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OneDrive - Universidade de Lisboa\Afonso_2\bike stuff\Cube 170 Geo\"/>
    </mc:Choice>
  </mc:AlternateContent>
  <xr:revisionPtr revIDLastSave="0" documentId="13_ncr:1_{0AB79240-DFDF-4145-90BD-C9FC6401BB48}" xr6:coauthVersionLast="47" xr6:coauthVersionMax="47" xr10:uidLastSave="{00000000-0000-0000-0000-000000000000}"/>
  <bookViews>
    <workbookView xWindow="-60" yWindow="-60" windowWidth="28920" windowHeight="16320" activeTab="2" xr2:uid="{1B0D460F-457D-46B8-ADCF-46512EB84652}"/>
  </bookViews>
  <sheets>
    <sheet name="Folha1" sheetId="1" r:id="rId1"/>
    <sheet name="Folha2" sheetId="2" r:id="rId2"/>
    <sheet name="Folha3" sheetId="3" r:id="rId3"/>
    <sheet name="Folha3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6" i="3" l="1"/>
  <c r="AT6" i="3" s="1"/>
  <c r="Z24" i="5"/>
  <c r="Z9" i="5"/>
  <c r="Z14" i="5"/>
  <c r="S3" i="5"/>
  <c r="R9" i="5"/>
  <c r="AC8" i="3"/>
  <c r="AA8" i="3"/>
  <c r="N3" i="5"/>
  <c r="AB8" i="5" s="1"/>
  <c r="T8" i="5"/>
  <c r="W3" i="5"/>
  <c r="Y25" i="5"/>
  <c r="Y24" i="5"/>
  <c r="Y20" i="5"/>
  <c r="Y14" i="5"/>
  <c r="Y13" i="5"/>
  <c r="Y12" i="5"/>
  <c r="X9" i="5"/>
  <c r="Y10" i="5" s="1"/>
  <c r="X10" i="5"/>
  <c r="Y11" i="5" s="1"/>
  <c r="X11" i="5"/>
  <c r="X12" i="5"/>
  <c r="X13" i="5"/>
  <c r="X14" i="5"/>
  <c r="Y15" i="5" s="1"/>
  <c r="X15" i="5"/>
  <c r="Y16" i="5" s="1"/>
  <c r="X16" i="5"/>
  <c r="Y17" i="5" s="1"/>
  <c r="X17" i="5"/>
  <c r="Y18" i="5" s="1"/>
  <c r="X18" i="5"/>
  <c r="Y19" i="5" s="1"/>
  <c r="X19" i="5"/>
  <c r="X20" i="5"/>
  <c r="Y21" i="5" s="1"/>
  <c r="X21" i="5"/>
  <c r="Y22" i="5" s="1"/>
  <c r="X22" i="5"/>
  <c r="Y23" i="5" s="1"/>
  <c r="X23" i="5"/>
  <c r="X24" i="5"/>
  <c r="X25" i="5"/>
  <c r="X8" i="5"/>
  <c r="Y9" i="5" s="1"/>
  <c r="S10" i="5"/>
  <c r="T10" i="5" s="1"/>
  <c r="S11" i="5"/>
  <c r="T11" i="5" s="1"/>
  <c r="S12" i="5"/>
  <c r="T12" i="5" s="1"/>
  <c r="L15" i="1"/>
  <c r="H15" i="1"/>
  <c r="R25" i="5"/>
  <c r="R10" i="5"/>
  <c r="R11" i="5"/>
  <c r="R12" i="5"/>
  <c r="S22" i="5" s="1"/>
  <c r="T22" i="5" s="1"/>
  <c r="R13" i="5"/>
  <c r="R14" i="5"/>
  <c r="S23" i="5" s="1"/>
  <c r="T23" i="5" s="1"/>
  <c r="R15" i="5"/>
  <c r="R16" i="5"/>
  <c r="R17" i="5"/>
  <c r="R18" i="5"/>
  <c r="R19" i="5"/>
  <c r="R20" i="5"/>
  <c r="R21" i="5"/>
  <c r="R22" i="5"/>
  <c r="R23" i="5"/>
  <c r="R24" i="5"/>
  <c r="AI6" i="3" a="1"/>
  <c r="AI6" i="3" s="1"/>
  <c r="AJ6" i="3"/>
  <c r="D22" i="1"/>
  <c r="C22" i="1"/>
  <c r="BL4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J3" i="3"/>
  <c r="BG6" i="3"/>
  <c r="AZ1" i="3"/>
  <c r="AZ2" i="3"/>
  <c r="BE3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6" i="3"/>
  <c r="Q17" i="1"/>
  <c r="Q16" i="1"/>
  <c r="Q15" i="1"/>
  <c r="C12" i="1"/>
  <c r="S8" i="1"/>
  <c r="E7" i="1"/>
  <c r="H8" i="1"/>
  <c r="H7" i="1"/>
  <c r="P15" i="1"/>
  <c r="O15" i="1"/>
  <c r="N15" i="1"/>
  <c r="N16" i="1" s="1"/>
  <c r="N17" i="1" s="1"/>
  <c r="O16" i="1"/>
  <c r="P16" i="1" s="1"/>
  <c r="U9" i="3"/>
  <c r="U10" i="3"/>
  <c r="U11" i="3"/>
  <c r="U12" i="3"/>
  <c r="U13" i="3"/>
  <c r="U14" i="3"/>
  <c r="U15" i="3"/>
  <c r="U16" i="3"/>
  <c r="U17" i="3"/>
  <c r="U18" i="3"/>
  <c r="U19" i="3"/>
  <c r="U20" i="3"/>
  <c r="U21" i="3" s="1"/>
  <c r="U8" i="3"/>
  <c r="Y8" i="3" s="1"/>
  <c r="R9" i="3"/>
  <c r="R10" i="3"/>
  <c r="R11" i="3"/>
  <c r="R12" i="3"/>
  <c r="R13" i="3"/>
  <c r="R14" i="3"/>
  <c r="R15" i="3"/>
  <c r="R16" i="3"/>
  <c r="R17" i="3"/>
  <c r="R18" i="3"/>
  <c r="R19" i="3"/>
  <c r="R20" i="3"/>
  <c r="AI183" i="3" s="1" a="1"/>
  <c r="AH184" i="3" s="1"/>
  <c r="R8" i="3"/>
  <c r="C27" i="1" a="1"/>
  <c r="C27" i="1" s="1"/>
  <c r="F12" i="2" a="1"/>
  <c r="F12" i="2" s="1"/>
  <c r="H16" i="1"/>
  <c r="I16" i="1" s="1"/>
  <c r="H17" i="1"/>
  <c r="I17" i="1" s="1"/>
  <c r="I15" i="1"/>
  <c r="F8" i="1"/>
  <c r="F7" i="1"/>
  <c r="G12" i="2" a="1"/>
  <c r="G12" i="2" s="1"/>
  <c r="E8" i="1"/>
  <c r="J12" i="2" s="1" a="1"/>
  <c r="J12" i="2" s="1"/>
  <c r="AB9" i="5" l="1"/>
  <c r="AC9" i="5" s="1"/>
  <c r="Z18" i="5"/>
  <c r="Z19" i="5"/>
  <c r="Z20" i="5"/>
  <c r="Z21" i="5"/>
  <c r="Z10" i="5"/>
  <c r="Z22" i="5"/>
  <c r="Z11" i="5"/>
  <c r="Z23" i="5"/>
  <c r="Z12" i="5"/>
  <c r="Z13" i="5"/>
  <c r="AA13" i="5" s="1"/>
  <c r="Z25" i="5"/>
  <c r="Z17" i="5"/>
  <c r="Z15" i="5"/>
  <c r="Z16" i="5"/>
  <c r="S21" i="5"/>
  <c r="T21" i="5" s="1"/>
  <c r="S9" i="5"/>
  <c r="S20" i="5"/>
  <c r="T20" i="5" s="1"/>
  <c r="S19" i="5"/>
  <c r="T19" i="5" s="1"/>
  <c r="S18" i="5"/>
  <c r="T18" i="5" s="1"/>
  <c r="S17" i="5"/>
  <c r="T17" i="5" s="1"/>
  <c r="S16" i="5"/>
  <c r="T16" i="5" s="1"/>
  <c r="S15" i="5"/>
  <c r="T15" i="5" s="1"/>
  <c r="S14" i="5"/>
  <c r="T14" i="5" s="1"/>
  <c r="S25" i="5"/>
  <c r="T25" i="5" s="1"/>
  <c r="S13" i="5"/>
  <c r="T13" i="5" s="1"/>
  <c r="S24" i="5"/>
  <c r="T24" i="5" s="1"/>
  <c r="AC8" i="5"/>
  <c r="AB17" i="5"/>
  <c r="AC17" i="5" s="1"/>
  <c r="AB20" i="5"/>
  <c r="AC20" i="5" s="1"/>
  <c r="AB18" i="5"/>
  <c r="AC18" i="5" s="1"/>
  <c r="AB15" i="5"/>
  <c r="AC15" i="5" s="1"/>
  <c r="U8" i="5"/>
  <c r="V8" i="5" s="1"/>
  <c r="U10" i="5"/>
  <c r="V10" i="5" s="1"/>
  <c r="U15" i="5"/>
  <c r="V15" i="5" s="1"/>
  <c r="U14" i="5"/>
  <c r="V14" i="5" s="1"/>
  <c r="U13" i="5"/>
  <c r="V13" i="5" s="1"/>
  <c r="U12" i="5"/>
  <c r="V12" i="5" s="1"/>
  <c r="U11" i="5"/>
  <c r="V11" i="5" s="1"/>
  <c r="U25" i="5"/>
  <c r="V25" i="5" s="1"/>
  <c r="U24" i="5"/>
  <c r="V24" i="5" s="1"/>
  <c r="U23" i="5"/>
  <c r="V23" i="5" s="1"/>
  <c r="U22" i="5"/>
  <c r="V22" i="5" s="1"/>
  <c r="U21" i="5"/>
  <c r="V21" i="5" s="1"/>
  <c r="U19" i="5"/>
  <c r="V19" i="5" s="1"/>
  <c r="BH182" i="3"/>
  <c r="BH86" i="3"/>
  <c r="BH59" i="3"/>
  <c r="BH116" i="3"/>
  <c r="BC184" i="3"/>
  <c r="AI70" i="3" a="1"/>
  <c r="BH75" i="3" s="1"/>
  <c r="AI183" i="3"/>
  <c r="AH183" i="3" s="1"/>
  <c r="AW184" i="3"/>
  <c r="AQ185" i="3"/>
  <c r="AQ184" i="3"/>
  <c r="AW185" i="3"/>
  <c r="AI14" i="3" a="1"/>
  <c r="AI90" i="3" a="1"/>
  <c r="AI9" i="3" a="1"/>
  <c r="AI132" i="3" a="1"/>
  <c r="AI28" i="3" a="1"/>
  <c r="BH39" i="3" s="1"/>
  <c r="AQ106" i="3"/>
  <c r="AQ95" i="3"/>
  <c r="AQ74" i="3"/>
  <c r="AQ86" i="3"/>
  <c r="AQ75" i="3"/>
  <c r="AI49" i="3" a="1"/>
  <c r="BH63" i="3" s="1"/>
  <c r="AI111" i="3" a="1"/>
  <c r="BH126" i="3" s="1"/>
  <c r="AL193" i="3"/>
  <c r="AI152" i="3" a="1"/>
  <c r="O17" i="1"/>
  <c r="P17" i="1" s="1"/>
  <c r="D27" i="1" a="1"/>
  <c r="D27" i="1" s="1"/>
  <c r="E27" i="1" s="1" a="1"/>
  <c r="E27" i="1" s="1"/>
  <c r="F93" i="1" s="1"/>
  <c r="G27" i="1" a="1"/>
  <c r="G27" i="1" s="1"/>
  <c r="H27" i="1" s="1" a="1"/>
  <c r="H27" i="1" s="1"/>
  <c r="AI24" i="3" a="1"/>
  <c r="BH26" i="3" s="1"/>
  <c r="AI173" i="3" a="1"/>
  <c r="BH179" i="3" s="1"/>
  <c r="W17" i="3"/>
  <c r="W14" i="3"/>
  <c r="W16" i="3"/>
  <c r="W15" i="3"/>
  <c r="W12" i="3"/>
  <c r="Y13" i="3" s="1"/>
  <c r="AA13" i="3" s="1"/>
  <c r="W11" i="3"/>
  <c r="W10" i="3"/>
  <c r="W13" i="3"/>
  <c r="W9" i="3"/>
  <c r="W8" i="3"/>
  <c r="W19" i="3"/>
  <c r="W18" i="3"/>
  <c r="K12" i="2" a="1"/>
  <c r="K12" i="2" s="1"/>
  <c r="L12" i="2" s="1"/>
  <c r="H12" i="2" a="1"/>
  <c r="H12" i="2" s="1"/>
  <c r="I12" i="2" s="1"/>
  <c r="G7" i="1"/>
  <c r="G8" i="1"/>
  <c r="AA8" i="5" l="1"/>
  <c r="AA25" i="5"/>
  <c r="AA24" i="5"/>
  <c r="AA12" i="5"/>
  <c r="AA23" i="5"/>
  <c r="U9" i="5"/>
  <c r="V9" i="5" s="1"/>
  <c r="T9" i="5"/>
  <c r="AA11" i="5"/>
  <c r="AA22" i="5"/>
  <c r="U18" i="5"/>
  <c r="V18" i="5" s="1"/>
  <c r="AA16" i="5"/>
  <c r="AA10" i="5"/>
  <c r="AB10" i="5"/>
  <c r="AC10" i="5" s="1"/>
  <c r="AA15" i="5"/>
  <c r="AA21" i="5"/>
  <c r="U20" i="5"/>
  <c r="V20" i="5" s="1"/>
  <c r="U16" i="5"/>
  <c r="V16" i="5" s="1"/>
  <c r="AA9" i="5"/>
  <c r="AA20" i="5"/>
  <c r="U17" i="5"/>
  <c r="V17" i="5" s="1"/>
  <c r="AA14" i="5"/>
  <c r="AA19" i="5"/>
  <c r="AA17" i="5"/>
  <c r="AA18" i="5"/>
  <c r="AB23" i="5"/>
  <c r="AC23" i="5" s="1"/>
  <c r="AB24" i="5"/>
  <c r="AC24" i="5" s="1"/>
  <c r="AB13" i="5"/>
  <c r="AC13" i="5" s="1"/>
  <c r="AB22" i="5"/>
  <c r="AC22" i="5" s="1"/>
  <c r="AB19" i="5"/>
  <c r="AC19" i="5" s="1"/>
  <c r="AB25" i="5"/>
  <c r="AC25" i="5" s="1"/>
  <c r="AB14" i="5"/>
  <c r="AC14" i="5" s="1"/>
  <c r="AB21" i="5"/>
  <c r="AC21" i="5" s="1"/>
  <c r="AB12" i="5"/>
  <c r="AC12" i="5" s="1"/>
  <c r="AB11" i="5"/>
  <c r="AC11" i="5" s="1"/>
  <c r="AB16" i="5"/>
  <c r="AC16" i="5" s="1"/>
  <c r="AH158" i="3"/>
  <c r="AH170" i="3"/>
  <c r="BH168" i="3"/>
  <c r="AH159" i="3"/>
  <c r="AH171" i="3"/>
  <c r="BH160" i="3"/>
  <c r="AH160" i="3"/>
  <c r="AH172" i="3"/>
  <c r="BH169" i="3"/>
  <c r="AH161" i="3"/>
  <c r="AH168" i="3"/>
  <c r="AH162" i="3"/>
  <c r="AH156" i="3"/>
  <c r="BH154" i="3"/>
  <c r="AH163" i="3"/>
  <c r="BH157" i="3"/>
  <c r="BH163" i="3"/>
  <c r="AH164" i="3"/>
  <c r="AH153" i="3"/>
  <c r="AH165" i="3"/>
  <c r="BH156" i="3"/>
  <c r="AH154" i="3"/>
  <c r="AH166" i="3"/>
  <c r="AH155" i="3"/>
  <c r="AH167" i="3"/>
  <c r="AH157" i="3"/>
  <c r="AH169" i="3"/>
  <c r="BH166" i="3"/>
  <c r="AQ87" i="3"/>
  <c r="AQ84" i="3"/>
  <c r="BH159" i="3"/>
  <c r="BH45" i="3"/>
  <c r="BH99" i="3"/>
  <c r="BH176" i="3"/>
  <c r="BH50" i="3"/>
  <c r="BH161" i="3"/>
  <c r="BH44" i="3"/>
  <c r="BH38" i="3"/>
  <c r="BH122" i="3"/>
  <c r="BH133" i="3"/>
  <c r="BH142" i="3"/>
  <c r="AH134" i="3"/>
  <c r="AH146" i="3"/>
  <c r="AH135" i="3"/>
  <c r="AH147" i="3"/>
  <c r="AH136" i="3"/>
  <c r="AH148" i="3"/>
  <c r="BH144" i="3"/>
  <c r="AH137" i="3"/>
  <c r="AH149" i="3"/>
  <c r="BH136" i="3"/>
  <c r="AH138" i="3"/>
  <c r="AH150" i="3"/>
  <c r="BH145" i="3"/>
  <c r="AH139" i="3"/>
  <c r="AH151" i="3"/>
  <c r="AH140" i="3"/>
  <c r="AH141" i="3"/>
  <c r="BH139" i="3"/>
  <c r="AH142" i="3"/>
  <c r="BH148" i="3"/>
  <c r="AH143" i="3"/>
  <c r="AH133" i="3"/>
  <c r="AH145" i="3"/>
  <c r="AH144" i="3"/>
  <c r="BH183" i="3"/>
  <c r="BH66" i="3"/>
  <c r="BH150" i="3"/>
  <c r="BH41" i="3"/>
  <c r="BH93" i="3"/>
  <c r="BH18" i="3"/>
  <c r="BH95" i="3"/>
  <c r="BH20" i="3"/>
  <c r="BH165" i="3"/>
  <c r="AH12" i="3"/>
  <c r="BH10" i="3"/>
  <c r="BH12" i="3"/>
  <c r="AH10" i="3"/>
  <c r="AH11" i="3"/>
  <c r="AH13" i="3"/>
  <c r="BH158" i="3"/>
  <c r="BH101" i="3"/>
  <c r="BH129" i="3"/>
  <c r="BH62" i="3"/>
  <c r="AW71" i="3"/>
  <c r="AH74" i="3"/>
  <c r="AH86" i="3"/>
  <c r="AH75" i="3"/>
  <c r="AH87" i="3"/>
  <c r="BH84" i="3"/>
  <c r="AH76" i="3"/>
  <c r="AH88" i="3"/>
  <c r="BH76" i="3"/>
  <c r="AH77" i="3"/>
  <c r="AH89" i="3"/>
  <c r="BH85" i="3"/>
  <c r="AH78" i="3"/>
  <c r="AH79" i="3"/>
  <c r="AH80" i="3"/>
  <c r="BH79" i="3"/>
  <c r="AH81" i="3"/>
  <c r="BH88" i="3"/>
  <c r="AH82" i="3"/>
  <c r="AH84" i="3"/>
  <c r="BH72" i="3"/>
  <c r="AH71" i="3"/>
  <c r="AH83" i="3"/>
  <c r="BH73" i="3"/>
  <c r="BH82" i="3"/>
  <c r="AH73" i="3"/>
  <c r="AH85" i="3"/>
  <c r="AH72" i="3"/>
  <c r="BH78" i="3"/>
  <c r="BH167" i="3"/>
  <c r="BH92" i="3"/>
  <c r="BH35" i="3"/>
  <c r="BH137" i="3"/>
  <c r="BH71" i="3"/>
  <c r="BH30" i="3"/>
  <c r="BH7" i="3"/>
  <c r="AH7" i="3"/>
  <c r="AH8" i="3"/>
  <c r="AQ81" i="3"/>
  <c r="AR80" i="3" s="1"/>
  <c r="AW88" i="3"/>
  <c r="AX87" i="3" s="1"/>
  <c r="AQ71" i="3"/>
  <c r="AW77" i="3"/>
  <c r="BH174" i="3"/>
  <c r="BH140" i="3"/>
  <c r="BH17" i="3"/>
  <c r="BH11" i="3"/>
  <c r="BH105" i="3"/>
  <c r="AH122" i="3"/>
  <c r="AH123" i="3"/>
  <c r="BH118" i="3"/>
  <c r="AH112" i="3"/>
  <c r="AH124" i="3"/>
  <c r="BH127" i="3"/>
  <c r="AH113" i="3"/>
  <c r="AH125" i="3"/>
  <c r="AH114" i="3"/>
  <c r="AH126" i="3"/>
  <c r="BH120" i="3"/>
  <c r="AH115" i="3"/>
  <c r="AH127" i="3"/>
  <c r="BH112" i="3"/>
  <c r="AH116" i="3"/>
  <c r="AH128" i="3"/>
  <c r="BH121" i="3"/>
  <c r="BH130" i="3"/>
  <c r="AH117" i="3"/>
  <c r="AH129" i="3"/>
  <c r="AH118" i="3"/>
  <c r="AH130" i="3"/>
  <c r="AH119" i="3"/>
  <c r="AH131" i="3"/>
  <c r="BH124" i="3"/>
  <c r="AH121" i="3"/>
  <c r="BH115" i="3"/>
  <c r="AH120" i="3"/>
  <c r="AQ82" i="3"/>
  <c r="AR81" i="3" s="1"/>
  <c r="AW78" i="3"/>
  <c r="BH15" i="3"/>
  <c r="BH134" i="3"/>
  <c r="BH51" i="3"/>
  <c r="BH77" i="3"/>
  <c r="BH53" i="3"/>
  <c r="BH113" i="3"/>
  <c r="BH56" i="3"/>
  <c r="BH40" i="3"/>
  <c r="AH38" i="3"/>
  <c r="AH39" i="3"/>
  <c r="AH40" i="3"/>
  <c r="BH34" i="3"/>
  <c r="AH29" i="3"/>
  <c r="AH41" i="3"/>
  <c r="BH43" i="3"/>
  <c r="AH30" i="3"/>
  <c r="AH42" i="3"/>
  <c r="AH31" i="3"/>
  <c r="AH43" i="3"/>
  <c r="BH36" i="3"/>
  <c r="AH32" i="3"/>
  <c r="AH44" i="3"/>
  <c r="AH36" i="3"/>
  <c r="AH33" i="3"/>
  <c r="AH45" i="3"/>
  <c r="BH37" i="3"/>
  <c r="BH46" i="3"/>
  <c r="AH34" i="3"/>
  <c r="AH46" i="3"/>
  <c r="AH35" i="3"/>
  <c r="AH47" i="3"/>
  <c r="AH48" i="3"/>
  <c r="BH31" i="3"/>
  <c r="AH37" i="3"/>
  <c r="AQ85" i="3"/>
  <c r="AQ80" i="3"/>
  <c r="AQ73" i="3"/>
  <c r="BH32" i="3"/>
  <c r="BH143" i="3"/>
  <c r="BH68" i="3"/>
  <c r="BH128" i="3"/>
  <c r="BH87" i="3"/>
  <c r="BH164" i="3"/>
  <c r="BH171" i="3"/>
  <c r="BH54" i="3"/>
  <c r="BH91" i="3"/>
  <c r="BH108" i="3"/>
  <c r="AH98" i="3"/>
  <c r="AH110" i="3"/>
  <c r="BH100" i="3"/>
  <c r="AH99" i="3"/>
  <c r="BH109" i="3"/>
  <c r="AH100" i="3"/>
  <c r="AH96" i="3"/>
  <c r="AH101" i="3"/>
  <c r="BH94" i="3"/>
  <c r="AH102" i="3"/>
  <c r="AH108" i="3"/>
  <c r="BH103" i="3"/>
  <c r="AH91" i="3"/>
  <c r="AH103" i="3"/>
  <c r="AH92" i="3"/>
  <c r="AH104" i="3"/>
  <c r="BH96" i="3"/>
  <c r="AH93" i="3"/>
  <c r="AH105" i="3"/>
  <c r="AH94" i="3"/>
  <c r="AH106" i="3"/>
  <c r="BH97" i="3"/>
  <c r="BH106" i="3"/>
  <c r="AH95" i="3"/>
  <c r="AH107" i="3"/>
  <c r="AH97" i="3"/>
  <c r="AH109" i="3"/>
  <c r="BH74" i="3"/>
  <c r="BH177" i="3"/>
  <c r="BH102" i="3"/>
  <c r="BH162" i="3"/>
  <c r="BH104" i="3"/>
  <c r="BH29" i="3"/>
  <c r="BH98" i="3"/>
  <c r="AQ20" i="3"/>
  <c r="AH15" i="3"/>
  <c r="BH16" i="3"/>
  <c r="AH16" i="3"/>
  <c r="AH17" i="3"/>
  <c r="AH18" i="3"/>
  <c r="AH19" i="3"/>
  <c r="BH19" i="3"/>
  <c r="AH20" i="3"/>
  <c r="AH21" i="3"/>
  <c r="AH22" i="3"/>
  <c r="BH22" i="3"/>
  <c r="AH23" i="3"/>
  <c r="BH123" i="3"/>
  <c r="BH83" i="3"/>
  <c r="BH81" i="3"/>
  <c r="BH170" i="3"/>
  <c r="BH138" i="3"/>
  <c r="BH107" i="3"/>
  <c r="AH50" i="3"/>
  <c r="AH62" i="3"/>
  <c r="AH60" i="3"/>
  <c r="BH49" i="3"/>
  <c r="BH58" i="3"/>
  <c r="AH51" i="3"/>
  <c r="AH63" i="3"/>
  <c r="BH67" i="3"/>
  <c r="AH52" i="3"/>
  <c r="AH64" i="3"/>
  <c r="AH53" i="3"/>
  <c r="AH65" i="3"/>
  <c r="BH64" i="3"/>
  <c r="BH60" i="3"/>
  <c r="AG57" i="3"/>
  <c r="AH54" i="3"/>
  <c r="AH66" i="3"/>
  <c r="BH52" i="3"/>
  <c r="AH55" i="3"/>
  <c r="AH67" i="3"/>
  <c r="BH61" i="3"/>
  <c r="AH56" i="3"/>
  <c r="AH68" i="3"/>
  <c r="AH57" i="3"/>
  <c r="AH69" i="3"/>
  <c r="AH58" i="3"/>
  <c r="BH55" i="3"/>
  <c r="AH59" i="3"/>
  <c r="AH61" i="3"/>
  <c r="AQ78" i="3"/>
  <c r="AX184" i="3"/>
  <c r="BH135" i="3"/>
  <c r="BH21" i="3"/>
  <c r="BH57" i="3"/>
  <c r="BH117" i="3"/>
  <c r="BH119" i="3"/>
  <c r="BH146" i="3"/>
  <c r="BH80" i="3"/>
  <c r="BH141" i="3"/>
  <c r="BH47" i="3"/>
  <c r="AH182" i="3"/>
  <c r="BH178" i="3"/>
  <c r="AH174" i="3"/>
  <c r="AH175" i="3"/>
  <c r="BH180" i="3"/>
  <c r="AH176" i="3"/>
  <c r="AH177" i="3"/>
  <c r="AH180" i="3"/>
  <c r="BH181" i="3"/>
  <c r="AH178" i="3"/>
  <c r="AH179" i="3"/>
  <c r="BH175" i="3"/>
  <c r="AH181" i="3"/>
  <c r="AQ83" i="3"/>
  <c r="AQ183" i="3"/>
  <c r="AH26" i="3"/>
  <c r="AH27" i="3"/>
  <c r="BH25" i="3"/>
  <c r="AH25" i="3"/>
  <c r="AQ76" i="3"/>
  <c r="AQ72" i="3"/>
  <c r="BH147" i="3"/>
  <c r="BH33" i="3"/>
  <c r="BH65" i="3"/>
  <c r="BH125" i="3"/>
  <c r="BH42" i="3"/>
  <c r="BH153" i="3"/>
  <c r="BH155" i="3"/>
  <c r="BH114" i="3"/>
  <c r="BH149" i="3"/>
  <c r="BC158" i="3"/>
  <c r="BC164" i="3"/>
  <c r="BC170" i="3"/>
  <c r="BC153" i="3"/>
  <c r="BC159" i="3"/>
  <c r="BC165" i="3"/>
  <c r="BC171" i="3"/>
  <c r="BC154" i="3"/>
  <c r="BC160" i="3"/>
  <c r="BC166" i="3"/>
  <c r="BC155" i="3"/>
  <c r="BC161" i="3"/>
  <c r="BC167" i="3"/>
  <c r="BC156" i="3"/>
  <c r="BC157" i="3"/>
  <c r="BC162" i="3"/>
  <c r="BC163" i="3"/>
  <c r="BC168" i="3"/>
  <c r="BC169" i="3"/>
  <c r="BC115" i="3"/>
  <c r="BC122" i="3"/>
  <c r="BC128" i="3"/>
  <c r="BC116" i="3"/>
  <c r="BC123" i="3"/>
  <c r="BC129" i="3"/>
  <c r="BC117" i="3"/>
  <c r="BC124" i="3"/>
  <c r="BC130" i="3"/>
  <c r="BC118" i="3"/>
  <c r="BC119" i="3"/>
  <c r="BC125" i="3"/>
  <c r="BC113" i="3"/>
  <c r="BC127" i="3"/>
  <c r="BC112" i="3"/>
  <c r="BC114" i="3"/>
  <c r="BC120" i="3"/>
  <c r="BC121" i="3"/>
  <c r="BC126" i="3"/>
  <c r="AW110" i="3"/>
  <c r="BC97" i="3"/>
  <c r="BC106" i="3"/>
  <c r="BC98" i="3"/>
  <c r="BC107" i="3"/>
  <c r="BC99" i="3"/>
  <c r="BC108" i="3"/>
  <c r="BC91" i="3"/>
  <c r="BC100" i="3"/>
  <c r="BC109" i="3"/>
  <c r="BC92" i="3"/>
  <c r="BC101" i="3"/>
  <c r="BC93" i="3"/>
  <c r="BC102" i="3"/>
  <c r="BC95" i="3"/>
  <c r="BC104" i="3"/>
  <c r="BC103" i="3"/>
  <c r="BC105" i="3"/>
  <c r="BC96" i="3"/>
  <c r="BC94" i="3"/>
  <c r="AW17" i="3"/>
  <c r="BC16" i="3"/>
  <c r="BC17" i="3"/>
  <c r="BC18" i="3"/>
  <c r="BC19" i="3"/>
  <c r="BC20" i="3"/>
  <c r="BC21" i="3"/>
  <c r="BC15" i="3"/>
  <c r="BC22" i="3"/>
  <c r="BC52" i="3"/>
  <c r="BC61" i="3"/>
  <c r="BC53" i="3"/>
  <c r="BC62" i="3"/>
  <c r="BC54" i="3"/>
  <c r="BC63" i="3"/>
  <c r="BC55" i="3"/>
  <c r="BC64" i="3"/>
  <c r="BC56" i="3"/>
  <c r="BC65" i="3"/>
  <c r="BC57" i="3"/>
  <c r="BC66" i="3"/>
  <c r="BC50" i="3"/>
  <c r="BC59" i="3"/>
  <c r="BC68" i="3"/>
  <c r="BC67" i="3"/>
  <c r="BC51" i="3"/>
  <c r="BC58" i="3"/>
  <c r="BC60" i="3"/>
  <c r="BC34" i="3"/>
  <c r="BC43" i="3"/>
  <c r="BC35" i="3"/>
  <c r="BC44" i="3"/>
  <c r="BC36" i="3"/>
  <c r="BC45" i="3"/>
  <c r="BC37" i="3"/>
  <c r="BC46" i="3"/>
  <c r="BC29" i="3"/>
  <c r="BC38" i="3"/>
  <c r="BC47" i="3"/>
  <c r="BC30" i="3"/>
  <c r="BC39" i="3"/>
  <c r="BC32" i="3"/>
  <c r="BC41" i="3"/>
  <c r="BC31" i="3"/>
  <c r="BC33" i="3"/>
  <c r="BC40" i="3"/>
  <c r="BC42" i="3"/>
  <c r="AQ140" i="3"/>
  <c r="BC134" i="3"/>
  <c r="BC140" i="3"/>
  <c r="BC146" i="3"/>
  <c r="BC135" i="3"/>
  <c r="BC141" i="3"/>
  <c r="BC147" i="3"/>
  <c r="BC136" i="3"/>
  <c r="BC142" i="3"/>
  <c r="BC148" i="3"/>
  <c r="BC137" i="3"/>
  <c r="BC143" i="3"/>
  <c r="BC149" i="3"/>
  <c r="BC133" i="3"/>
  <c r="BC138" i="3"/>
  <c r="BC139" i="3"/>
  <c r="BC144" i="3"/>
  <c r="BC145" i="3"/>
  <c r="BC150" i="3"/>
  <c r="BC7" i="3"/>
  <c r="BC10" i="3"/>
  <c r="BC11" i="3"/>
  <c r="BC12" i="3"/>
  <c r="BC25" i="3"/>
  <c r="BC26" i="3"/>
  <c r="AQ89" i="3"/>
  <c r="AQ79" i="3"/>
  <c r="AR78" i="3" s="1"/>
  <c r="AQ77" i="3"/>
  <c r="AR77" i="3" s="1"/>
  <c r="AI70" i="3"/>
  <c r="BC70" i="3" s="1"/>
  <c r="AW82" i="3"/>
  <c r="BC182" i="3"/>
  <c r="BC176" i="3"/>
  <c r="BC177" i="3"/>
  <c r="BC178" i="3"/>
  <c r="BC179" i="3"/>
  <c r="BC180" i="3"/>
  <c r="BC181" i="3"/>
  <c r="BC174" i="3"/>
  <c r="BC175" i="3"/>
  <c r="AQ88" i="3"/>
  <c r="AQ93" i="3"/>
  <c r="AQ107" i="3"/>
  <c r="AR106" i="3" s="1"/>
  <c r="AW76" i="3"/>
  <c r="AX76" i="3" s="1"/>
  <c r="BC79" i="3"/>
  <c r="BC88" i="3"/>
  <c r="BC71" i="3"/>
  <c r="BC80" i="3"/>
  <c r="BC72" i="3"/>
  <c r="BC81" i="3"/>
  <c r="BC73" i="3"/>
  <c r="BC82" i="3"/>
  <c r="BC74" i="3"/>
  <c r="BC83" i="3"/>
  <c r="BC75" i="3"/>
  <c r="BC84" i="3"/>
  <c r="BC77" i="3"/>
  <c r="BC86" i="3"/>
  <c r="BC76" i="3"/>
  <c r="BC78" i="3"/>
  <c r="BC85" i="3"/>
  <c r="BC87" i="3"/>
  <c r="BC183" i="3"/>
  <c r="AQ101" i="3"/>
  <c r="AQ92" i="3"/>
  <c r="AW93" i="3"/>
  <c r="AX92" i="3" s="1"/>
  <c r="AQ103" i="3"/>
  <c r="AR102" i="3" s="1"/>
  <c r="AQ91" i="3"/>
  <c r="AW96" i="3"/>
  <c r="AR87" i="3"/>
  <c r="AQ96" i="3"/>
  <c r="AQ15" i="3"/>
  <c r="AW73" i="3"/>
  <c r="AQ97" i="3"/>
  <c r="AR96" i="3" s="1"/>
  <c r="AQ21" i="3"/>
  <c r="AW85" i="3"/>
  <c r="AQ141" i="3"/>
  <c r="AR140" i="3" s="1"/>
  <c r="AQ102" i="3"/>
  <c r="AR101" i="3" s="1"/>
  <c r="AW105" i="3"/>
  <c r="AW97" i="3"/>
  <c r="AQ134" i="3"/>
  <c r="AR85" i="3"/>
  <c r="AQ100" i="3"/>
  <c r="AR99" i="3" s="1"/>
  <c r="AQ109" i="3"/>
  <c r="AW91" i="3"/>
  <c r="AX91" i="3" s="1"/>
  <c r="AW89" i="3"/>
  <c r="AR184" i="3"/>
  <c r="AQ99" i="3"/>
  <c r="AQ23" i="3"/>
  <c r="AW20" i="3"/>
  <c r="AW74" i="3"/>
  <c r="AQ94" i="3"/>
  <c r="AQ17" i="3"/>
  <c r="AW80" i="3"/>
  <c r="AW86" i="3"/>
  <c r="AX85" i="3" s="1"/>
  <c r="AQ105" i="3"/>
  <c r="AR105" i="3" s="1"/>
  <c r="AQ16" i="3"/>
  <c r="AR15" i="3" s="1"/>
  <c r="AW81" i="3"/>
  <c r="AW75" i="3"/>
  <c r="AW94" i="3"/>
  <c r="AX93" i="3" s="1"/>
  <c r="AR183" i="3"/>
  <c r="AW87" i="3"/>
  <c r="AW83" i="3"/>
  <c r="AW99" i="3"/>
  <c r="AW72" i="3"/>
  <c r="AW101" i="3"/>
  <c r="AR84" i="3"/>
  <c r="AQ98" i="3"/>
  <c r="AQ18" i="3"/>
  <c r="AW79" i="3"/>
  <c r="AX78" i="3" s="1"/>
  <c r="AW84" i="3"/>
  <c r="AX84" i="3" s="1"/>
  <c r="AR83" i="3"/>
  <c r="AW15" i="3"/>
  <c r="AQ148" i="3"/>
  <c r="AR75" i="3"/>
  <c r="AW106" i="3"/>
  <c r="AX105" i="3" s="1"/>
  <c r="AW109" i="3"/>
  <c r="AW16" i="3"/>
  <c r="AX16" i="3" s="1"/>
  <c r="AR86" i="3"/>
  <c r="AQ104" i="3"/>
  <c r="AQ22" i="3"/>
  <c r="AR21" i="3" s="1"/>
  <c r="AW103" i="3"/>
  <c r="AW23" i="3"/>
  <c r="AQ138" i="3"/>
  <c r="AW100" i="3"/>
  <c r="AX99" i="3" s="1"/>
  <c r="AQ150" i="3"/>
  <c r="AR150" i="3" s="1"/>
  <c r="AR74" i="3"/>
  <c r="AQ19" i="3"/>
  <c r="AR19" i="3" s="1"/>
  <c r="AW92" i="3"/>
  <c r="AW95" i="3"/>
  <c r="AW98" i="3"/>
  <c r="AX98" i="3" s="1"/>
  <c r="AQ146" i="3"/>
  <c r="AQ139" i="3"/>
  <c r="AQ110" i="3"/>
  <c r="AI90" i="3"/>
  <c r="AI14" i="3"/>
  <c r="AW104" i="3"/>
  <c r="AX104" i="3" s="1"/>
  <c r="AW107" i="3"/>
  <c r="AX77" i="3"/>
  <c r="AQ151" i="3"/>
  <c r="AR71" i="3"/>
  <c r="AW21" i="3"/>
  <c r="AX20" i="3" s="1"/>
  <c r="AY4" i="3"/>
  <c r="AW19" i="3"/>
  <c r="AR20" i="3"/>
  <c r="AR73" i="3"/>
  <c r="AR72" i="3"/>
  <c r="AQ108" i="3"/>
  <c r="AR94" i="3"/>
  <c r="AR95" i="3"/>
  <c r="AR93" i="3"/>
  <c r="AX94" i="3"/>
  <c r="AX109" i="3"/>
  <c r="AX96" i="3"/>
  <c r="AR92" i="3"/>
  <c r="AR100" i="3"/>
  <c r="AX95" i="3"/>
  <c r="AR91" i="3"/>
  <c r="AX80" i="3"/>
  <c r="AX71" i="3"/>
  <c r="AW18" i="3"/>
  <c r="AX17" i="3" s="1"/>
  <c r="AQ135" i="3"/>
  <c r="AW102" i="3"/>
  <c r="AW183" i="3"/>
  <c r="AX183" i="3" s="1"/>
  <c r="AS4" i="3"/>
  <c r="AQ147" i="3"/>
  <c r="AR147" i="3" s="1"/>
  <c r="AW70" i="3"/>
  <c r="AX70" i="3" s="1"/>
  <c r="AQ13" i="3"/>
  <c r="AW22" i="3"/>
  <c r="AX21" i="3" s="1"/>
  <c r="AW108" i="3"/>
  <c r="AQ136" i="3"/>
  <c r="AW10" i="3"/>
  <c r="AW11" i="3"/>
  <c r="AW12" i="3"/>
  <c r="AW13" i="3"/>
  <c r="AW115" i="3"/>
  <c r="AW127" i="3"/>
  <c r="AW116" i="3"/>
  <c r="AW128" i="3"/>
  <c r="AW113" i="3"/>
  <c r="AW117" i="3"/>
  <c r="AW129" i="3"/>
  <c r="AW118" i="3"/>
  <c r="AW130" i="3"/>
  <c r="AW119" i="3"/>
  <c r="AW131" i="3"/>
  <c r="AX130" i="3" s="1"/>
  <c r="AW120" i="3"/>
  <c r="AX119" i="3" s="1"/>
  <c r="AW125" i="3"/>
  <c r="AW121" i="3"/>
  <c r="AW122" i="3"/>
  <c r="AW123" i="3"/>
  <c r="AX122" i="3" s="1"/>
  <c r="AW112" i="3"/>
  <c r="AW124" i="3"/>
  <c r="AW114" i="3"/>
  <c r="AW126" i="3"/>
  <c r="AW7" i="3"/>
  <c r="AW8" i="3"/>
  <c r="AQ142" i="3"/>
  <c r="AW55" i="3"/>
  <c r="AW67" i="3"/>
  <c r="AW56" i="3"/>
  <c r="AW68" i="3"/>
  <c r="AW65" i="3"/>
  <c r="AW57" i="3"/>
  <c r="AW69" i="3"/>
  <c r="AW58" i="3"/>
  <c r="AW59" i="3"/>
  <c r="AW60" i="3"/>
  <c r="AW53" i="3"/>
  <c r="AW61" i="3"/>
  <c r="AX60" i="3" s="1"/>
  <c r="AW50" i="3"/>
  <c r="AW62" i="3"/>
  <c r="AW51" i="3"/>
  <c r="AW63" i="3"/>
  <c r="AW52" i="3"/>
  <c r="AW64" i="3"/>
  <c r="AW54" i="3"/>
  <c r="AX53" i="3" s="1"/>
  <c r="AW66" i="3"/>
  <c r="AW25" i="3"/>
  <c r="AW26" i="3"/>
  <c r="AW27" i="3"/>
  <c r="AW163" i="3"/>
  <c r="AW164" i="3"/>
  <c r="AW153" i="3"/>
  <c r="AW165" i="3"/>
  <c r="AW169" i="3"/>
  <c r="AW154" i="3"/>
  <c r="AW166" i="3"/>
  <c r="AW171" i="3"/>
  <c r="AW155" i="3"/>
  <c r="AW167" i="3"/>
  <c r="AW156" i="3"/>
  <c r="AW168" i="3"/>
  <c r="AW157" i="3"/>
  <c r="AX156" i="3" s="1"/>
  <c r="AW158" i="3"/>
  <c r="AW170" i="3"/>
  <c r="AW161" i="3"/>
  <c r="AW159" i="3"/>
  <c r="AW160" i="3"/>
  <c r="AX159" i="3" s="1"/>
  <c r="AW172" i="3"/>
  <c r="AW162" i="3"/>
  <c r="AW31" i="3"/>
  <c r="AW43" i="3"/>
  <c r="AW32" i="3"/>
  <c r="AW44" i="3"/>
  <c r="AW33" i="3"/>
  <c r="AX32" i="3" s="1"/>
  <c r="AW45" i="3"/>
  <c r="AX44" i="3" s="1"/>
  <c r="AW34" i="3"/>
  <c r="AW46" i="3"/>
  <c r="AW41" i="3"/>
  <c r="AW35" i="3"/>
  <c r="AW47" i="3"/>
  <c r="AW36" i="3"/>
  <c r="AW48" i="3"/>
  <c r="AW37" i="3"/>
  <c r="AW38" i="3"/>
  <c r="AW39" i="3"/>
  <c r="AW29" i="3"/>
  <c r="AW40" i="3"/>
  <c r="AW30" i="3"/>
  <c r="AW42" i="3"/>
  <c r="AW175" i="3"/>
  <c r="AW176" i="3"/>
  <c r="AW177" i="3"/>
  <c r="AW178" i="3"/>
  <c r="AW179" i="3"/>
  <c r="AW180" i="3"/>
  <c r="AW181" i="3"/>
  <c r="AW182" i="3"/>
  <c r="AW174" i="3"/>
  <c r="AW139" i="3"/>
  <c r="AW151" i="3"/>
  <c r="AW140" i="3"/>
  <c r="AW141" i="3"/>
  <c r="AW142" i="3"/>
  <c r="AW137" i="3"/>
  <c r="AW143" i="3"/>
  <c r="AW144" i="3"/>
  <c r="AW147" i="3"/>
  <c r="AW133" i="3"/>
  <c r="AW145" i="3"/>
  <c r="AW134" i="3"/>
  <c r="AX133" i="3" s="1"/>
  <c r="AW146" i="3"/>
  <c r="AW135" i="3"/>
  <c r="AW136" i="3"/>
  <c r="AW148" i="3"/>
  <c r="AW149" i="3"/>
  <c r="AX148" i="3" s="1"/>
  <c r="AW138" i="3"/>
  <c r="AX137" i="3" s="1"/>
  <c r="AW150" i="3"/>
  <c r="AQ70" i="3"/>
  <c r="AI132" i="3"/>
  <c r="AI9" i="3"/>
  <c r="AQ137" i="3"/>
  <c r="AQ143" i="3"/>
  <c r="AR142" i="3" s="1"/>
  <c r="AQ149" i="3"/>
  <c r="AR148" i="3" s="1"/>
  <c r="AQ10" i="3"/>
  <c r="AJ82" i="3"/>
  <c r="AQ11" i="3"/>
  <c r="AQ12" i="3"/>
  <c r="AR11" i="3" s="1"/>
  <c r="AQ133" i="3"/>
  <c r="AR133" i="3" s="1"/>
  <c r="AQ144" i="3"/>
  <c r="AQ145" i="3"/>
  <c r="AR145" i="3" s="1"/>
  <c r="AJ77" i="3"/>
  <c r="AJ88" i="3"/>
  <c r="BC6" i="3"/>
  <c r="AQ7" i="3"/>
  <c r="AQ8" i="3"/>
  <c r="Y16" i="3"/>
  <c r="AA16" i="3" s="1"/>
  <c r="AJ83" i="3"/>
  <c r="AJ73" i="3"/>
  <c r="AJ74" i="3"/>
  <c r="Y17" i="3"/>
  <c r="AA17" i="3" s="1"/>
  <c r="AJ86" i="3"/>
  <c r="AJ72" i="3"/>
  <c r="AI49" i="3"/>
  <c r="AQ55" i="3"/>
  <c r="AQ67" i="3"/>
  <c r="AQ56" i="3"/>
  <c r="AQ68" i="3"/>
  <c r="AQ58" i="3"/>
  <c r="AQ59" i="3"/>
  <c r="AQ57" i="3"/>
  <c r="AQ69" i="3"/>
  <c r="AQ50" i="3"/>
  <c r="AQ62" i="3"/>
  <c r="AQ51" i="3"/>
  <c r="AQ63" i="3"/>
  <c r="AQ52" i="3"/>
  <c r="AQ64" i="3"/>
  <c r="AR63" i="3" s="1"/>
  <c r="AQ53" i="3"/>
  <c r="AQ65" i="3"/>
  <c r="AQ54" i="3"/>
  <c r="AQ66" i="3"/>
  <c r="AQ60" i="3"/>
  <c r="AQ61" i="3"/>
  <c r="Y15" i="3"/>
  <c r="AA15" i="3" s="1"/>
  <c r="AJ87" i="3"/>
  <c r="Y18" i="3"/>
  <c r="AA18" i="3" s="1"/>
  <c r="AJ75" i="3"/>
  <c r="AJ80" i="3"/>
  <c r="AJ84" i="3"/>
  <c r="AL83" i="3" s="1"/>
  <c r="AI24" i="3"/>
  <c r="BH24" i="3" s="1"/>
  <c r="AQ26" i="3"/>
  <c r="AQ27" i="3"/>
  <c r="AQ25" i="3"/>
  <c r="AJ94" i="3"/>
  <c r="Y19" i="3"/>
  <c r="AA19" i="3" s="1"/>
  <c r="Y20" i="3"/>
  <c r="Y21" i="3" s="1"/>
  <c r="AA21" i="3" s="1"/>
  <c r="AQ14" i="3"/>
  <c r="AR14" i="3" s="1"/>
  <c r="AJ79" i="3"/>
  <c r="AJ81" i="3"/>
  <c r="AJ85" i="3"/>
  <c r="AJ71" i="3"/>
  <c r="AI28" i="3"/>
  <c r="AJ41" i="3" s="1"/>
  <c r="AQ31" i="3"/>
  <c r="AQ43" i="3"/>
  <c r="AQ34" i="3"/>
  <c r="AQ32" i="3"/>
  <c r="AQ44" i="3"/>
  <c r="AQ33" i="3"/>
  <c r="AQ45" i="3"/>
  <c r="AQ46" i="3"/>
  <c r="AQ35" i="3"/>
  <c r="AQ38" i="3"/>
  <c r="AQ39" i="3"/>
  <c r="AQ40" i="3"/>
  <c r="AQ47" i="3"/>
  <c r="AQ29" i="3"/>
  <c r="AQ41" i="3"/>
  <c r="AQ30" i="3"/>
  <c r="AQ42" i="3"/>
  <c r="AQ36" i="3"/>
  <c r="AR35" i="3" s="1"/>
  <c r="AQ37" i="3"/>
  <c r="AQ48" i="3"/>
  <c r="AI111" i="3"/>
  <c r="AQ115" i="3"/>
  <c r="AQ127" i="3"/>
  <c r="AQ116" i="3"/>
  <c r="AQ128" i="3"/>
  <c r="AQ130" i="3"/>
  <c r="AQ131" i="3"/>
  <c r="AQ117" i="3"/>
  <c r="AQ129" i="3"/>
  <c r="AQ118" i="3"/>
  <c r="AQ122" i="3"/>
  <c r="AQ123" i="3"/>
  <c r="AQ112" i="3"/>
  <c r="AQ124" i="3"/>
  <c r="AQ113" i="3"/>
  <c r="AQ125" i="3"/>
  <c r="AQ119" i="3"/>
  <c r="AQ114" i="3"/>
  <c r="AQ126" i="3"/>
  <c r="AQ120" i="3"/>
  <c r="AQ121" i="3"/>
  <c r="AJ78" i="3"/>
  <c r="AI152" i="3"/>
  <c r="AQ163" i="3"/>
  <c r="AQ164" i="3"/>
  <c r="AQ154" i="3"/>
  <c r="AQ167" i="3"/>
  <c r="AQ153" i="3"/>
  <c r="AQ165" i="3"/>
  <c r="J15" i="1"/>
  <c r="J16" i="1" s="1"/>
  <c r="J17" i="1" s="1"/>
  <c r="AQ166" i="3"/>
  <c r="AQ158" i="3"/>
  <c r="AQ170" i="3"/>
  <c r="AR169" i="3" s="1"/>
  <c r="AQ159" i="3"/>
  <c r="AQ171" i="3"/>
  <c r="AQ160" i="3"/>
  <c r="AQ172" i="3"/>
  <c r="AQ161" i="3"/>
  <c r="AQ155" i="3"/>
  <c r="AQ162" i="3"/>
  <c r="AQ157" i="3"/>
  <c r="AQ168" i="3"/>
  <c r="AR167" i="3" s="1"/>
  <c r="AQ169" i="3"/>
  <c r="AQ156" i="3"/>
  <c r="AI173" i="3"/>
  <c r="AQ175" i="3"/>
  <c r="AQ176" i="3"/>
  <c r="AQ178" i="3"/>
  <c r="AQ177" i="3"/>
  <c r="AQ182" i="3"/>
  <c r="AQ179" i="3"/>
  <c r="AQ174" i="3"/>
  <c r="AQ180" i="3"/>
  <c r="AQ181" i="3"/>
  <c r="AJ89" i="3"/>
  <c r="F32" i="1"/>
  <c r="F52" i="1"/>
  <c r="F182" i="1"/>
  <c r="F121" i="1"/>
  <c r="F164" i="1"/>
  <c r="F43" i="1"/>
  <c r="F63" i="1"/>
  <c r="F102" i="1"/>
  <c r="F108" i="1"/>
  <c r="F179" i="1"/>
  <c r="F145" i="1"/>
  <c r="F140" i="1"/>
  <c r="F163" i="1"/>
  <c r="F162" i="1"/>
  <c r="F183" i="1"/>
  <c r="F39" i="1"/>
  <c r="F146" i="1"/>
  <c r="F109" i="1"/>
  <c r="F73" i="1"/>
  <c r="F84" i="1"/>
  <c r="F95" i="1"/>
  <c r="F107" i="1"/>
  <c r="F70" i="1"/>
  <c r="F155" i="1"/>
  <c r="F81" i="1"/>
  <c r="F151" i="1"/>
  <c r="F171" i="1"/>
  <c r="F126" i="1"/>
  <c r="F134" i="1"/>
  <c r="F37" i="1"/>
  <c r="F61" i="1"/>
  <c r="F72" i="1"/>
  <c r="F83" i="1"/>
  <c r="F47" i="1"/>
  <c r="F58" i="1"/>
  <c r="F119" i="1"/>
  <c r="F69" i="1"/>
  <c r="F42" i="1"/>
  <c r="F60" i="1"/>
  <c r="F59" i="1"/>
  <c r="F190" i="1"/>
  <c r="F46" i="1"/>
  <c r="F71" i="1"/>
  <c r="F57" i="1"/>
  <c r="F45" i="1"/>
  <c r="F54" i="1"/>
  <c r="F116" i="1"/>
  <c r="F197" i="1"/>
  <c r="F138" i="1"/>
  <c r="F104" i="1"/>
  <c r="F110" i="1"/>
  <c r="F178" i="1"/>
  <c r="F135" i="1"/>
  <c r="F125" i="1"/>
  <c r="F180" i="1"/>
  <c r="F36" i="1"/>
  <c r="F78" i="1"/>
  <c r="F166" i="1"/>
  <c r="F186" i="1"/>
  <c r="F177" i="1"/>
  <c r="F33" i="1"/>
  <c r="F139" i="1"/>
  <c r="F159" i="1"/>
  <c r="F122" i="1"/>
  <c r="F49" i="1"/>
  <c r="F127" i="1"/>
  <c r="F147" i="1"/>
  <c r="F30" i="1"/>
  <c r="F48" i="1"/>
  <c r="F34" i="1"/>
  <c r="F92" i="1"/>
  <c r="F53" i="1"/>
  <c r="F98" i="1"/>
  <c r="F80" i="1"/>
  <c r="F103" i="1"/>
  <c r="F184" i="1"/>
  <c r="F123" i="1"/>
  <c r="F65" i="1"/>
  <c r="F86" i="1"/>
  <c r="F41" i="1"/>
  <c r="F168" i="1"/>
  <c r="F150" i="1"/>
  <c r="F113" i="1"/>
  <c r="F154" i="1"/>
  <c r="F114" i="1"/>
  <c r="F165" i="1"/>
  <c r="F149" i="1"/>
  <c r="F185" i="1"/>
  <c r="F192" i="1"/>
  <c r="F35" i="1"/>
  <c r="F189" i="1"/>
  <c r="F174" i="1"/>
  <c r="F115" i="1"/>
  <c r="F137" i="1"/>
  <c r="F90" i="1"/>
  <c r="F173" i="1"/>
  <c r="F68" i="1"/>
  <c r="F91" i="1"/>
  <c r="F136" i="1"/>
  <c r="F111" i="1"/>
  <c r="F160" i="1"/>
  <c r="F74" i="1"/>
  <c r="F124" i="1"/>
  <c r="F156" i="1"/>
  <c r="F66" i="1"/>
  <c r="F196" i="1"/>
  <c r="F142" i="1"/>
  <c r="F101" i="1"/>
  <c r="F153" i="1"/>
  <c r="F128" i="1"/>
  <c r="F77" i="1"/>
  <c r="F56" i="1"/>
  <c r="F79" i="1"/>
  <c r="F88" i="1"/>
  <c r="F99" i="1"/>
  <c r="F76" i="1"/>
  <c r="F62" i="1"/>
  <c r="F193" i="1"/>
  <c r="F144" i="1"/>
  <c r="F161" i="1"/>
  <c r="F148" i="1"/>
  <c r="F130" i="1"/>
  <c r="F172" i="1"/>
  <c r="F141" i="1"/>
  <c r="F188" i="1"/>
  <c r="F44" i="1"/>
  <c r="F67" i="1"/>
  <c r="F64" i="1"/>
  <c r="F87" i="1"/>
  <c r="F194" i="1"/>
  <c r="F50" i="1"/>
  <c r="F157" i="1"/>
  <c r="F132" i="1"/>
  <c r="F29" i="1"/>
  <c r="F181" i="1"/>
  <c r="F118" i="1"/>
  <c r="F112" i="1"/>
  <c r="F129" i="1"/>
  <c r="F27" i="1"/>
  <c r="F176" i="1"/>
  <c r="F75" i="1"/>
  <c r="F38" i="1"/>
  <c r="F100" i="1"/>
  <c r="F133" i="1"/>
  <c r="F106" i="1"/>
  <c r="F169" i="1"/>
  <c r="F117" i="1"/>
  <c r="F28" i="1"/>
  <c r="F55" i="1"/>
  <c r="F120" i="1"/>
  <c r="F187" i="1"/>
  <c r="F40" i="1"/>
  <c r="F170" i="1"/>
  <c r="F97" i="1"/>
  <c r="F167" i="1"/>
  <c r="F94" i="1"/>
  <c r="F105" i="1"/>
  <c r="F152" i="1"/>
  <c r="F175" i="1"/>
  <c r="F31" i="1"/>
  <c r="F195" i="1"/>
  <c r="F51" i="1"/>
  <c r="F158" i="1"/>
  <c r="F89" i="1"/>
  <c r="F85" i="1"/>
  <c r="F96" i="1"/>
  <c r="F131" i="1"/>
  <c r="F143" i="1"/>
  <c r="F82" i="1"/>
  <c r="F191" i="1"/>
  <c r="I33" i="1"/>
  <c r="I45" i="1"/>
  <c r="I57" i="1"/>
  <c r="I69" i="1"/>
  <c r="I81" i="1"/>
  <c r="I93" i="1"/>
  <c r="I105" i="1"/>
  <c r="I117" i="1"/>
  <c r="I129" i="1"/>
  <c r="I141" i="1"/>
  <c r="I153" i="1"/>
  <c r="I165" i="1"/>
  <c r="I177" i="1"/>
  <c r="I189" i="1"/>
  <c r="I34" i="1"/>
  <c r="I46" i="1"/>
  <c r="I58" i="1"/>
  <c r="I70" i="1"/>
  <c r="I82" i="1"/>
  <c r="I94" i="1"/>
  <c r="I106" i="1"/>
  <c r="I118" i="1"/>
  <c r="I130" i="1"/>
  <c r="I142" i="1"/>
  <c r="I154" i="1"/>
  <c r="I166" i="1"/>
  <c r="I178" i="1"/>
  <c r="I190" i="1"/>
  <c r="I79" i="1"/>
  <c r="I35" i="1"/>
  <c r="I47" i="1"/>
  <c r="I59" i="1"/>
  <c r="I71" i="1"/>
  <c r="I83" i="1"/>
  <c r="I95" i="1"/>
  <c r="I107" i="1"/>
  <c r="I119" i="1"/>
  <c r="I131" i="1"/>
  <c r="I143" i="1"/>
  <c r="I155" i="1"/>
  <c r="I167" i="1"/>
  <c r="I179" i="1"/>
  <c r="I191" i="1"/>
  <c r="I151" i="1"/>
  <c r="I36" i="1"/>
  <c r="I48" i="1"/>
  <c r="I60" i="1"/>
  <c r="I72" i="1"/>
  <c r="I84" i="1"/>
  <c r="I96" i="1"/>
  <c r="I108" i="1"/>
  <c r="I120" i="1"/>
  <c r="I132" i="1"/>
  <c r="I144" i="1"/>
  <c r="I156" i="1"/>
  <c r="I168" i="1"/>
  <c r="I180" i="1"/>
  <c r="I192" i="1"/>
  <c r="I11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91" i="1"/>
  <c r="I187" i="1"/>
  <c r="I38" i="1"/>
  <c r="I50" i="1"/>
  <c r="I62" i="1"/>
  <c r="I74" i="1"/>
  <c r="I86" i="1"/>
  <c r="I98" i="1"/>
  <c r="I110" i="1"/>
  <c r="I122" i="1"/>
  <c r="I134" i="1"/>
  <c r="I146" i="1"/>
  <c r="I158" i="1"/>
  <c r="I170" i="1"/>
  <c r="I182" i="1"/>
  <c r="I194" i="1"/>
  <c r="I127" i="1"/>
  <c r="I39" i="1"/>
  <c r="I51" i="1"/>
  <c r="I63" i="1"/>
  <c r="I75" i="1"/>
  <c r="I87" i="1"/>
  <c r="I99" i="1"/>
  <c r="I111" i="1"/>
  <c r="I123" i="1"/>
  <c r="I135" i="1"/>
  <c r="I147" i="1"/>
  <c r="I159" i="1"/>
  <c r="I171" i="1"/>
  <c r="I183" i="1"/>
  <c r="I195" i="1"/>
  <c r="I175" i="1"/>
  <c r="I28" i="1"/>
  <c r="I40" i="1"/>
  <c r="I52" i="1"/>
  <c r="I64" i="1"/>
  <c r="I76" i="1"/>
  <c r="I88" i="1"/>
  <c r="I100" i="1"/>
  <c r="I112" i="1"/>
  <c r="I124" i="1"/>
  <c r="I136" i="1"/>
  <c r="I148" i="1"/>
  <c r="I160" i="1"/>
  <c r="I172" i="1"/>
  <c r="I184" i="1"/>
  <c r="I196" i="1"/>
  <c r="I55" i="1"/>
  <c r="I29" i="1"/>
  <c r="I41" i="1"/>
  <c r="I53" i="1"/>
  <c r="I65" i="1"/>
  <c r="I77" i="1"/>
  <c r="I89" i="1"/>
  <c r="I101" i="1"/>
  <c r="I113" i="1"/>
  <c r="I125" i="1"/>
  <c r="I137" i="1"/>
  <c r="I149" i="1"/>
  <c r="I161" i="1"/>
  <c r="I173" i="1"/>
  <c r="I185" i="1"/>
  <c r="I197" i="1"/>
  <c r="I67" i="1"/>
  <c r="I163" i="1"/>
  <c r="I30" i="1"/>
  <c r="I42" i="1"/>
  <c r="I54" i="1"/>
  <c r="I66" i="1"/>
  <c r="I78" i="1"/>
  <c r="I90" i="1"/>
  <c r="I102" i="1"/>
  <c r="I114" i="1"/>
  <c r="I126" i="1"/>
  <c r="I138" i="1"/>
  <c r="I150" i="1"/>
  <c r="I162" i="1"/>
  <c r="I174" i="1"/>
  <c r="I186" i="1"/>
  <c r="I27" i="1"/>
  <c r="I43" i="1"/>
  <c r="I103" i="1"/>
  <c r="I139" i="1"/>
  <c r="I32" i="1"/>
  <c r="I44" i="1"/>
  <c r="I56" i="1"/>
  <c r="I68" i="1"/>
  <c r="I80" i="1"/>
  <c r="I92" i="1"/>
  <c r="I104" i="1"/>
  <c r="I116" i="1"/>
  <c r="I128" i="1"/>
  <c r="I140" i="1"/>
  <c r="I152" i="1"/>
  <c r="I164" i="1"/>
  <c r="I176" i="1"/>
  <c r="I188" i="1"/>
  <c r="I31" i="1"/>
  <c r="Y14" i="3"/>
  <c r="AA14" i="3" s="1"/>
  <c r="AJ65" i="3"/>
  <c r="AJ53" i="3"/>
  <c r="AJ61" i="3"/>
  <c r="AJ51" i="3"/>
  <c r="AJ63" i="3"/>
  <c r="AJ52" i="3"/>
  <c r="AJ64" i="3"/>
  <c r="AJ54" i="3"/>
  <c r="AJ66" i="3"/>
  <c r="Y11" i="3"/>
  <c r="AA11" i="3" s="1"/>
  <c r="AJ24" i="3"/>
  <c r="AJ17" i="3"/>
  <c r="AJ19" i="3"/>
  <c r="Y12" i="3"/>
  <c r="AA12" i="3" s="1"/>
  <c r="AJ15" i="3"/>
  <c r="AJ13" i="3"/>
  <c r="AJ22" i="3"/>
  <c r="AJ59" i="3"/>
  <c r="AJ55" i="3"/>
  <c r="AL54" i="3" s="1"/>
  <c r="AJ57" i="3"/>
  <c r="AJ34" i="3"/>
  <c r="AJ23" i="3"/>
  <c r="AJ50" i="3"/>
  <c r="AJ67" i="3"/>
  <c r="AJ20" i="3"/>
  <c r="AJ10" i="3"/>
  <c r="AJ16" i="3"/>
  <c r="AL15" i="3" s="1"/>
  <c r="AJ25" i="3"/>
  <c r="AJ11" i="3"/>
  <c r="AJ27" i="3"/>
  <c r="AJ60" i="3"/>
  <c r="AL59" i="3" s="1"/>
  <c r="AJ12" i="3"/>
  <c r="AJ62" i="3"/>
  <c r="AJ69" i="3"/>
  <c r="AJ18" i="3"/>
  <c r="AL17" i="3" s="1"/>
  <c r="Y9" i="3"/>
  <c r="AA9" i="3" s="1"/>
  <c r="AJ56" i="3"/>
  <c r="AJ58" i="3"/>
  <c r="Y10" i="3"/>
  <c r="AA10" i="3" s="1"/>
  <c r="W20" i="3"/>
  <c r="BH6" i="3" l="1"/>
  <c r="BI6" i="3"/>
  <c r="BI7" i="3"/>
  <c r="BC110" i="3"/>
  <c r="AH111" i="3"/>
  <c r="BH110" i="3"/>
  <c r="BC48" i="3"/>
  <c r="BH48" i="3"/>
  <c r="AH49" i="3"/>
  <c r="BC8" i="3"/>
  <c r="BD8" i="3" s="1"/>
  <c r="AH9" i="3"/>
  <c r="BH8" i="3"/>
  <c r="BI12" i="3" s="1"/>
  <c r="AX79" i="3"/>
  <c r="AR79" i="3"/>
  <c r="AR82" i="3"/>
  <c r="BH28" i="3"/>
  <c r="AL77" i="3"/>
  <c r="BC69" i="3"/>
  <c r="AH70" i="3"/>
  <c r="BH69" i="3"/>
  <c r="BC172" i="3"/>
  <c r="AH173" i="3"/>
  <c r="BH172" i="3"/>
  <c r="AX88" i="3"/>
  <c r="BH70" i="3"/>
  <c r="AR138" i="3"/>
  <c r="AR103" i="3"/>
  <c r="AR88" i="3"/>
  <c r="AX126" i="3"/>
  <c r="BC131" i="3"/>
  <c r="AH132" i="3"/>
  <c r="BH131" i="3"/>
  <c r="BC151" i="3"/>
  <c r="BH151" i="3"/>
  <c r="AH152" i="3"/>
  <c r="AR129" i="3"/>
  <c r="BH111" i="3"/>
  <c r="BH173" i="3"/>
  <c r="AH28" i="3"/>
  <c r="BH27" i="3"/>
  <c r="BC23" i="3"/>
  <c r="AH24" i="3"/>
  <c r="BH23" i="3"/>
  <c r="AR141" i="3"/>
  <c r="AH14" i="3"/>
  <c r="BH13" i="3"/>
  <c r="BH9" i="3"/>
  <c r="BH132" i="3"/>
  <c r="BH14" i="3"/>
  <c r="AW6" i="3"/>
  <c r="AH6" i="3"/>
  <c r="AR51" i="3"/>
  <c r="AJ76" i="3"/>
  <c r="AL75" i="3" s="1"/>
  <c r="AR136" i="3"/>
  <c r="AR134" i="3"/>
  <c r="AX97" i="3"/>
  <c r="BC90" i="3"/>
  <c r="AH90" i="3"/>
  <c r="BH89" i="3"/>
  <c r="AX82" i="3"/>
  <c r="BH152" i="3"/>
  <c r="BH90" i="3"/>
  <c r="AR18" i="3"/>
  <c r="BD6" i="3"/>
  <c r="AR97" i="3"/>
  <c r="AX73" i="3"/>
  <c r="AR16" i="3"/>
  <c r="AX147" i="3"/>
  <c r="AR76" i="3"/>
  <c r="AJ21" i="3"/>
  <c r="BC13" i="3"/>
  <c r="BC24" i="3"/>
  <c r="BC14" i="3"/>
  <c r="AJ102" i="3"/>
  <c r="BC89" i="3"/>
  <c r="BC173" i="3"/>
  <c r="BC111" i="3"/>
  <c r="AJ49" i="3"/>
  <c r="BC27" i="3"/>
  <c r="AX39" i="3"/>
  <c r="AR178" i="3"/>
  <c r="BC132" i="3"/>
  <c r="AX167" i="3"/>
  <c r="AX118" i="3"/>
  <c r="BC49" i="3"/>
  <c r="AL19" i="3"/>
  <c r="AX59" i="3"/>
  <c r="AR139" i="3"/>
  <c r="BC9" i="3"/>
  <c r="BC28" i="3"/>
  <c r="AR22" i="3"/>
  <c r="AX81" i="3"/>
  <c r="BD7" i="3"/>
  <c r="BC152" i="3"/>
  <c r="AR113" i="3"/>
  <c r="AR98" i="3"/>
  <c r="AR109" i="3"/>
  <c r="AX72" i="3"/>
  <c r="AL53" i="3"/>
  <c r="AR128" i="3"/>
  <c r="AR68" i="3"/>
  <c r="AR108" i="3"/>
  <c r="AR119" i="3"/>
  <c r="AR116" i="3"/>
  <c r="AR31" i="3"/>
  <c r="AX34" i="3"/>
  <c r="AX74" i="3"/>
  <c r="AL51" i="3"/>
  <c r="AR165" i="3"/>
  <c r="AR43" i="3"/>
  <c r="AR60" i="3"/>
  <c r="AX176" i="3"/>
  <c r="AX165" i="3"/>
  <c r="AR12" i="3"/>
  <c r="AR125" i="3"/>
  <c r="AR40" i="3"/>
  <c r="AR33" i="3"/>
  <c r="AR104" i="3"/>
  <c r="AR53" i="3"/>
  <c r="AR57" i="3"/>
  <c r="AX139" i="3"/>
  <c r="AX45" i="3"/>
  <c r="AX160" i="3"/>
  <c r="AX164" i="3"/>
  <c r="AX50" i="3"/>
  <c r="AX55" i="3"/>
  <c r="AX120" i="3"/>
  <c r="AL12" i="3"/>
  <c r="AR7" i="3"/>
  <c r="AX134" i="3"/>
  <c r="AR17" i="3"/>
  <c r="AX100" i="3"/>
  <c r="AL64" i="3"/>
  <c r="AR153" i="3"/>
  <c r="AR37" i="3"/>
  <c r="AX144" i="3"/>
  <c r="AX181" i="3"/>
  <c r="AX38" i="3"/>
  <c r="AX26" i="3"/>
  <c r="AX7" i="3"/>
  <c r="AW14" i="3"/>
  <c r="AX14" i="3" s="1"/>
  <c r="AX86" i="3"/>
  <c r="AR162" i="3"/>
  <c r="AR47" i="3"/>
  <c r="AX75" i="3"/>
  <c r="AL61" i="3"/>
  <c r="AR36" i="3"/>
  <c r="AR44" i="3"/>
  <c r="AX154" i="3"/>
  <c r="AX65" i="3"/>
  <c r="AR158" i="3"/>
  <c r="AR117" i="3"/>
  <c r="AX149" i="3"/>
  <c r="AX142" i="3"/>
  <c r="AX177" i="3"/>
  <c r="AX35" i="3"/>
  <c r="AX123" i="3"/>
  <c r="AX116" i="3"/>
  <c r="AX103" i="3"/>
  <c r="AR177" i="3"/>
  <c r="AR159" i="3"/>
  <c r="AJ105" i="3"/>
  <c r="AR34" i="3"/>
  <c r="AJ108" i="3"/>
  <c r="AR56" i="3"/>
  <c r="AL11" i="3"/>
  <c r="AL65" i="3"/>
  <c r="AR175" i="3"/>
  <c r="AR170" i="3"/>
  <c r="AR121" i="3"/>
  <c r="AR45" i="3"/>
  <c r="AJ93" i="3"/>
  <c r="AR25" i="3"/>
  <c r="AR65" i="3"/>
  <c r="AR58" i="3"/>
  <c r="AJ90" i="3"/>
  <c r="AL89" i="3" s="1"/>
  <c r="AR10" i="3"/>
  <c r="AX140" i="3"/>
  <c r="AX174" i="3"/>
  <c r="AX40" i="3"/>
  <c r="AX158" i="3"/>
  <c r="AX168" i="3"/>
  <c r="AX62" i="3"/>
  <c r="AX67" i="3"/>
  <c r="AX121" i="3"/>
  <c r="AX115" i="3"/>
  <c r="AW90" i="3"/>
  <c r="AX89" i="3" s="1"/>
  <c r="AJ110" i="3"/>
  <c r="AR120" i="3"/>
  <c r="AJ99" i="3"/>
  <c r="AX150" i="3"/>
  <c r="AX66" i="3"/>
  <c r="AX124" i="3"/>
  <c r="AX114" i="3"/>
  <c r="AJ97" i="3"/>
  <c r="AJ100" i="3"/>
  <c r="AR168" i="3"/>
  <c r="AR130" i="3"/>
  <c r="AJ104" i="3"/>
  <c r="AJ101" i="3"/>
  <c r="AX162" i="3"/>
  <c r="AX12" i="3"/>
  <c r="AX101" i="3"/>
  <c r="AJ96" i="3"/>
  <c r="AJ107" i="3"/>
  <c r="AR54" i="3"/>
  <c r="AJ92" i="3"/>
  <c r="AX52" i="3"/>
  <c r="AX83" i="3"/>
  <c r="AL58" i="3"/>
  <c r="AR164" i="3"/>
  <c r="AR118" i="3"/>
  <c r="AJ106" i="3"/>
  <c r="AL105" i="3" s="1"/>
  <c r="AJ91" i="3"/>
  <c r="AX31" i="3"/>
  <c r="AX155" i="3"/>
  <c r="AX129" i="3"/>
  <c r="AX106" i="3"/>
  <c r="AJ98" i="3"/>
  <c r="AL97" i="3" s="1"/>
  <c r="AL55" i="3"/>
  <c r="AL52" i="3"/>
  <c r="AR124" i="3"/>
  <c r="AR115" i="3"/>
  <c r="AR46" i="3"/>
  <c r="AR50" i="3"/>
  <c r="AJ103" i="3"/>
  <c r="AJ109" i="3"/>
  <c r="AX146" i="3"/>
  <c r="AX179" i="3"/>
  <c r="AX36" i="3"/>
  <c r="AX166" i="3"/>
  <c r="AX58" i="3"/>
  <c r="AX117" i="3"/>
  <c r="AX171" i="3"/>
  <c r="AR154" i="3"/>
  <c r="AR112" i="3"/>
  <c r="AR39" i="3"/>
  <c r="AJ95" i="3"/>
  <c r="AL94" i="3" s="1"/>
  <c r="AL86" i="3"/>
  <c r="AQ90" i="3"/>
  <c r="AR90" i="3" s="1"/>
  <c r="AX143" i="3"/>
  <c r="AX178" i="3"/>
  <c r="AX47" i="3"/>
  <c r="AX57" i="3"/>
  <c r="AX113" i="3"/>
  <c r="AX128" i="3"/>
  <c r="AX108" i="3"/>
  <c r="AL56" i="3"/>
  <c r="AR174" i="3"/>
  <c r="AX135" i="3"/>
  <c r="AX41" i="3"/>
  <c r="AR89" i="3"/>
  <c r="AX22" i="3"/>
  <c r="AL63" i="3"/>
  <c r="AR32" i="3"/>
  <c r="AR64" i="3"/>
  <c r="AR67" i="3"/>
  <c r="AX29" i="3"/>
  <c r="AX33" i="3"/>
  <c r="AX169" i="3"/>
  <c r="AX61" i="3"/>
  <c r="AL10" i="3"/>
  <c r="AR155" i="3"/>
  <c r="AR157" i="3"/>
  <c r="AR41" i="3"/>
  <c r="AR52" i="3"/>
  <c r="AR55" i="3"/>
  <c r="AX145" i="3"/>
  <c r="AX138" i="3"/>
  <c r="AX157" i="3"/>
  <c r="AX163" i="3"/>
  <c r="AX54" i="3"/>
  <c r="AL21" i="3"/>
  <c r="AL62" i="3"/>
  <c r="AR66" i="3"/>
  <c r="AL50" i="3"/>
  <c r="AL87" i="3"/>
  <c r="AX43" i="3"/>
  <c r="AX10" i="3"/>
  <c r="AL60" i="3"/>
  <c r="AR180" i="3"/>
  <c r="AR156" i="3"/>
  <c r="AR127" i="3"/>
  <c r="AR29" i="3"/>
  <c r="AR42" i="3"/>
  <c r="AR62" i="3"/>
  <c r="AX37" i="3"/>
  <c r="AX25" i="3"/>
  <c r="AR161" i="3"/>
  <c r="AR30" i="3"/>
  <c r="AL71" i="3"/>
  <c r="AX42" i="3"/>
  <c r="AX125" i="3"/>
  <c r="AR135" i="3"/>
  <c r="AR107" i="3"/>
  <c r="AL18" i="3"/>
  <c r="AR166" i="3"/>
  <c r="AR126" i="3"/>
  <c r="AR61" i="3"/>
  <c r="AR69" i="3"/>
  <c r="AX30" i="3"/>
  <c r="AX15" i="3"/>
  <c r="AL66" i="3"/>
  <c r="AL16" i="3"/>
  <c r="AR181" i="3"/>
  <c r="AR160" i="3"/>
  <c r="AR123" i="3"/>
  <c r="AR114" i="3"/>
  <c r="AR38" i="3"/>
  <c r="AL93" i="3"/>
  <c r="AR143" i="3"/>
  <c r="AX161" i="3"/>
  <c r="AX170" i="3"/>
  <c r="AX68" i="3"/>
  <c r="AR176" i="3"/>
  <c r="AR171" i="3"/>
  <c r="AR163" i="3"/>
  <c r="AX136" i="3"/>
  <c r="AX46" i="3"/>
  <c r="AX63" i="3"/>
  <c r="AX56" i="3"/>
  <c r="AX112" i="3"/>
  <c r="AL22" i="3"/>
  <c r="AR122" i="3"/>
  <c r="AR26" i="3"/>
  <c r="AR59" i="3"/>
  <c r="AX141" i="3"/>
  <c r="AX175" i="3"/>
  <c r="AX153" i="3"/>
  <c r="AX51" i="3"/>
  <c r="AX64" i="3"/>
  <c r="AX127" i="3"/>
  <c r="AX18" i="3"/>
  <c r="AR146" i="3"/>
  <c r="AJ39" i="3"/>
  <c r="AJ44" i="3"/>
  <c r="AJ28" i="3"/>
  <c r="AL27" i="3" s="1"/>
  <c r="AR182" i="3"/>
  <c r="AR144" i="3"/>
  <c r="AJ43" i="3"/>
  <c r="AJ37" i="3"/>
  <c r="AJ136" i="3"/>
  <c r="AW49" i="3"/>
  <c r="AX49" i="3" s="1"/>
  <c r="AW9" i="3"/>
  <c r="AX9" i="3" s="1"/>
  <c r="AX182" i="3"/>
  <c r="AR179" i="3"/>
  <c r="AL57" i="3"/>
  <c r="AX180" i="3"/>
  <c r="AR149" i="3"/>
  <c r="AR137" i="3"/>
  <c r="AJ35" i="3"/>
  <c r="AL34" i="3" s="1"/>
  <c r="AJ32" i="3"/>
  <c r="AJ31" i="3"/>
  <c r="AJ38" i="3"/>
  <c r="AW111" i="3"/>
  <c r="AX111" i="3" s="1"/>
  <c r="AL84" i="3"/>
  <c r="AL85" i="3"/>
  <c r="AR70" i="3"/>
  <c r="AL20" i="3"/>
  <c r="AJ33" i="3"/>
  <c r="AJ46" i="3"/>
  <c r="AW152" i="3"/>
  <c r="AX151" i="3" s="1"/>
  <c r="AX107" i="3"/>
  <c r="AX102" i="3"/>
  <c r="AR13" i="3"/>
  <c r="AX19" i="3"/>
  <c r="AW24" i="3"/>
  <c r="AX24" i="3" s="1"/>
  <c r="AL23" i="3"/>
  <c r="AA20" i="3"/>
  <c r="AW173" i="3"/>
  <c r="AX173" i="3" s="1"/>
  <c r="AL80" i="3"/>
  <c r="AL73" i="3"/>
  <c r="AL81" i="3"/>
  <c r="AX11" i="3"/>
  <c r="AX69" i="3"/>
  <c r="AL24" i="3"/>
  <c r="AL49" i="3"/>
  <c r="AJ146" i="3"/>
  <c r="AL88" i="3"/>
  <c r="AL78" i="3"/>
  <c r="AL79" i="3"/>
  <c r="AL72" i="3"/>
  <c r="AX6" i="3"/>
  <c r="AW28" i="3"/>
  <c r="AX28" i="3" s="1"/>
  <c r="AJ47" i="3"/>
  <c r="AJ29" i="3"/>
  <c r="AL74" i="3"/>
  <c r="AL82" i="3"/>
  <c r="AJ137" i="3"/>
  <c r="AJ140" i="3"/>
  <c r="AJ145" i="3"/>
  <c r="AJ138" i="3"/>
  <c r="AJ147" i="3"/>
  <c r="AJ139" i="3"/>
  <c r="AJ150" i="3"/>
  <c r="AJ134" i="3"/>
  <c r="AJ142" i="3"/>
  <c r="AJ143" i="3"/>
  <c r="AJ135" i="3"/>
  <c r="AJ151" i="3"/>
  <c r="AJ133" i="3"/>
  <c r="AJ148" i="3"/>
  <c r="AJ141" i="3"/>
  <c r="AJ144" i="3"/>
  <c r="AW132" i="3"/>
  <c r="AX132" i="3" s="1"/>
  <c r="AJ149" i="3"/>
  <c r="AQ6" i="3"/>
  <c r="AR6" i="3" s="1"/>
  <c r="AJ26" i="3"/>
  <c r="AL25" i="3" s="1"/>
  <c r="AQ9" i="3"/>
  <c r="AR9" i="3" s="1"/>
  <c r="AJ48" i="3"/>
  <c r="AJ155" i="3"/>
  <c r="AJ112" i="3"/>
  <c r="AJ177" i="3"/>
  <c r="AJ14" i="3"/>
  <c r="AQ132" i="3"/>
  <c r="AR131" i="3" s="1"/>
  <c r="AJ116" i="3"/>
  <c r="AJ120" i="3"/>
  <c r="AJ9" i="3"/>
  <c r="AJ131" i="3"/>
  <c r="AJ132" i="3"/>
  <c r="AJ7" i="3"/>
  <c r="AL6" i="3" s="1"/>
  <c r="AN6" i="3" s="1"/>
  <c r="AJ156" i="3"/>
  <c r="AJ154" i="3"/>
  <c r="AJ165" i="3"/>
  <c r="AJ115" i="3"/>
  <c r="AJ111" i="3"/>
  <c r="AQ111" i="3"/>
  <c r="AR111" i="3" s="1"/>
  <c r="AJ118" i="3"/>
  <c r="AJ128" i="3"/>
  <c r="AJ130" i="3"/>
  <c r="AJ119" i="3"/>
  <c r="AJ124" i="3"/>
  <c r="AQ152" i="3"/>
  <c r="AR151" i="3" s="1"/>
  <c r="AJ171" i="3"/>
  <c r="AQ49" i="3"/>
  <c r="AR48" i="3" s="1"/>
  <c r="AJ68" i="3"/>
  <c r="AL67" i="3" s="1"/>
  <c r="AJ122" i="3"/>
  <c r="AJ176" i="3"/>
  <c r="AJ179" i="3"/>
  <c r="AJ159" i="3"/>
  <c r="AJ162" i="3"/>
  <c r="AJ164" i="3"/>
  <c r="AJ121" i="3"/>
  <c r="AJ175" i="3"/>
  <c r="W21" i="3"/>
  <c r="AJ186" i="3"/>
  <c r="AL185" i="3" s="1"/>
  <c r="AJ190" i="3"/>
  <c r="AL189" i="3" s="1"/>
  <c r="AJ191" i="3"/>
  <c r="AL190" i="3" s="1"/>
  <c r="AJ192" i="3"/>
  <c r="AL191" i="3" s="1"/>
  <c r="AJ187" i="3"/>
  <c r="AL186" i="3" s="1"/>
  <c r="AJ188" i="3"/>
  <c r="AL187" i="3" s="1"/>
  <c r="AJ189" i="3"/>
  <c r="AL188" i="3" s="1"/>
  <c r="AJ193" i="3"/>
  <c r="AL192" i="3" s="1"/>
  <c r="AJ185" i="3"/>
  <c r="AJ184" i="3"/>
  <c r="AJ129" i="3"/>
  <c r="AJ170" i="3"/>
  <c r="AJ123" i="3"/>
  <c r="AJ173" i="3"/>
  <c r="K15" i="1" s="1"/>
  <c r="AJ181" i="3"/>
  <c r="AJ158" i="3"/>
  <c r="AJ70" i="3"/>
  <c r="AL69" i="3" s="1"/>
  <c r="AQ28" i="3"/>
  <c r="AR28" i="3" s="1"/>
  <c r="AJ40" i="3"/>
  <c r="AL39" i="3" s="1"/>
  <c r="AJ30" i="3"/>
  <c r="AJ42" i="3"/>
  <c r="AL41" i="3" s="1"/>
  <c r="AJ36" i="3"/>
  <c r="AJ45" i="3"/>
  <c r="AJ169" i="3"/>
  <c r="AQ24" i="3"/>
  <c r="AR24" i="3" s="1"/>
  <c r="AQ173" i="3"/>
  <c r="AR172" i="3" s="1"/>
  <c r="AJ178" i="3"/>
  <c r="AJ183" i="3"/>
  <c r="AJ174" i="3"/>
  <c r="AJ182" i="3"/>
  <c r="AJ157" i="3"/>
  <c r="AJ152" i="3"/>
  <c r="AJ8" i="3"/>
  <c r="AJ153" i="3"/>
  <c r="AJ168" i="3"/>
  <c r="AJ126" i="3"/>
  <c r="AJ172" i="3"/>
  <c r="AL171" i="3" s="1"/>
  <c r="AJ160" i="3"/>
  <c r="AJ161" i="3"/>
  <c r="AJ167" i="3"/>
  <c r="AJ117" i="3"/>
  <c r="AJ125" i="3"/>
  <c r="AJ113" i="3"/>
  <c r="AL112" i="3" s="1"/>
  <c r="AJ163" i="3"/>
  <c r="AL162" i="3" s="1"/>
  <c r="AJ166" i="3"/>
  <c r="AL165" i="3" s="1"/>
  <c r="AJ127" i="3"/>
  <c r="AJ180" i="3"/>
  <c r="AJ114" i="3"/>
  <c r="BI74" i="3" l="1"/>
  <c r="BI162" i="3"/>
  <c r="BI39" i="3"/>
  <c r="BJ39" i="3" s="1"/>
  <c r="BI85" i="3"/>
  <c r="BK85" i="3" s="1"/>
  <c r="BI101" i="3"/>
  <c r="BI95" i="3"/>
  <c r="BJ95" i="3" s="1"/>
  <c r="BI102" i="3"/>
  <c r="BJ102" i="3" s="1"/>
  <c r="BI9" i="3"/>
  <c r="BI91" i="3"/>
  <c r="BJ91" i="3" s="1"/>
  <c r="BI28" i="3"/>
  <c r="BI92" i="3"/>
  <c r="BJ92" i="3" s="1"/>
  <c r="BD10" i="3"/>
  <c r="BD109" i="3"/>
  <c r="BD17" i="3"/>
  <c r="BI158" i="3"/>
  <c r="BI144" i="3"/>
  <c r="BI10" i="3"/>
  <c r="BI169" i="3"/>
  <c r="BI175" i="3"/>
  <c r="BK95" i="3"/>
  <c r="BD89" i="3"/>
  <c r="BI157" i="3"/>
  <c r="BK157" i="3" s="1"/>
  <c r="BI176" i="3"/>
  <c r="BI58" i="3"/>
  <c r="BJ58" i="3" s="1"/>
  <c r="BD13" i="3"/>
  <c r="BI179" i="3"/>
  <c r="BL91" i="3"/>
  <c r="BJ101" i="3"/>
  <c r="BL101" i="3" s="1"/>
  <c r="BK101" i="3"/>
  <c r="BJ12" i="3"/>
  <c r="BK12" i="3"/>
  <c r="BK92" i="3"/>
  <c r="BI51" i="3"/>
  <c r="BI24" i="3"/>
  <c r="BI41" i="3"/>
  <c r="BI119" i="3"/>
  <c r="BI112" i="3"/>
  <c r="BI114" i="3"/>
  <c r="BI154" i="3"/>
  <c r="BI140" i="3"/>
  <c r="BI152" i="3"/>
  <c r="BI128" i="3"/>
  <c r="BI53" i="3"/>
  <c r="BI19" i="3"/>
  <c r="BI18" i="3"/>
  <c r="BI8" i="3"/>
  <c r="BJ162" i="3"/>
  <c r="BK162" i="3"/>
  <c r="AL76" i="3"/>
  <c r="BD28" i="3"/>
  <c r="BF28" i="3" s="1"/>
  <c r="BK91" i="3"/>
  <c r="BI118" i="3"/>
  <c r="BI170" i="3"/>
  <c r="BI172" i="3"/>
  <c r="BI151" i="3"/>
  <c r="BI64" i="3"/>
  <c r="BI136" i="3"/>
  <c r="BI45" i="3"/>
  <c r="BI49" i="3"/>
  <c r="BI32" i="3"/>
  <c r="BI100" i="3"/>
  <c r="BI17" i="3"/>
  <c r="BI27" i="3"/>
  <c r="BI33" i="3"/>
  <c r="BI105" i="3"/>
  <c r="BK176" i="3"/>
  <c r="BJ176" i="3"/>
  <c r="BI145" i="3"/>
  <c r="BI124" i="3"/>
  <c r="BI90" i="3"/>
  <c r="BI160" i="3"/>
  <c r="BI25" i="3"/>
  <c r="BI82" i="3"/>
  <c r="BI37" i="3"/>
  <c r="BI71" i="3"/>
  <c r="BI79" i="3"/>
  <c r="BI36" i="3"/>
  <c r="AL102" i="3"/>
  <c r="BD175" i="3"/>
  <c r="BK39" i="3"/>
  <c r="BI84" i="3"/>
  <c r="BI137" i="3"/>
  <c r="BI165" i="3"/>
  <c r="BI132" i="3"/>
  <c r="BI130" i="3"/>
  <c r="BI141" i="3"/>
  <c r="BI153" i="3"/>
  <c r="BI133" i="3"/>
  <c r="BI129" i="3"/>
  <c r="BI138" i="3"/>
  <c r="BI65" i="3"/>
  <c r="BI31" i="3"/>
  <c r="BI106" i="3"/>
  <c r="BI20" i="3"/>
  <c r="BK10" i="3"/>
  <c r="BJ10" i="3"/>
  <c r="BD61" i="3"/>
  <c r="BE61" i="3" s="1"/>
  <c r="BD55" i="3"/>
  <c r="BF55" i="3" s="1"/>
  <c r="BD163" i="3"/>
  <c r="BE163" i="3" s="1"/>
  <c r="BI50" i="3"/>
  <c r="BI22" i="3"/>
  <c r="BI110" i="3"/>
  <c r="BI47" i="3"/>
  <c r="BI72" i="3"/>
  <c r="BI163" i="3"/>
  <c r="BI54" i="3"/>
  <c r="BI78" i="3"/>
  <c r="BI103" i="3"/>
  <c r="BI109" i="3"/>
  <c r="BI60" i="3"/>
  <c r="BI88" i="3"/>
  <c r="BI34" i="3"/>
  <c r="BI135" i="3"/>
  <c r="BI14" i="3"/>
  <c r="AL100" i="3"/>
  <c r="AL108" i="3"/>
  <c r="BD174" i="3"/>
  <c r="BF174" i="3" s="1"/>
  <c r="BI83" i="3"/>
  <c r="BI55" i="3"/>
  <c r="BI89" i="3"/>
  <c r="BI156" i="3"/>
  <c r="BI44" i="3"/>
  <c r="BI168" i="3"/>
  <c r="BI98" i="3"/>
  <c r="BI134" i="3"/>
  <c r="BI121" i="3"/>
  <c r="BI159" i="3"/>
  <c r="BI46" i="3"/>
  <c r="BJ7" i="3"/>
  <c r="BK7" i="3"/>
  <c r="BI63" i="3"/>
  <c r="BI30" i="3"/>
  <c r="BI96" i="3"/>
  <c r="BD167" i="3"/>
  <c r="BJ9" i="3"/>
  <c r="BK9" i="3"/>
  <c r="BI48" i="3"/>
  <c r="BI70" i="3"/>
  <c r="BI127" i="3"/>
  <c r="BI125" i="3"/>
  <c r="BI40" i="3"/>
  <c r="BI182" i="3"/>
  <c r="BI150" i="3"/>
  <c r="BI16" i="3"/>
  <c r="BI117" i="3"/>
  <c r="BI59" i="3"/>
  <c r="BI143" i="3"/>
  <c r="BI77" i="3"/>
  <c r="BI173" i="3"/>
  <c r="BI167" i="3"/>
  <c r="BI80" i="3"/>
  <c r="BJ74" i="3"/>
  <c r="BK74" i="3"/>
  <c r="BD84" i="3"/>
  <c r="BE84" i="3" s="1"/>
  <c r="BI146" i="3"/>
  <c r="BI126" i="3"/>
  <c r="BI81" i="3"/>
  <c r="BI115" i="3"/>
  <c r="BI148" i="3"/>
  <c r="BI62" i="3"/>
  <c r="BI99" i="3"/>
  <c r="BI131" i="3"/>
  <c r="BI66" i="3"/>
  <c r="BI166" i="3"/>
  <c r="BI183" i="3"/>
  <c r="BI15" i="3"/>
  <c r="BI21" i="3"/>
  <c r="BI86" i="3"/>
  <c r="BI26" i="3"/>
  <c r="BI113" i="3"/>
  <c r="BI57" i="3"/>
  <c r="BI56" i="3"/>
  <c r="BI11" i="3"/>
  <c r="BI155" i="3"/>
  <c r="BI43" i="3"/>
  <c r="BI147" i="3"/>
  <c r="BI97" i="3"/>
  <c r="BI116" i="3"/>
  <c r="BI52" i="3"/>
  <c r="BI171" i="3"/>
  <c r="BI73" i="3"/>
  <c r="BI67" i="3"/>
  <c r="BI29" i="3"/>
  <c r="BI108" i="3"/>
  <c r="BD171" i="3"/>
  <c r="BE171" i="3" s="1"/>
  <c r="BK102" i="3"/>
  <c r="BJ85" i="3"/>
  <c r="BK58" i="3"/>
  <c r="BI180" i="3"/>
  <c r="BI61" i="3"/>
  <c r="BI164" i="3"/>
  <c r="BI104" i="3"/>
  <c r="BI174" i="3"/>
  <c r="BI181" i="3"/>
  <c r="BI87" i="3"/>
  <c r="BI139" i="3"/>
  <c r="BI107" i="3"/>
  <c r="BI149" i="3"/>
  <c r="BI75" i="3"/>
  <c r="BI178" i="3"/>
  <c r="BI23" i="3"/>
  <c r="BI94" i="3"/>
  <c r="BI93" i="3"/>
  <c r="BI13" i="3"/>
  <c r="BJ175" i="3"/>
  <c r="BK175" i="3"/>
  <c r="AL131" i="3"/>
  <c r="AX90" i="3"/>
  <c r="BD170" i="3"/>
  <c r="BF170" i="3" s="1"/>
  <c r="BI177" i="3"/>
  <c r="BI35" i="3"/>
  <c r="BI38" i="3"/>
  <c r="BI120" i="3"/>
  <c r="BI122" i="3"/>
  <c r="BI142" i="3"/>
  <c r="BI69" i="3"/>
  <c r="BI68" i="3"/>
  <c r="BI111" i="3"/>
  <c r="BI161" i="3"/>
  <c r="BI42" i="3"/>
  <c r="BI76" i="3"/>
  <c r="BI123" i="3"/>
  <c r="BK6" i="3"/>
  <c r="BJ6" i="3"/>
  <c r="BF84" i="3"/>
  <c r="BD77" i="3"/>
  <c r="BD38" i="3"/>
  <c r="BD98" i="3"/>
  <c r="BD67" i="3"/>
  <c r="BD59" i="3"/>
  <c r="BD74" i="3"/>
  <c r="BD41" i="3"/>
  <c r="BD62" i="3"/>
  <c r="BD15" i="3"/>
  <c r="BD180" i="3"/>
  <c r="BD173" i="3"/>
  <c r="BD93" i="3"/>
  <c r="BD178" i="3"/>
  <c r="BD177" i="3"/>
  <c r="BD90" i="3"/>
  <c r="BD176" i="3"/>
  <c r="BE55" i="3"/>
  <c r="BD81" i="3"/>
  <c r="BE7" i="3"/>
  <c r="BF7" i="3"/>
  <c r="BE10" i="3"/>
  <c r="BF10" i="3"/>
  <c r="BD104" i="3"/>
  <c r="BD95" i="3"/>
  <c r="BD29" i="3"/>
  <c r="BD40" i="3"/>
  <c r="BD151" i="3"/>
  <c r="BD139" i="3"/>
  <c r="BD168" i="3"/>
  <c r="BD161" i="3"/>
  <c r="BD75" i="3"/>
  <c r="BD166" i="3"/>
  <c r="BD165" i="3"/>
  <c r="BD72" i="3"/>
  <c r="BD164" i="3"/>
  <c r="BD115" i="3"/>
  <c r="BD56" i="3"/>
  <c r="BD52" i="3"/>
  <c r="BD16" i="3"/>
  <c r="BD80" i="3"/>
  <c r="BD44" i="3"/>
  <c r="BD127" i="3"/>
  <c r="BD114" i="3"/>
  <c r="BD162" i="3"/>
  <c r="BD155" i="3"/>
  <c r="BD66" i="3"/>
  <c r="BD160" i="3"/>
  <c r="BD159" i="3"/>
  <c r="BD63" i="3"/>
  <c r="BD158" i="3"/>
  <c r="BE28" i="3"/>
  <c r="BD46" i="3"/>
  <c r="BD82" i="3"/>
  <c r="BF17" i="3"/>
  <c r="BE17" i="3"/>
  <c r="BD31" i="3"/>
  <c r="BD92" i="3"/>
  <c r="BD96" i="3"/>
  <c r="BD78" i="3"/>
  <c r="BD156" i="3"/>
  <c r="BD149" i="3"/>
  <c r="BD57" i="3"/>
  <c r="BD154" i="3"/>
  <c r="BD153" i="3"/>
  <c r="BD54" i="3"/>
  <c r="BD152" i="3"/>
  <c r="BE175" i="3"/>
  <c r="BF175" i="3"/>
  <c r="AL35" i="3"/>
  <c r="BD79" i="3"/>
  <c r="BD76" i="3"/>
  <c r="BD97" i="3"/>
  <c r="BD50" i="3"/>
  <c r="BD65" i="3"/>
  <c r="BD32" i="3"/>
  <c r="BD43" i="3"/>
  <c r="BD60" i="3"/>
  <c r="BD42" i="3"/>
  <c r="BD150" i="3"/>
  <c r="BD143" i="3"/>
  <c r="BD48" i="3"/>
  <c r="BD148" i="3"/>
  <c r="BD147" i="3"/>
  <c r="BD45" i="3"/>
  <c r="BD146" i="3"/>
  <c r="BF171" i="3"/>
  <c r="BD91" i="3"/>
  <c r="BD106" i="3"/>
  <c r="BD103" i="3"/>
  <c r="BD68" i="3"/>
  <c r="BD83" i="3"/>
  <c r="BD47" i="3"/>
  <c r="BD24" i="3"/>
  <c r="BD181" i="3"/>
  <c r="BD144" i="3"/>
  <c r="BD137" i="3"/>
  <c r="BD39" i="3"/>
  <c r="BD142" i="3"/>
  <c r="BD141" i="3"/>
  <c r="BD36" i="3"/>
  <c r="BD140" i="3"/>
  <c r="BE174" i="3"/>
  <c r="AL151" i="3"/>
  <c r="BD58" i="3"/>
  <c r="BD118" i="3"/>
  <c r="BD22" i="3"/>
  <c r="BD34" i="3"/>
  <c r="BD101" i="3"/>
  <c r="BD169" i="3"/>
  <c r="BD157" i="3"/>
  <c r="BD138" i="3"/>
  <c r="BD131" i="3"/>
  <c r="BD30" i="3"/>
  <c r="BD136" i="3"/>
  <c r="BD135" i="3"/>
  <c r="BD27" i="3"/>
  <c r="BD134" i="3"/>
  <c r="BD94" i="3"/>
  <c r="BD110" i="3"/>
  <c r="BD113" i="3"/>
  <c r="BD23" i="3"/>
  <c r="BD35" i="3"/>
  <c r="BD11" i="3"/>
  <c r="BD145" i="3"/>
  <c r="BD133" i="3"/>
  <c r="BD132" i="3"/>
  <c r="BD125" i="3"/>
  <c r="BD21" i="3"/>
  <c r="BD130" i="3"/>
  <c r="BD129" i="3"/>
  <c r="BD18" i="3"/>
  <c r="BD128" i="3"/>
  <c r="BF167" i="3"/>
  <c r="BE167" i="3"/>
  <c r="AL124" i="3"/>
  <c r="AL181" i="3"/>
  <c r="AL178" i="3"/>
  <c r="AX48" i="3"/>
  <c r="BD85" i="3"/>
  <c r="BD112" i="3"/>
  <c r="BD49" i="3"/>
  <c r="BD71" i="3"/>
  <c r="BD86" i="3"/>
  <c r="BD53" i="3"/>
  <c r="BD121" i="3"/>
  <c r="BD105" i="3"/>
  <c r="BD126" i="3"/>
  <c r="BD119" i="3"/>
  <c r="BD12" i="3"/>
  <c r="BD124" i="3"/>
  <c r="BD123" i="3"/>
  <c r="BD9" i="3"/>
  <c r="BD122" i="3"/>
  <c r="BE109" i="3"/>
  <c r="BF109" i="3"/>
  <c r="BD172" i="3"/>
  <c r="BE13" i="3"/>
  <c r="BF13" i="3"/>
  <c r="BD64" i="3"/>
  <c r="BD73" i="3"/>
  <c r="BD25" i="3"/>
  <c r="BD20" i="3"/>
  <c r="BD19" i="3"/>
  <c r="BD87" i="3"/>
  <c r="BD69" i="3"/>
  <c r="BD120" i="3"/>
  <c r="BD111" i="3"/>
  <c r="BE6" i="3"/>
  <c r="BF6" i="3"/>
  <c r="BD117" i="3"/>
  <c r="BD108" i="3"/>
  <c r="BD116" i="3"/>
  <c r="BE8" i="3"/>
  <c r="BF8" i="3"/>
  <c r="BF89" i="3"/>
  <c r="BE89" i="3"/>
  <c r="BD100" i="3"/>
  <c r="BD107" i="3"/>
  <c r="BD88" i="3"/>
  <c r="BD70" i="3"/>
  <c r="BD26" i="3"/>
  <c r="BD37" i="3"/>
  <c r="BD14" i="3"/>
  <c r="BD51" i="3"/>
  <c r="BD33" i="3"/>
  <c r="BD179" i="3"/>
  <c r="BD102" i="3"/>
  <c r="BD183" i="3"/>
  <c r="BD99" i="3"/>
  <c r="BD182" i="3"/>
  <c r="AL47" i="3"/>
  <c r="AX13" i="3"/>
  <c r="AL126" i="3"/>
  <c r="AL7" i="3"/>
  <c r="AN7" i="3" s="1"/>
  <c r="AL101" i="3"/>
  <c r="AL140" i="3"/>
  <c r="AL132" i="3"/>
  <c r="AL110" i="3"/>
  <c r="AL90" i="3"/>
  <c r="AL98" i="3"/>
  <c r="AL103" i="3"/>
  <c r="AL147" i="3"/>
  <c r="AL44" i="3"/>
  <c r="AL128" i="3"/>
  <c r="AL106" i="3"/>
  <c r="AL152" i="3"/>
  <c r="AL120" i="3"/>
  <c r="AL130" i="3"/>
  <c r="AL149" i="3"/>
  <c r="AL95" i="3"/>
  <c r="AL116" i="3"/>
  <c r="AX110" i="3"/>
  <c r="AL177" i="3"/>
  <c r="AX8" i="3"/>
  <c r="AY21" i="3" s="1"/>
  <c r="AL109" i="3"/>
  <c r="AL113" i="3"/>
  <c r="AL46" i="3"/>
  <c r="AL107" i="3"/>
  <c r="AL96" i="3"/>
  <c r="AL32" i="3"/>
  <c r="AL104" i="3"/>
  <c r="AL118" i="3"/>
  <c r="AL99" i="3"/>
  <c r="AL92" i="3"/>
  <c r="AL29" i="3"/>
  <c r="AL91" i="3"/>
  <c r="AL173" i="3"/>
  <c r="AX23" i="3"/>
  <c r="AL160" i="3"/>
  <c r="AL111" i="3"/>
  <c r="AR173" i="3"/>
  <c r="AL122" i="3"/>
  <c r="AL170" i="3"/>
  <c r="AL155" i="3"/>
  <c r="AL142" i="3"/>
  <c r="AL125" i="3"/>
  <c r="AL168" i="3"/>
  <c r="AL141" i="3"/>
  <c r="AL28" i="3"/>
  <c r="AL167" i="3"/>
  <c r="AL133" i="3"/>
  <c r="AL37" i="3"/>
  <c r="AL183" i="3"/>
  <c r="AL179" i="3"/>
  <c r="AL163" i="3"/>
  <c r="AL8" i="3"/>
  <c r="AL148" i="3"/>
  <c r="AL138" i="3"/>
  <c r="AX27" i="3"/>
  <c r="AR132" i="3"/>
  <c r="AL146" i="3"/>
  <c r="AL158" i="3"/>
  <c r="AL115" i="3"/>
  <c r="AL137" i="3"/>
  <c r="AL135" i="3"/>
  <c r="AL169" i="3"/>
  <c r="AL45" i="3"/>
  <c r="AR49" i="3"/>
  <c r="AL36" i="3"/>
  <c r="AL174" i="3"/>
  <c r="AL123" i="3"/>
  <c r="AR23" i="3"/>
  <c r="AL42" i="3"/>
  <c r="AL40" i="3"/>
  <c r="AS7" i="3"/>
  <c r="AU6" i="3"/>
  <c r="AL9" i="3"/>
  <c r="AL30" i="3"/>
  <c r="AR152" i="3"/>
  <c r="AY7" i="3"/>
  <c r="AL129" i="3"/>
  <c r="AL172" i="3"/>
  <c r="AL31" i="3"/>
  <c r="AL184" i="3"/>
  <c r="AL161" i="3"/>
  <c r="AL127" i="3"/>
  <c r="AL119" i="3"/>
  <c r="AX131" i="3"/>
  <c r="AX172" i="3"/>
  <c r="AR8" i="3"/>
  <c r="AL117" i="3"/>
  <c r="AL143" i="3"/>
  <c r="AR27" i="3"/>
  <c r="AL26" i="3"/>
  <c r="AL144" i="3"/>
  <c r="AL145" i="3"/>
  <c r="AL175" i="3"/>
  <c r="AL14" i="3"/>
  <c r="AL13" i="3"/>
  <c r="AL139" i="3"/>
  <c r="AL43" i="3"/>
  <c r="AX152" i="3"/>
  <c r="AL156" i="3"/>
  <c r="AL182" i="3"/>
  <c r="AL121" i="3"/>
  <c r="AL114" i="3"/>
  <c r="AL176" i="3"/>
  <c r="AL136" i="3"/>
  <c r="AL38" i="3"/>
  <c r="AL33" i="3"/>
  <c r="AL180" i="3"/>
  <c r="AL164" i="3"/>
  <c r="AL150" i="3"/>
  <c r="AY6" i="3"/>
  <c r="AY92" i="3"/>
  <c r="AR110" i="3"/>
  <c r="AL48" i="3"/>
  <c r="AL68" i="3"/>
  <c r="AL166" i="3"/>
  <c r="AL157" i="3"/>
  <c r="AL159" i="3"/>
  <c r="AL153" i="3"/>
  <c r="AL154" i="3"/>
  <c r="AL134" i="3"/>
  <c r="AL70" i="3"/>
  <c r="K16" i="1"/>
  <c r="M15" i="1"/>
  <c r="BK28" i="3" l="1"/>
  <c r="BJ28" i="3"/>
  <c r="AN12" i="3"/>
  <c r="BJ157" i="3"/>
  <c r="BJ169" i="3"/>
  <c r="BK169" i="3"/>
  <c r="AN8" i="3"/>
  <c r="BF163" i="3"/>
  <c r="BL9" i="3"/>
  <c r="BK144" i="3"/>
  <c r="BJ144" i="3"/>
  <c r="AY14" i="3"/>
  <c r="BE170" i="3"/>
  <c r="BK158" i="3"/>
  <c r="BJ158" i="3"/>
  <c r="BJ179" i="3"/>
  <c r="BK179" i="3"/>
  <c r="AY23" i="3"/>
  <c r="BL6" i="3"/>
  <c r="BL175" i="3"/>
  <c r="BL157" i="3"/>
  <c r="BJ149" i="3"/>
  <c r="BK149" i="3"/>
  <c r="BK167" i="3"/>
  <c r="BJ167" i="3"/>
  <c r="AY12" i="3"/>
  <c r="AY20" i="3"/>
  <c r="AY19" i="3"/>
  <c r="BJ111" i="3"/>
  <c r="BK111" i="3"/>
  <c r="BK181" i="3"/>
  <c r="BJ181" i="3"/>
  <c r="BJ67" i="3"/>
  <c r="BK67" i="3"/>
  <c r="BJ113" i="3"/>
  <c r="BK113" i="3"/>
  <c r="BJ115" i="3"/>
  <c r="BK115" i="3"/>
  <c r="BK59" i="3"/>
  <c r="BJ59" i="3"/>
  <c r="BL58" i="3" s="1"/>
  <c r="BJ44" i="3"/>
  <c r="BK44" i="3"/>
  <c r="BJ60" i="3"/>
  <c r="BK60" i="3"/>
  <c r="BJ141" i="3"/>
  <c r="BK141" i="3"/>
  <c r="BK37" i="3"/>
  <c r="BJ37" i="3"/>
  <c r="BJ17" i="3"/>
  <c r="BK17" i="3"/>
  <c r="BJ154" i="3"/>
  <c r="BK154" i="3"/>
  <c r="BK73" i="3"/>
  <c r="BJ73" i="3"/>
  <c r="BJ117" i="3"/>
  <c r="BK117" i="3"/>
  <c r="BJ82" i="3"/>
  <c r="BK82" i="3"/>
  <c r="BJ69" i="3"/>
  <c r="BK69" i="3"/>
  <c r="BK13" i="3"/>
  <c r="BJ13" i="3"/>
  <c r="BL12" i="3" s="1"/>
  <c r="BJ104" i="3"/>
  <c r="BK104" i="3"/>
  <c r="BJ171" i="3"/>
  <c r="BK171" i="3"/>
  <c r="BJ86" i="3"/>
  <c r="BL85" i="3" s="1"/>
  <c r="BK86" i="3"/>
  <c r="BJ126" i="3"/>
  <c r="BK126" i="3"/>
  <c r="BJ16" i="3"/>
  <c r="BK16" i="3"/>
  <c r="BJ30" i="3"/>
  <c r="BK30" i="3"/>
  <c r="BJ89" i="3"/>
  <c r="BK89" i="3"/>
  <c r="BJ103" i="3"/>
  <c r="BL102" i="3" s="1"/>
  <c r="BK103" i="3"/>
  <c r="BJ132" i="3"/>
  <c r="BK132" i="3"/>
  <c r="BK25" i="3"/>
  <c r="BJ25" i="3"/>
  <c r="BJ32" i="3"/>
  <c r="BK32" i="3"/>
  <c r="BJ112" i="3"/>
  <c r="BK112" i="3"/>
  <c r="AY64" i="3"/>
  <c r="BJ26" i="3"/>
  <c r="BK26" i="3"/>
  <c r="BK96" i="3"/>
  <c r="BJ96" i="3"/>
  <c r="BL95" i="3" s="1"/>
  <c r="BJ130" i="3"/>
  <c r="BK130" i="3"/>
  <c r="BJ142" i="3"/>
  <c r="BK142" i="3"/>
  <c r="BJ93" i="3"/>
  <c r="BL92" i="3" s="1"/>
  <c r="BK93" i="3"/>
  <c r="BJ164" i="3"/>
  <c r="BK164" i="3"/>
  <c r="BJ52" i="3"/>
  <c r="BK52" i="3"/>
  <c r="BJ21" i="3"/>
  <c r="BK21" i="3"/>
  <c r="BJ146" i="3"/>
  <c r="BK146" i="3"/>
  <c r="BJ150" i="3"/>
  <c r="BL149" i="3" s="1"/>
  <c r="BK150" i="3"/>
  <c r="BK63" i="3"/>
  <c r="BJ63" i="3"/>
  <c r="BJ55" i="3"/>
  <c r="BK55" i="3"/>
  <c r="BJ78" i="3"/>
  <c r="BK78" i="3"/>
  <c r="BJ165" i="3"/>
  <c r="BL164" i="3" s="1"/>
  <c r="BK165" i="3"/>
  <c r="BJ160" i="3"/>
  <c r="BK160" i="3"/>
  <c r="BK49" i="3"/>
  <c r="BJ49" i="3"/>
  <c r="BK119" i="3"/>
  <c r="BJ119" i="3"/>
  <c r="BJ68" i="3"/>
  <c r="BK68" i="3"/>
  <c r="BJ100" i="3"/>
  <c r="BK100" i="3"/>
  <c r="AY77" i="3"/>
  <c r="BA77" i="3" s="1"/>
  <c r="AY8" i="3"/>
  <c r="BA8" i="3" s="1"/>
  <c r="BJ122" i="3"/>
  <c r="BK122" i="3"/>
  <c r="BJ94" i="3"/>
  <c r="BK94" i="3"/>
  <c r="BK61" i="3"/>
  <c r="BJ61" i="3"/>
  <c r="BJ116" i="3"/>
  <c r="BK116" i="3"/>
  <c r="BJ15" i="3"/>
  <c r="BK15" i="3"/>
  <c r="BJ182" i="3"/>
  <c r="BL181" i="3" s="1"/>
  <c r="BK182" i="3"/>
  <c r="BK83" i="3"/>
  <c r="BJ83" i="3"/>
  <c r="BL82" i="3" s="1"/>
  <c r="BJ54" i="3"/>
  <c r="BK54" i="3"/>
  <c r="BJ20" i="3"/>
  <c r="BK20" i="3"/>
  <c r="BJ137" i="3"/>
  <c r="BK137" i="3"/>
  <c r="BJ90" i="3"/>
  <c r="BK90" i="3"/>
  <c r="BJ45" i="3"/>
  <c r="BK45" i="3"/>
  <c r="BJ41" i="3"/>
  <c r="BK41" i="3"/>
  <c r="BJ174" i="3"/>
  <c r="BK174" i="3"/>
  <c r="BJ81" i="3"/>
  <c r="BK81" i="3"/>
  <c r="BK109" i="3"/>
  <c r="BJ109" i="3"/>
  <c r="AY10" i="3"/>
  <c r="BJ120" i="3"/>
  <c r="BL119" i="3" s="1"/>
  <c r="BK120" i="3"/>
  <c r="BK23" i="3"/>
  <c r="BJ23" i="3"/>
  <c r="BJ180" i="3"/>
  <c r="BL179" i="3" s="1"/>
  <c r="BK180" i="3"/>
  <c r="BK97" i="3"/>
  <c r="BJ97" i="3"/>
  <c r="BJ183" i="3"/>
  <c r="BK183" i="3"/>
  <c r="BJ40" i="3"/>
  <c r="BL39" i="3" s="1"/>
  <c r="BK40" i="3"/>
  <c r="BJ163" i="3"/>
  <c r="BL162" i="3" s="1"/>
  <c r="BK163" i="3"/>
  <c r="BK106" i="3"/>
  <c r="BJ106" i="3"/>
  <c r="BJ84" i="3"/>
  <c r="BL83" i="3" s="1"/>
  <c r="BK84" i="3"/>
  <c r="BJ124" i="3"/>
  <c r="BK124" i="3"/>
  <c r="BJ136" i="3"/>
  <c r="BK136" i="3"/>
  <c r="BJ8" i="3"/>
  <c r="BL7" i="3" s="1"/>
  <c r="BK8" i="3"/>
  <c r="BJ24" i="3"/>
  <c r="BK24" i="3"/>
  <c r="BJ114" i="3"/>
  <c r="BK114" i="3"/>
  <c r="AY26" i="3"/>
  <c r="AY16" i="3"/>
  <c r="BJ38" i="3"/>
  <c r="BK38" i="3"/>
  <c r="BJ178" i="3"/>
  <c r="BK178" i="3"/>
  <c r="BJ147" i="3"/>
  <c r="BK147" i="3"/>
  <c r="BJ166" i="3"/>
  <c r="BK166" i="3"/>
  <c r="BJ125" i="3"/>
  <c r="BK125" i="3"/>
  <c r="BJ46" i="3"/>
  <c r="BK46" i="3"/>
  <c r="BJ72" i="3"/>
  <c r="BK72" i="3"/>
  <c r="BJ31" i="3"/>
  <c r="BL30" i="3" s="1"/>
  <c r="BK31" i="3"/>
  <c r="BK145" i="3"/>
  <c r="BJ145" i="3"/>
  <c r="BL144" i="3" s="1"/>
  <c r="BJ64" i="3"/>
  <c r="BL63" i="3" s="1"/>
  <c r="BK64" i="3"/>
  <c r="BJ18" i="3"/>
  <c r="BL17" i="3" s="1"/>
  <c r="BK18" i="3"/>
  <c r="BJ51" i="3"/>
  <c r="BK51" i="3"/>
  <c r="BJ156" i="3"/>
  <c r="BL156" i="3" s="1"/>
  <c r="BK156" i="3"/>
  <c r="AY9" i="3"/>
  <c r="BK35" i="3"/>
  <c r="BJ35" i="3"/>
  <c r="BJ75" i="3"/>
  <c r="BL74" i="3" s="1"/>
  <c r="BK75" i="3"/>
  <c r="BJ43" i="3"/>
  <c r="BK43" i="3"/>
  <c r="BJ66" i="3"/>
  <c r="BK66" i="3"/>
  <c r="BK80" i="3"/>
  <c r="BJ80" i="3"/>
  <c r="BJ127" i="3"/>
  <c r="BK127" i="3"/>
  <c r="BJ159" i="3"/>
  <c r="BL158" i="3" s="1"/>
  <c r="BK159" i="3"/>
  <c r="BK47" i="3"/>
  <c r="BJ47" i="3"/>
  <c r="BJ65" i="3"/>
  <c r="BK65" i="3"/>
  <c r="BJ151" i="3"/>
  <c r="BL150" i="3" s="1"/>
  <c r="BK151" i="3"/>
  <c r="BJ19" i="3"/>
  <c r="BK19" i="3"/>
  <c r="BK121" i="3"/>
  <c r="BJ121" i="3"/>
  <c r="BJ14" i="3"/>
  <c r="BL13" i="3" s="1"/>
  <c r="BK14" i="3"/>
  <c r="BJ110" i="3"/>
  <c r="BK110" i="3"/>
  <c r="BJ138" i="3"/>
  <c r="BL137" i="3" s="1"/>
  <c r="BK138" i="3"/>
  <c r="BJ172" i="3"/>
  <c r="BK172" i="3"/>
  <c r="BJ53" i="3"/>
  <c r="BK53" i="3"/>
  <c r="BJ123" i="3"/>
  <c r="BK123" i="3"/>
  <c r="BK155" i="3"/>
  <c r="BJ155" i="3"/>
  <c r="BL154" i="3" s="1"/>
  <c r="BJ76" i="3"/>
  <c r="BL75" i="3" s="1"/>
  <c r="BK76" i="3"/>
  <c r="BK107" i="3"/>
  <c r="BJ107" i="3"/>
  <c r="BK11" i="3"/>
  <c r="BJ11" i="3"/>
  <c r="BL10" i="3" s="1"/>
  <c r="BJ99" i="3"/>
  <c r="BK99" i="3"/>
  <c r="BJ173" i="3"/>
  <c r="BK173" i="3"/>
  <c r="BJ48" i="3"/>
  <c r="BK48" i="3"/>
  <c r="BJ134" i="3"/>
  <c r="BK134" i="3"/>
  <c r="BK135" i="3"/>
  <c r="BJ135" i="3"/>
  <c r="BJ22" i="3"/>
  <c r="BK22" i="3"/>
  <c r="BJ129" i="3"/>
  <c r="BK129" i="3"/>
  <c r="BJ36" i="3"/>
  <c r="BK36" i="3"/>
  <c r="BJ105" i="3"/>
  <c r="BK105" i="3"/>
  <c r="BJ170" i="3"/>
  <c r="BL169" i="3" s="1"/>
  <c r="BK170" i="3"/>
  <c r="BJ128" i="3"/>
  <c r="BL127" i="3" s="1"/>
  <c r="BK128" i="3"/>
  <c r="BJ177" i="3"/>
  <c r="BL176" i="3" s="1"/>
  <c r="BK177" i="3"/>
  <c r="BJ70" i="3"/>
  <c r="BK70" i="3"/>
  <c r="AY13" i="3"/>
  <c r="AZ13" i="3" s="1"/>
  <c r="AY18" i="3"/>
  <c r="BF61" i="3"/>
  <c r="BJ42" i="3"/>
  <c r="BK42" i="3"/>
  <c r="BJ139" i="3"/>
  <c r="BK139" i="3"/>
  <c r="BJ108" i="3"/>
  <c r="BK108" i="3"/>
  <c r="BJ56" i="3"/>
  <c r="BL55" i="3" s="1"/>
  <c r="BK56" i="3"/>
  <c r="BJ62" i="3"/>
  <c r="BL61" i="3" s="1"/>
  <c r="BK62" i="3"/>
  <c r="BJ77" i="3"/>
  <c r="BK77" i="3"/>
  <c r="BJ98" i="3"/>
  <c r="BK98" i="3"/>
  <c r="BJ34" i="3"/>
  <c r="BK34" i="3"/>
  <c r="BJ50" i="3"/>
  <c r="BK50" i="3"/>
  <c r="BK133" i="3"/>
  <c r="BJ133" i="3"/>
  <c r="BJ79" i="3"/>
  <c r="BK79" i="3"/>
  <c r="BJ33" i="3"/>
  <c r="BK33" i="3"/>
  <c r="BJ118" i="3"/>
  <c r="BK118" i="3"/>
  <c r="BJ152" i="3"/>
  <c r="BK152" i="3"/>
  <c r="BK131" i="3"/>
  <c r="BJ131" i="3"/>
  <c r="BL130" i="3" s="1"/>
  <c r="AY50" i="3"/>
  <c r="AY15" i="3"/>
  <c r="AY24" i="3"/>
  <c r="BA24" i="3" s="1"/>
  <c r="AY87" i="3"/>
  <c r="AZ87" i="3" s="1"/>
  <c r="BJ161" i="3"/>
  <c r="BK161" i="3"/>
  <c r="BJ87" i="3"/>
  <c r="BK87" i="3"/>
  <c r="BJ29" i="3"/>
  <c r="BL28" i="3" s="1"/>
  <c r="BK29" i="3"/>
  <c r="BJ57" i="3"/>
  <c r="BK57" i="3"/>
  <c r="BJ148" i="3"/>
  <c r="BK148" i="3"/>
  <c r="BK143" i="3"/>
  <c r="BJ143" i="3"/>
  <c r="BJ168" i="3"/>
  <c r="BK168" i="3"/>
  <c r="BJ88" i="3"/>
  <c r="BL87" i="3" s="1"/>
  <c r="BK88" i="3"/>
  <c r="BJ153" i="3"/>
  <c r="BK153" i="3"/>
  <c r="BK71" i="3"/>
  <c r="BJ71" i="3"/>
  <c r="BL70" i="3" s="1"/>
  <c r="BJ27" i="3"/>
  <c r="BK27" i="3"/>
  <c r="BJ140" i="3"/>
  <c r="BK140" i="3"/>
  <c r="BE75" i="3"/>
  <c r="BF75" i="3"/>
  <c r="AZ20" i="3"/>
  <c r="BA20" i="3"/>
  <c r="BA13" i="3"/>
  <c r="AZ21" i="3"/>
  <c r="BA21" i="3"/>
  <c r="BE182" i="3"/>
  <c r="BF182" i="3"/>
  <c r="BE88" i="3"/>
  <c r="BF88" i="3"/>
  <c r="BE111" i="3"/>
  <c r="BF111" i="3"/>
  <c r="BE86" i="3"/>
  <c r="BF86" i="3"/>
  <c r="BE18" i="3"/>
  <c r="BF18" i="3"/>
  <c r="BE110" i="3"/>
  <c r="BF110" i="3"/>
  <c r="BE169" i="3"/>
  <c r="BF169" i="3"/>
  <c r="BE142" i="3"/>
  <c r="BF142" i="3"/>
  <c r="BE32" i="3"/>
  <c r="BF32" i="3"/>
  <c r="BE154" i="3"/>
  <c r="BF154" i="3"/>
  <c r="BE80" i="3"/>
  <c r="BF80" i="3"/>
  <c r="BF161" i="3"/>
  <c r="BE161" i="3"/>
  <c r="BE81" i="3"/>
  <c r="BF81" i="3"/>
  <c r="BE15" i="3"/>
  <c r="BF15" i="3"/>
  <c r="AZ23" i="3"/>
  <c r="BA23" i="3"/>
  <c r="BE141" i="3"/>
  <c r="BF141" i="3"/>
  <c r="AZ50" i="3"/>
  <c r="BA50" i="3"/>
  <c r="BE99" i="3"/>
  <c r="BF99" i="3"/>
  <c r="BF107" i="3"/>
  <c r="BE107" i="3"/>
  <c r="BE120" i="3"/>
  <c r="BF120" i="3"/>
  <c r="BF71" i="3"/>
  <c r="BE71" i="3"/>
  <c r="BE129" i="3"/>
  <c r="BF129" i="3"/>
  <c r="BE94" i="3"/>
  <c r="BF94" i="3"/>
  <c r="BF101" i="3"/>
  <c r="BE101" i="3"/>
  <c r="BE39" i="3"/>
  <c r="BF39" i="3"/>
  <c r="BF65" i="3"/>
  <c r="BE65" i="3"/>
  <c r="BE57" i="3"/>
  <c r="BF57" i="3"/>
  <c r="BE16" i="3"/>
  <c r="BF16" i="3"/>
  <c r="BE168" i="3"/>
  <c r="BF168" i="3"/>
  <c r="BE62" i="3"/>
  <c r="BF62" i="3"/>
  <c r="BE180" i="3"/>
  <c r="BF180" i="3"/>
  <c r="AZ26" i="3"/>
  <c r="BA26" i="3"/>
  <c r="BE183" i="3"/>
  <c r="BF183" i="3"/>
  <c r="BE100" i="3"/>
  <c r="BF100" i="3"/>
  <c r="BE69" i="3"/>
  <c r="BF69" i="3"/>
  <c r="BE122" i="3"/>
  <c r="BF122" i="3"/>
  <c r="BE49" i="3"/>
  <c r="BF49" i="3"/>
  <c r="BE130" i="3"/>
  <c r="BF130" i="3"/>
  <c r="BE34" i="3"/>
  <c r="BF34" i="3"/>
  <c r="BF137" i="3"/>
  <c r="BE137" i="3"/>
  <c r="BE146" i="3"/>
  <c r="BF146" i="3"/>
  <c r="BE50" i="3"/>
  <c r="BF50" i="3"/>
  <c r="BF149" i="3"/>
  <c r="BE149" i="3"/>
  <c r="BE158" i="3"/>
  <c r="BF158" i="3"/>
  <c r="BE52" i="3"/>
  <c r="BF52" i="3"/>
  <c r="BE139" i="3"/>
  <c r="BF139" i="3"/>
  <c r="BF41" i="3"/>
  <c r="BE41" i="3"/>
  <c r="BE128" i="3"/>
  <c r="BF128" i="3"/>
  <c r="BE87" i="3"/>
  <c r="BF87" i="3"/>
  <c r="BE9" i="3"/>
  <c r="BF9" i="3"/>
  <c r="BE112" i="3"/>
  <c r="BF112" i="3"/>
  <c r="BE21" i="3"/>
  <c r="BF21" i="3"/>
  <c r="BE22" i="3"/>
  <c r="BF22" i="3"/>
  <c r="BE144" i="3"/>
  <c r="BF144" i="3"/>
  <c r="BE45" i="3"/>
  <c r="BF45" i="3"/>
  <c r="BE97" i="3"/>
  <c r="BF97" i="3"/>
  <c r="BE156" i="3"/>
  <c r="BF156" i="3"/>
  <c r="BE63" i="3"/>
  <c r="BF63" i="3"/>
  <c r="BE56" i="3"/>
  <c r="BF56" i="3"/>
  <c r="BE151" i="3"/>
  <c r="BF151" i="3"/>
  <c r="BE74" i="3"/>
  <c r="BF74" i="3"/>
  <c r="BE172" i="3"/>
  <c r="BF172" i="3"/>
  <c r="BE157" i="3"/>
  <c r="BF157" i="3"/>
  <c r="AZ92" i="3"/>
  <c r="BA92" i="3"/>
  <c r="AZ7" i="3"/>
  <c r="BA7" i="3"/>
  <c r="BE102" i="3"/>
  <c r="BF102" i="3"/>
  <c r="BE19" i="3"/>
  <c r="BF19" i="3"/>
  <c r="BE123" i="3"/>
  <c r="BF123" i="3"/>
  <c r="BE85" i="3"/>
  <c r="BF85" i="3"/>
  <c r="BF125" i="3"/>
  <c r="BE125" i="3"/>
  <c r="BE134" i="3"/>
  <c r="BF134" i="3"/>
  <c r="BE118" i="3"/>
  <c r="BF118" i="3"/>
  <c r="BE181" i="3"/>
  <c r="BF181" i="3"/>
  <c r="BE147" i="3"/>
  <c r="BF147" i="3"/>
  <c r="BE76" i="3"/>
  <c r="BF76" i="3"/>
  <c r="BE78" i="3"/>
  <c r="BF78" i="3"/>
  <c r="BE159" i="3"/>
  <c r="BF159" i="3"/>
  <c r="BE115" i="3"/>
  <c r="BF115" i="3"/>
  <c r="BE40" i="3"/>
  <c r="BF40" i="3"/>
  <c r="BF59" i="3"/>
  <c r="BE59" i="3"/>
  <c r="BE44" i="3"/>
  <c r="BF44" i="3"/>
  <c r="AZ14" i="3"/>
  <c r="BA14" i="3"/>
  <c r="AZ10" i="3"/>
  <c r="BA10" i="3"/>
  <c r="AZ6" i="3"/>
  <c r="BA6" i="3"/>
  <c r="BF179" i="3"/>
  <c r="BE179" i="3"/>
  <c r="BE20" i="3"/>
  <c r="BF20" i="3"/>
  <c r="BE124" i="3"/>
  <c r="BF124" i="3"/>
  <c r="BE132" i="3"/>
  <c r="BF132" i="3"/>
  <c r="BE27" i="3"/>
  <c r="BF27" i="3"/>
  <c r="BE58" i="3"/>
  <c r="BF58" i="3"/>
  <c r="BE24" i="3"/>
  <c r="BF24" i="3"/>
  <c r="BE148" i="3"/>
  <c r="BF148" i="3"/>
  <c r="BE79" i="3"/>
  <c r="BF79" i="3"/>
  <c r="BE96" i="3"/>
  <c r="BF96" i="3"/>
  <c r="BE160" i="3"/>
  <c r="BF160" i="3"/>
  <c r="BF29" i="3"/>
  <c r="BE29" i="3"/>
  <c r="BE176" i="3"/>
  <c r="BF176" i="3"/>
  <c r="BE67" i="3"/>
  <c r="BF67" i="3"/>
  <c r="BF113" i="3"/>
  <c r="BE113" i="3"/>
  <c r="BE46" i="3"/>
  <c r="BF46" i="3"/>
  <c r="AY25" i="3"/>
  <c r="AY54" i="3"/>
  <c r="AY11" i="3"/>
  <c r="BE33" i="3"/>
  <c r="BF33" i="3"/>
  <c r="BE25" i="3"/>
  <c r="BF25" i="3"/>
  <c r="BE12" i="3"/>
  <c r="BF12" i="3"/>
  <c r="BE133" i="3"/>
  <c r="BF133" i="3"/>
  <c r="BE135" i="3"/>
  <c r="BF135" i="3"/>
  <c r="BF47" i="3"/>
  <c r="BE47" i="3"/>
  <c r="BE48" i="3"/>
  <c r="BF48" i="3"/>
  <c r="BE92" i="3"/>
  <c r="BF92" i="3"/>
  <c r="BE66" i="3"/>
  <c r="BF66" i="3"/>
  <c r="BF95" i="3"/>
  <c r="BE95" i="3"/>
  <c r="BE90" i="3"/>
  <c r="BF90" i="3"/>
  <c r="BE98" i="3"/>
  <c r="BF98" i="3"/>
  <c r="BF53" i="3"/>
  <c r="BE53" i="3"/>
  <c r="BE43" i="3"/>
  <c r="BF43" i="3"/>
  <c r="AZ77" i="3"/>
  <c r="AZ12" i="3"/>
  <c r="BA12" i="3"/>
  <c r="BE51" i="3"/>
  <c r="BF51" i="3"/>
  <c r="BE116" i="3"/>
  <c r="BF116" i="3"/>
  <c r="BE73" i="3"/>
  <c r="BF73" i="3"/>
  <c r="BF119" i="3"/>
  <c r="BE119" i="3"/>
  <c r="BE145" i="3"/>
  <c r="BF145" i="3"/>
  <c r="BE136" i="3"/>
  <c r="BF136" i="3"/>
  <c r="BF83" i="3"/>
  <c r="BE83" i="3"/>
  <c r="BF143" i="3"/>
  <c r="BE143" i="3"/>
  <c r="BE31" i="3"/>
  <c r="BF31" i="3"/>
  <c r="BF155" i="3"/>
  <c r="BE155" i="3"/>
  <c r="BE164" i="3"/>
  <c r="BF164" i="3"/>
  <c r="BE104" i="3"/>
  <c r="BF104" i="3"/>
  <c r="BE177" i="3"/>
  <c r="BF177" i="3"/>
  <c r="BE38" i="3"/>
  <c r="BF38" i="3"/>
  <c r="BE153" i="3"/>
  <c r="BF153" i="3"/>
  <c r="AZ64" i="3"/>
  <c r="BA64" i="3"/>
  <c r="AZ16" i="3"/>
  <c r="BA16" i="3"/>
  <c r="AY68" i="3"/>
  <c r="AY17" i="3"/>
  <c r="BE14" i="3"/>
  <c r="BF14" i="3"/>
  <c r="BE108" i="3"/>
  <c r="BF108" i="3"/>
  <c r="BE64" i="3"/>
  <c r="BF64" i="3"/>
  <c r="BE126" i="3"/>
  <c r="BF126" i="3"/>
  <c r="BF11" i="3"/>
  <c r="BE11" i="3"/>
  <c r="BE30" i="3"/>
  <c r="BF30" i="3"/>
  <c r="BE68" i="3"/>
  <c r="BF68" i="3"/>
  <c r="BE150" i="3"/>
  <c r="BF150" i="3"/>
  <c r="BE162" i="3"/>
  <c r="BF162" i="3"/>
  <c r="BE72" i="3"/>
  <c r="BF72" i="3"/>
  <c r="BE178" i="3"/>
  <c r="BF178" i="3"/>
  <c r="BF77" i="3"/>
  <c r="BE77" i="3"/>
  <c r="AZ24" i="3"/>
  <c r="BE70" i="3"/>
  <c r="BF70" i="3"/>
  <c r="BE91" i="3"/>
  <c r="BF91" i="3"/>
  <c r="AZ15" i="3"/>
  <c r="BA15" i="3"/>
  <c r="AZ18" i="3"/>
  <c r="BA18" i="3"/>
  <c r="BE37" i="3"/>
  <c r="BF37" i="3"/>
  <c r="BE117" i="3"/>
  <c r="BF117" i="3"/>
  <c r="BE105" i="3"/>
  <c r="BF105" i="3"/>
  <c r="BF35" i="3"/>
  <c r="BE35" i="3"/>
  <c r="BF131" i="3"/>
  <c r="BE131" i="3"/>
  <c r="BE140" i="3"/>
  <c r="BF140" i="3"/>
  <c r="BE103" i="3"/>
  <c r="BF103" i="3"/>
  <c r="BE42" i="3"/>
  <c r="BF42" i="3"/>
  <c r="BE152" i="3"/>
  <c r="BF152" i="3"/>
  <c r="BE114" i="3"/>
  <c r="BF114" i="3"/>
  <c r="BE165" i="3"/>
  <c r="BF165" i="3"/>
  <c r="BE93" i="3"/>
  <c r="BF93" i="3"/>
  <c r="AZ19" i="3"/>
  <c r="BA19" i="3"/>
  <c r="AZ9" i="3"/>
  <c r="BA9" i="3"/>
  <c r="AT7" i="3"/>
  <c r="AU7" i="3"/>
  <c r="AY82" i="3"/>
  <c r="AY81" i="3"/>
  <c r="BE26" i="3"/>
  <c r="BF26" i="3"/>
  <c r="BE121" i="3"/>
  <c r="BF121" i="3"/>
  <c r="BF23" i="3"/>
  <c r="BE23" i="3"/>
  <c r="BE138" i="3"/>
  <c r="BF138" i="3"/>
  <c r="BE36" i="3"/>
  <c r="BF36" i="3"/>
  <c r="BE106" i="3"/>
  <c r="BF106" i="3"/>
  <c r="BE60" i="3"/>
  <c r="BF60" i="3"/>
  <c r="BE54" i="3"/>
  <c r="BF54" i="3"/>
  <c r="BE82" i="3"/>
  <c r="BF82" i="3"/>
  <c r="BE127" i="3"/>
  <c r="BF127" i="3"/>
  <c r="BE166" i="3"/>
  <c r="BF166" i="3"/>
  <c r="BF173" i="3"/>
  <c r="BE173" i="3"/>
  <c r="AY108" i="3"/>
  <c r="AY103" i="3"/>
  <c r="AY39" i="3"/>
  <c r="AY106" i="3"/>
  <c r="AY83" i="3"/>
  <c r="AY93" i="3"/>
  <c r="AY127" i="3"/>
  <c r="AY53" i="3"/>
  <c r="AY28" i="3"/>
  <c r="AY29" i="3"/>
  <c r="AY78" i="3"/>
  <c r="AY27" i="3"/>
  <c r="AY96" i="3"/>
  <c r="AY100" i="3"/>
  <c r="AY38" i="3"/>
  <c r="AY95" i="3"/>
  <c r="AY101" i="3"/>
  <c r="AY48" i="3"/>
  <c r="AY73" i="3"/>
  <c r="AY80" i="3"/>
  <c r="AY71" i="3"/>
  <c r="AY86" i="3"/>
  <c r="AY75" i="3"/>
  <c r="AY66" i="3"/>
  <c r="AY72" i="3"/>
  <c r="AS50" i="3"/>
  <c r="AY97" i="3"/>
  <c r="AY52" i="3"/>
  <c r="AY62" i="3"/>
  <c r="AY99" i="3"/>
  <c r="AY70" i="3"/>
  <c r="AY119" i="3"/>
  <c r="AY59" i="3"/>
  <c r="AY42" i="3"/>
  <c r="AY65" i="3"/>
  <c r="AY46" i="3"/>
  <c r="AY88" i="3"/>
  <c r="AY43" i="3"/>
  <c r="AY35" i="3"/>
  <c r="AY49" i="3"/>
  <c r="AY61" i="3"/>
  <c r="AY67" i="3"/>
  <c r="AY102" i="3"/>
  <c r="AY45" i="3"/>
  <c r="AY22" i="3"/>
  <c r="AY105" i="3"/>
  <c r="AY47" i="3"/>
  <c r="AY113" i="3"/>
  <c r="AY51" i="3"/>
  <c r="AY32" i="3"/>
  <c r="AY89" i="3"/>
  <c r="AY137" i="3"/>
  <c r="AY33" i="3"/>
  <c r="AY76" i="3"/>
  <c r="AY41" i="3"/>
  <c r="AY90" i="3"/>
  <c r="AY37" i="3"/>
  <c r="AY94" i="3"/>
  <c r="AY98" i="3"/>
  <c r="AY104" i="3"/>
  <c r="AY60" i="3"/>
  <c r="AY91" i="3"/>
  <c r="AY57" i="3"/>
  <c r="AY84" i="3"/>
  <c r="AY109" i="3"/>
  <c r="AY36" i="3"/>
  <c r="AY63" i="3"/>
  <c r="AY69" i="3"/>
  <c r="AY79" i="3"/>
  <c r="AY85" i="3"/>
  <c r="AY56" i="3"/>
  <c r="AY30" i="3"/>
  <c r="AY58" i="3"/>
  <c r="AY31" i="3"/>
  <c r="AY74" i="3"/>
  <c r="AY55" i="3"/>
  <c r="AY34" i="3"/>
  <c r="AY40" i="3"/>
  <c r="AY44" i="3"/>
  <c r="AY116" i="3"/>
  <c r="AY168" i="3"/>
  <c r="AY110" i="3"/>
  <c r="AY172" i="3"/>
  <c r="AY129" i="3"/>
  <c r="AN15" i="3"/>
  <c r="AS29" i="3"/>
  <c r="AY162" i="3"/>
  <c r="AY178" i="3"/>
  <c r="AY122" i="3"/>
  <c r="AS32" i="3"/>
  <c r="AY118" i="3"/>
  <c r="AY124" i="3"/>
  <c r="AY128" i="3"/>
  <c r="AS22" i="3"/>
  <c r="AY149" i="3"/>
  <c r="AY112" i="3"/>
  <c r="AY140" i="3"/>
  <c r="AY123" i="3"/>
  <c r="AY143" i="3"/>
  <c r="AY111" i="3"/>
  <c r="AY120" i="3"/>
  <c r="AY161" i="3"/>
  <c r="AY130" i="3"/>
  <c r="AY171" i="3"/>
  <c r="AY114" i="3"/>
  <c r="AY126" i="3"/>
  <c r="AY115" i="3"/>
  <c r="AY175" i="3"/>
  <c r="AY117" i="3"/>
  <c r="AY121" i="3"/>
  <c r="AY125" i="3"/>
  <c r="AN60" i="3"/>
  <c r="AN43" i="3"/>
  <c r="AN87" i="3"/>
  <c r="AN61" i="3"/>
  <c r="AN66" i="3"/>
  <c r="AN95" i="3"/>
  <c r="AN36" i="3"/>
  <c r="AN123" i="3"/>
  <c r="AN48" i="3"/>
  <c r="AN63" i="3"/>
  <c r="AY107" i="3"/>
  <c r="AN39" i="3"/>
  <c r="AN104" i="3"/>
  <c r="AN114" i="3"/>
  <c r="AY176" i="3"/>
  <c r="AY157" i="3"/>
  <c r="AN164" i="3"/>
  <c r="AN119" i="3"/>
  <c r="AS169" i="3"/>
  <c r="AS8" i="3"/>
  <c r="AS61" i="3"/>
  <c r="AN146" i="3"/>
  <c r="AS102" i="3"/>
  <c r="AS31" i="3"/>
  <c r="AS16" i="3"/>
  <c r="AY181" i="3"/>
  <c r="AN103" i="3"/>
  <c r="AS21" i="3"/>
  <c r="AS13" i="3"/>
  <c r="AS51" i="3"/>
  <c r="AS53" i="3"/>
  <c r="AS130" i="3"/>
  <c r="AS60" i="3"/>
  <c r="AS27" i="3"/>
  <c r="AN70" i="3"/>
  <c r="AS121" i="3"/>
  <c r="AS97" i="3"/>
  <c r="AS30" i="3"/>
  <c r="AS15" i="3"/>
  <c r="AN111" i="3"/>
  <c r="AS84" i="3"/>
  <c r="AS82" i="3"/>
  <c r="AS12" i="3"/>
  <c r="AS146" i="3"/>
  <c r="AS41" i="3"/>
  <c r="AS114" i="3"/>
  <c r="AS72" i="3"/>
  <c r="AS134" i="3"/>
  <c r="AN91" i="3"/>
  <c r="AS116" i="3"/>
  <c r="AS81" i="3"/>
  <c r="AS42" i="3"/>
  <c r="AS26" i="3"/>
  <c r="AS73" i="3"/>
  <c r="AS66" i="3"/>
  <c r="AS24" i="3"/>
  <c r="AN155" i="3"/>
  <c r="AN107" i="3"/>
  <c r="AS80" i="3"/>
  <c r="AS70" i="3"/>
  <c r="AN151" i="3"/>
  <c r="AN130" i="3"/>
  <c r="AN77" i="3"/>
  <c r="AY144" i="3"/>
  <c r="AS106" i="3"/>
  <c r="AS47" i="3"/>
  <c r="AS37" i="3"/>
  <c r="AN158" i="3"/>
  <c r="AN73" i="3"/>
  <c r="AS167" i="3"/>
  <c r="AN64" i="3"/>
  <c r="AN83" i="3"/>
  <c r="AN49" i="3"/>
  <c r="AN135" i="3"/>
  <c r="AN62" i="3"/>
  <c r="AN132" i="3"/>
  <c r="AN160" i="3"/>
  <c r="AN136" i="3"/>
  <c r="AN9" i="3"/>
  <c r="AN20" i="3"/>
  <c r="AN154" i="3"/>
  <c r="AN153" i="3"/>
  <c r="AY134" i="3"/>
  <c r="AY166" i="3"/>
  <c r="AY139" i="3"/>
  <c r="AY163" i="3"/>
  <c r="AY150" i="3"/>
  <c r="AS89" i="3"/>
  <c r="AS77" i="3"/>
  <c r="AS149" i="3"/>
  <c r="AS139" i="3"/>
  <c r="AS145" i="3"/>
  <c r="AS129" i="3"/>
  <c r="AS95" i="3"/>
  <c r="AS79" i="3"/>
  <c r="AS78" i="3"/>
  <c r="AS90" i="3"/>
  <c r="AS85" i="3"/>
  <c r="AS40" i="3"/>
  <c r="AS63" i="3"/>
  <c r="AS182" i="3"/>
  <c r="AS38" i="3"/>
  <c r="AS170" i="3"/>
  <c r="AN125" i="3"/>
  <c r="AN142" i="3"/>
  <c r="AN161" i="3"/>
  <c r="AN108" i="3"/>
  <c r="AN86" i="3"/>
  <c r="AN171" i="3"/>
  <c r="AN94" i="3"/>
  <c r="AN128" i="3"/>
  <c r="AN27" i="3"/>
  <c r="AN24" i="3"/>
  <c r="AN31" i="3"/>
  <c r="AN133" i="3"/>
  <c r="AN166" i="3"/>
  <c r="AN118" i="3"/>
  <c r="AY174" i="3"/>
  <c r="AY153" i="3"/>
  <c r="AY173" i="3"/>
  <c r="AS164" i="3"/>
  <c r="AS152" i="3"/>
  <c r="AS69" i="3"/>
  <c r="AS59" i="3"/>
  <c r="AS115" i="3"/>
  <c r="AS96" i="3"/>
  <c r="AS65" i="3"/>
  <c r="AS46" i="3"/>
  <c r="AS45" i="3"/>
  <c r="AS57" i="3"/>
  <c r="AS55" i="3"/>
  <c r="AS183" i="3"/>
  <c r="AS39" i="3"/>
  <c r="AS158" i="3"/>
  <c r="AS14" i="3"/>
  <c r="AS171" i="3"/>
  <c r="AN127" i="3"/>
  <c r="AS159" i="3"/>
  <c r="AN143" i="3"/>
  <c r="AN112" i="3"/>
  <c r="AN47" i="3"/>
  <c r="AN101" i="3"/>
  <c r="AN80" i="3"/>
  <c r="AN96" i="3"/>
  <c r="AN54" i="3"/>
  <c r="AN88" i="3"/>
  <c r="AN99" i="3"/>
  <c r="AN56" i="3"/>
  <c r="AN138" i="3"/>
  <c r="AN46" i="3"/>
  <c r="AN38" i="3"/>
  <c r="AN35" i="3"/>
  <c r="AN29" i="3"/>
  <c r="AN67" i="3"/>
  <c r="AN79" i="3"/>
  <c r="AN65" i="3"/>
  <c r="AY142" i="3"/>
  <c r="AY133" i="3"/>
  <c r="AY141" i="3"/>
  <c r="AY145" i="3"/>
  <c r="AY132" i="3"/>
  <c r="AY165" i="3"/>
  <c r="AS132" i="3"/>
  <c r="AS44" i="3"/>
  <c r="AS36" i="3"/>
  <c r="AS180" i="3"/>
  <c r="AS173" i="3"/>
  <c r="AS67" i="3"/>
  <c r="AS48" i="3"/>
  <c r="AS17" i="3"/>
  <c r="AS176" i="3"/>
  <c r="AS25" i="3"/>
  <c r="AS9" i="3"/>
  <c r="AS147" i="3"/>
  <c r="AS172" i="3"/>
  <c r="AS122" i="3"/>
  <c r="AN69" i="3"/>
  <c r="AN106" i="3"/>
  <c r="AN45" i="3"/>
  <c r="AN26" i="3"/>
  <c r="AN23" i="3"/>
  <c r="AN17" i="3"/>
  <c r="AN168" i="3"/>
  <c r="AN145" i="3"/>
  <c r="AN141" i="3"/>
  <c r="AY177" i="3"/>
  <c r="AY146" i="3"/>
  <c r="AY164" i="3"/>
  <c r="AY152" i="3"/>
  <c r="AS92" i="3"/>
  <c r="AS155" i="3"/>
  <c r="AS150" i="3"/>
  <c r="AS140" i="3"/>
  <c r="AS137" i="3"/>
  <c r="AS49" i="3"/>
  <c r="AS33" i="3"/>
  <c r="AS175" i="3"/>
  <c r="AS174" i="3"/>
  <c r="AS10" i="3"/>
  <c r="AS181" i="3"/>
  <c r="AS184" i="3"/>
  <c r="AS135" i="3"/>
  <c r="AS148" i="3"/>
  <c r="AS110" i="3"/>
  <c r="AN126" i="3"/>
  <c r="AN72" i="3"/>
  <c r="AN51" i="3"/>
  <c r="AN131" i="3"/>
  <c r="AN169" i="3"/>
  <c r="AN105" i="3"/>
  <c r="AN149" i="3"/>
  <c r="AN109" i="3"/>
  <c r="AN116" i="3"/>
  <c r="AN59" i="3"/>
  <c r="AN34" i="3"/>
  <c r="AN14" i="3"/>
  <c r="AN11" i="3"/>
  <c r="AN19" i="3"/>
  <c r="AN97" i="3"/>
  <c r="AN98" i="3"/>
  <c r="AN162" i="3"/>
  <c r="AY167" i="3"/>
  <c r="AY160" i="3"/>
  <c r="AY136" i="3"/>
  <c r="AS56" i="3"/>
  <c r="AS119" i="3"/>
  <c r="AS107" i="3"/>
  <c r="AS104" i="3"/>
  <c r="AS101" i="3"/>
  <c r="AS34" i="3"/>
  <c r="AS18" i="3"/>
  <c r="AS157" i="3"/>
  <c r="AS156" i="3"/>
  <c r="AS168" i="3"/>
  <c r="AS166" i="3"/>
  <c r="AS160" i="3"/>
  <c r="AS123" i="3"/>
  <c r="AS124" i="3"/>
  <c r="AS98" i="3"/>
  <c r="AN134" i="3"/>
  <c r="AN41" i="3"/>
  <c r="AN75" i="3"/>
  <c r="AN52" i="3"/>
  <c r="AY148" i="3"/>
  <c r="AY170" i="3"/>
  <c r="AY131" i="3"/>
  <c r="AY184" i="3"/>
  <c r="AY182" i="3"/>
  <c r="AS11" i="3"/>
  <c r="AS83" i="3"/>
  <c r="AS71" i="3"/>
  <c r="AS68" i="3"/>
  <c r="AS58" i="3"/>
  <c r="AS19" i="3"/>
  <c r="AS161" i="3"/>
  <c r="AS142" i="3"/>
  <c r="AS141" i="3"/>
  <c r="AS153" i="3"/>
  <c r="AS151" i="3"/>
  <c r="AS136" i="3"/>
  <c r="AS111" i="3"/>
  <c r="AS100" i="3"/>
  <c r="AS86" i="3"/>
  <c r="AN55" i="3"/>
  <c r="AN71" i="3"/>
  <c r="AN115" i="3"/>
  <c r="AN84" i="3"/>
  <c r="AN122" i="3"/>
  <c r="AN140" i="3"/>
  <c r="AN144" i="3"/>
  <c r="AN159" i="3"/>
  <c r="AN33" i="3"/>
  <c r="AN42" i="3"/>
  <c r="AN40" i="3"/>
  <c r="AN50" i="3"/>
  <c r="AY158" i="3"/>
  <c r="AN139" i="3"/>
  <c r="AN57" i="3"/>
  <c r="AN76" i="3"/>
  <c r="AN74" i="3"/>
  <c r="AN167" i="3"/>
  <c r="AN89" i="3"/>
  <c r="AN124" i="3"/>
  <c r="AN156" i="3"/>
  <c r="AN22" i="3"/>
  <c r="AN37" i="3"/>
  <c r="AN30" i="3"/>
  <c r="AN28" i="3"/>
  <c r="AN148" i="3"/>
  <c r="AN90" i="3"/>
  <c r="AY183" i="3"/>
  <c r="AY151" i="3"/>
  <c r="AY138" i="3"/>
  <c r="AY159" i="3"/>
  <c r="AY180" i="3"/>
  <c r="AS91" i="3"/>
  <c r="AS43" i="3"/>
  <c r="AS35" i="3"/>
  <c r="AS23" i="3"/>
  <c r="AS20" i="3"/>
  <c r="AS177" i="3"/>
  <c r="AS143" i="3"/>
  <c r="AS127" i="3"/>
  <c r="AS126" i="3"/>
  <c r="AS138" i="3"/>
  <c r="AS133" i="3"/>
  <c r="AS112" i="3"/>
  <c r="AS99" i="3"/>
  <c r="AS76" i="3"/>
  <c r="AS74" i="3"/>
  <c r="AN93" i="3"/>
  <c r="AN157" i="3"/>
  <c r="AN170" i="3"/>
  <c r="AN85" i="3"/>
  <c r="AN18" i="3"/>
  <c r="AN121" i="3"/>
  <c r="AY169" i="3"/>
  <c r="AY135" i="3"/>
  <c r="AY155" i="3"/>
  <c r="AY147" i="3"/>
  <c r="AY179" i="3"/>
  <c r="AS165" i="3"/>
  <c r="AS154" i="3"/>
  <c r="AS131" i="3"/>
  <c r="AS54" i="3"/>
  <c r="AS178" i="3"/>
  <c r="AS162" i="3"/>
  <c r="AS128" i="3"/>
  <c r="AS109" i="3"/>
  <c r="AS108" i="3"/>
  <c r="AS120" i="3"/>
  <c r="AS118" i="3"/>
  <c r="AS88" i="3"/>
  <c r="AS87" i="3"/>
  <c r="AS52" i="3"/>
  <c r="AS62" i="3"/>
  <c r="AN165" i="3"/>
  <c r="AN32" i="3"/>
  <c r="AN92" i="3"/>
  <c r="AN120" i="3"/>
  <c r="AN100" i="3"/>
  <c r="AN117" i="3"/>
  <c r="AN152" i="3"/>
  <c r="AN150" i="3"/>
  <c r="AN172" i="3"/>
  <c r="AN82" i="3"/>
  <c r="AN78" i="3"/>
  <c r="AN21" i="3"/>
  <c r="AN25" i="3"/>
  <c r="AN16" i="3"/>
  <c r="AN113" i="3"/>
  <c r="AY156" i="3"/>
  <c r="AN110" i="3"/>
  <c r="AN53" i="3"/>
  <c r="AN137" i="3"/>
  <c r="AN58" i="3"/>
  <c r="AN81" i="3"/>
  <c r="AN163" i="3"/>
  <c r="AN102" i="3"/>
  <c r="AN68" i="3"/>
  <c r="AN10" i="3"/>
  <c r="AN13" i="3"/>
  <c r="AN44" i="3"/>
  <c r="AN129" i="3"/>
  <c r="AN147" i="3"/>
  <c r="AY154" i="3"/>
  <c r="AS125" i="3"/>
  <c r="AS117" i="3"/>
  <c r="AS179" i="3"/>
  <c r="AS163" i="3"/>
  <c r="AS144" i="3"/>
  <c r="AS113" i="3"/>
  <c r="AS94" i="3"/>
  <c r="AS93" i="3"/>
  <c r="AS105" i="3"/>
  <c r="AS103" i="3"/>
  <c r="AS64" i="3"/>
  <c r="AS75" i="3"/>
  <c r="AS28" i="3"/>
  <c r="AN184" i="3"/>
  <c r="AN182" i="3"/>
  <c r="AN173" i="3"/>
  <c r="AN180" i="3"/>
  <c r="AN188" i="3"/>
  <c r="AN177" i="3"/>
  <c r="AN175" i="3"/>
  <c r="AN183" i="3"/>
  <c r="AN190" i="3"/>
  <c r="AN187" i="3"/>
  <c r="AN192" i="3"/>
  <c r="AN179" i="3"/>
  <c r="AN186" i="3"/>
  <c r="AN174" i="3"/>
  <c r="AN193" i="3"/>
  <c r="AN181" i="3"/>
  <c r="AN189" i="3"/>
  <c r="AN185" i="3"/>
  <c r="AN191" i="3"/>
  <c r="AN176" i="3"/>
  <c r="AN178" i="3"/>
  <c r="K17" i="1"/>
  <c r="L17" i="1" s="1"/>
  <c r="M17" i="1" s="1"/>
  <c r="L16" i="1"/>
  <c r="M16" i="1" s="1"/>
  <c r="AZ8" i="3" l="1"/>
  <c r="BL78" i="3"/>
  <c r="BL138" i="3"/>
  <c r="BL165" i="3"/>
  <c r="BL41" i="3"/>
  <c r="BL115" i="3"/>
  <c r="BL32" i="3"/>
  <c r="BL21" i="3"/>
  <c r="BL49" i="3"/>
  <c r="BL124" i="3"/>
  <c r="BL113" i="3"/>
  <c r="BL109" i="3"/>
  <c r="BL97" i="3"/>
  <c r="BL104" i="3"/>
  <c r="BL146" i="3"/>
  <c r="BA87" i="3"/>
  <c r="BL160" i="3"/>
  <c r="BL69" i="3"/>
  <c r="BL52" i="3"/>
  <c r="AV6" i="3"/>
  <c r="BL147" i="3"/>
  <c r="BL106" i="3"/>
  <c r="BL45" i="3"/>
  <c r="BL76" i="3"/>
  <c r="BL152" i="3"/>
  <c r="BL64" i="3"/>
  <c r="BL44" i="3"/>
  <c r="BL20" i="3"/>
  <c r="BL120" i="3"/>
  <c r="BL111" i="3"/>
  <c r="BL16" i="3"/>
  <c r="BL173" i="3"/>
  <c r="BL50" i="3"/>
  <c r="BL125" i="3"/>
  <c r="BL81" i="3"/>
  <c r="BL140" i="3"/>
  <c r="BL66" i="3"/>
  <c r="BL171" i="3"/>
  <c r="BL65" i="3"/>
  <c r="BL105" i="3"/>
  <c r="BL40" i="3"/>
  <c r="BL159" i="3"/>
  <c r="BL134" i="3"/>
  <c r="BL131" i="3"/>
  <c r="BL116" i="3"/>
  <c r="BL59" i="3"/>
  <c r="BL132" i="3"/>
  <c r="BL128" i="3"/>
  <c r="BL98" i="3"/>
  <c r="BL18" i="3"/>
  <c r="BL53" i="3"/>
  <c r="BL93" i="3"/>
  <c r="BL94" i="3"/>
  <c r="BL141" i="3"/>
  <c r="BL24" i="3"/>
  <c r="BL148" i="3"/>
  <c r="BL26" i="3"/>
  <c r="BL27" i="3"/>
  <c r="BL22" i="3"/>
  <c r="BL121" i="3"/>
  <c r="BL145" i="3"/>
  <c r="BL129" i="3"/>
  <c r="BL180" i="3"/>
  <c r="BL11" i="3"/>
  <c r="BL42" i="3"/>
  <c r="BL72" i="3"/>
  <c r="BL84" i="3"/>
  <c r="BL151" i="3"/>
  <c r="BL33" i="3"/>
  <c r="BL46" i="3"/>
  <c r="BL23" i="3"/>
  <c r="BL170" i="3"/>
  <c r="BL43" i="3"/>
  <c r="BL110" i="3"/>
  <c r="BL73" i="3"/>
  <c r="BL56" i="3"/>
  <c r="BL57" i="3"/>
  <c r="BL107" i="3"/>
  <c r="BL133" i="3"/>
  <c r="BL89" i="3"/>
  <c r="BL90" i="3"/>
  <c r="BL14" i="3"/>
  <c r="BL99" i="3"/>
  <c r="BL77" i="3"/>
  <c r="BL51" i="3"/>
  <c r="BL25" i="3"/>
  <c r="BL86" i="3"/>
  <c r="BL117" i="3"/>
  <c r="BL34" i="3"/>
  <c r="BL108" i="3"/>
  <c r="BL88" i="3"/>
  <c r="BL103" i="3"/>
  <c r="BL153" i="3"/>
  <c r="BL161" i="3"/>
  <c r="BL47" i="3"/>
  <c r="BL136" i="3"/>
  <c r="BL67" i="3"/>
  <c r="BL54" i="3"/>
  <c r="BL163" i="3"/>
  <c r="BL174" i="3"/>
  <c r="BL167" i="3"/>
  <c r="BL168" i="3"/>
  <c r="BL177" i="3"/>
  <c r="BL178" i="3"/>
  <c r="BL135" i="3"/>
  <c r="BL182" i="3"/>
  <c r="BL183" i="3"/>
  <c r="BL60" i="3"/>
  <c r="BL118" i="3"/>
  <c r="BL62" i="3"/>
  <c r="BL29" i="3"/>
  <c r="BL114" i="3"/>
  <c r="BL166" i="3"/>
  <c r="BL142" i="3"/>
  <c r="BL143" i="3"/>
  <c r="BL35" i="3"/>
  <c r="BL172" i="3"/>
  <c r="BL122" i="3"/>
  <c r="BL126" i="3"/>
  <c r="BL96" i="3"/>
  <c r="BL80" i="3"/>
  <c r="BL19" i="3"/>
  <c r="BL36" i="3"/>
  <c r="BL100" i="3"/>
  <c r="BL139" i="3"/>
  <c r="BL79" i="3"/>
  <c r="BL155" i="3"/>
  <c r="BL71" i="3"/>
  <c r="BL37" i="3"/>
  <c r="BL38" i="3"/>
  <c r="BL123" i="3"/>
  <c r="BL48" i="3"/>
  <c r="BL31" i="3"/>
  <c r="BL15" i="3"/>
  <c r="BL68" i="3"/>
  <c r="BL112" i="3"/>
  <c r="BL8" i="3"/>
  <c r="AT171" i="3"/>
  <c r="AU171" i="3"/>
  <c r="AT42" i="3"/>
  <c r="AU42" i="3"/>
  <c r="AZ69" i="3"/>
  <c r="BA69" i="3"/>
  <c r="AT28" i="3"/>
  <c r="AU28" i="3"/>
  <c r="AT64" i="3"/>
  <c r="AU64" i="3"/>
  <c r="AT109" i="3"/>
  <c r="AU109" i="3"/>
  <c r="AT138" i="3"/>
  <c r="AU138" i="3"/>
  <c r="AZ138" i="3"/>
  <c r="BA138" i="3"/>
  <c r="AT141" i="3"/>
  <c r="AU141" i="3"/>
  <c r="AT156" i="3"/>
  <c r="AU156" i="3"/>
  <c r="AT175" i="3"/>
  <c r="AU175" i="3"/>
  <c r="AT9" i="3"/>
  <c r="AU9" i="3"/>
  <c r="AZ132" i="3"/>
  <c r="BA132" i="3"/>
  <c r="AT115" i="3"/>
  <c r="AU115" i="3"/>
  <c r="AT182" i="3"/>
  <c r="AU182" i="3"/>
  <c r="AT77" i="3"/>
  <c r="AU77" i="3"/>
  <c r="AT106" i="3"/>
  <c r="AU106" i="3"/>
  <c r="AT26" i="3"/>
  <c r="AU26" i="3"/>
  <c r="AT84" i="3"/>
  <c r="AU84" i="3"/>
  <c r="AT13" i="3"/>
  <c r="AU13" i="3"/>
  <c r="AZ124" i="3"/>
  <c r="BA124" i="3"/>
  <c r="AZ79" i="3"/>
  <c r="BA79" i="3"/>
  <c r="AZ37" i="3"/>
  <c r="BA37" i="3"/>
  <c r="AZ22" i="3"/>
  <c r="BA22" i="3"/>
  <c r="AZ59" i="3"/>
  <c r="BA59" i="3"/>
  <c r="AZ71" i="3"/>
  <c r="BA71" i="3"/>
  <c r="AZ28" i="3"/>
  <c r="BA28" i="3"/>
  <c r="AZ145" i="3"/>
  <c r="BA145" i="3"/>
  <c r="AT105" i="3"/>
  <c r="AU105" i="3"/>
  <c r="AT127" i="3"/>
  <c r="AU127" i="3"/>
  <c r="AT161" i="3"/>
  <c r="AU161" i="3"/>
  <c r="AT18" i="3"/>
  <c r="AU18" i="3"/>
  <c r="AT49" i="3"/>
  <c r="AU49" i="3"/>
  <c r="AT176" i="3"/>
  <c r="AV175" i="3" s="1"/>
  <c r="AU176" i="3"/>
  <c r="AZ141" i="3"/>
  <c r="BA141" i="3"/>
  <c r="AT14" i="3"/>
  <c r="AU14" i="3"/>
  <c r="AT69" i="3"/>
  <c r="AU69" i="3"/>
  <c r="AT40" i="3"/>
  <c r="AU40" i="3"/>
  <c r="AZ150" i="3"/>
  <c r="BA150" i="3"/>
  <c r="AT81" i="3"/>
  <c r="AU81" i="3"/>
  <c r="AT15" i="3"/>
  <c r="AU15" i="3"/>
  <c r="AZ161" i="3"/>
  <c r="BA161" i="3"/>
  <c r="AT32" i="3"/>
  <c r="AU32" i="3"/>
  <c r="AZ44" i="3"/>
  <c r="BA44" i="3"/>
  <c r="AZ63" i="3"/>
  <c r="BA63" i="3"/>
  <c r="AZ41" i="3"/>
  <c r="BA41" i="3"/>
  <c r="AZ102" i="3"/>
  <c r="BA102" i="3"/>
  <c r="AZ70" i="3"/>
  <c r="BA70" i="3"/>
  <c r="AZ73" i="3"/>
  <c r="BA73" i="3"/>
  <c r="AZ127" i="3"/>
  <c r="BA127" i="3"/>
  <c r="AZ54" i="3"/>
  <c r="BA54" i="3"/>
  <c r="AT142" i="3"/>
  <c r="AU142" i="3"/>
  <c r="AZ157" i="3"/>
  <c r="BA157" i="3"/>
  <c r="AZ53" i="3"/>
  <c r="BA53" i="3"/>
  <c r="AT162" i="3"/>
  <c r="AV161" i="3" s="1"/>
  <c r="AU162" i="3"/>
  <c r="AT93" i="3"/>
  <c r="AU93" i="3"/>
  <c r="AT178" i="3"/>
  <c r="AU178" i="3"/>
  <c r="AT143" i="3"/>
  <c r="AV142" i="3" s="1"/>
  <c r="AU143" i="3"/>
  <c r="AT19" i="3"/>
  <c r="AU19" i="3"/>
  <c r="AT34" i="3"/>
  <c r="AU34" i="3"/>
  <c r="AT137" i="3"/>
  <c r="AU137" i="3"/>
  <c r="AT17" i="3"/>
  <c r="AV16" i="3" s="1"/>
  <c r="AU17" i="3"/>
  <c r="AZ133" i="3"/>
  <c r="BA133" i="3"/>
  <c r="AT158" i="3"/>
  <c r="AU158" i="3"/>
  <c r="AT152" i="3"/>
  <c r="AU152" i="3"/>
  <c r="AT85" i="3"/>
  <c r="AU85" i="3"/>
  <c r="AZ163" i="3"/>
  <c r="BA163" i="3"/>
  <c r="AT116" i="3"/>
  <c r="AV115" i="3" s="1"/>
  <c r="AU116" i="3"/>
  <c r="AT30" i="3"/>
  <c r="AU30" i="3"/>
  <c r="AZ120" i="3"/>
  <c r="BA120" i="3"/>
  <c r="AZ122" i="3"/>
  <c r="BA122" i="3"/>
  <c r="AZ40" i="3"/>
  <c r="BA40" i="3"/>
  <c r="AZ36" i="3"/>
  <c r="BA36" i="3"/>
  <c r="AZ76" i="3"/>
  <c r="BA76" i="3"/>
  <c r="AZ67" i="3"/>
  <c r="BA67" i="3"/>
  <c r="AZ99" i="3"/>
  <c r="BA99" i="3"/>
  <c r="AZ48" i="3"/>
  <c r="BA48" i="3"/>
  <c r="AZ93" i="3"/>
  <c r="BA93" i="3"/>
  <c r="AZ17" i="3"/>
  <c r="BA17" i="3"/>
  <c r="AZ25" i="3"/>
  <c r="BA25" i="3"/>
  <c r="AT126" i="3"/>
  <c r="AU126" i="3"/>
  <c r="AT140" i="3"/>
  <c r="AU140" i="3"/>
  <c r="AT48" i="3"/>
  <c r="AU48" i="3"/>
  <c r="AZ142" i="3"/>
  <c r="BA142" i="3"/>
  <c r="AT39" i="3"/>
  <c r="AU39" i="3"/>
  <c r="AT164" i="3"/>
  <c r="AU164" i="3"/>
  <c r="AT90" i="3"/>
  <c r="AU90" i="3"/>
  <c r="AZ139" i="3"/>
  <c r="BA139" i="3"/>
  <c r="AT97" i="3"/>
  <c r="AU97" i="3"/>
  <c r="AT16" i="3"/>
  <c r="AU16" i="3"/>
  <c r="AZ111" i="3"/>
  <c r="BA111" i="3"/>
  <c r="AZ34" i="3"/>
  <c r="BA34" i="3"/>
  <c r="AZ109" i="3"/>
  <c r="BA109" i="3"/>
  <c r="AZ33" i="3"/>
  <c r="BA33" i="3"/>
  <c r="AZ61" i="3"/>
  <c r="BA61" i="3"/>
  <c r="AZ62" i="3"/>
  <c r="BA62" i="3"/>
  <c r="AZ101" i="3"/>
  <c r="BA101" i="3"/>
  <c r="AZ83" i="3"/>
  <c r="BA83" i="3"/>
  <c r="AZ68" i="3"/>
  <c r="BA68" i="3"/>
  <c r="AT59" i="3"/>
  <c r="AU59" i="3"/>
  <c r="AT21" i="3"/>
  <c r="AU21" i="3"/>
  <c r="AZ80" i="3"/>
  <c r="BA80" i="3"/>
  <c r="AT113" i="3"/>
  <c r="AU113" i="3"/>
  <c r="AT62" i="3"/>
  <c r="AU62" i="3"/>
  <c r="AT131" i="3"/>
  <c r="AU131" i="3"/>
  <c r="AT20" i="3"/>
  <c r="AV19" i="3" s="1"/>
  <c r="AU20" i="3"/>
  <c r="AZ158" i="3"/>
  <c r="BA158" i="3"/>
  <c r="AT68" i="3"/>
  <c r="AU68" i="3"/>
  <c r="AT104" i="3"/>
  <c r="AU104" i="3"/>
  <c r="AT110" i="3"/>
  <c r="AV109" i="3" s="1"/>
  <c r="AU110" i="3"/>
  <c r="AT150" i="3"/>
  <c r="AU150" i="3"/>
  <c r="AT67" i="3"/>
  <c r="AU67" i="3"/>
  <c r="AT78" i="3"/>
  <c r="AU78" i="3"/>
  <c r="AT70" i="3"/>
  <c r="AU70" i="3"/>
  <c r="AT134" i="3"/>
  <c r="AU134" i="3"/>
  <c r="AT121" i="3"/>
  <c r="AU121" i="3"/>
  <c r="AT31" i="3"/>
  <c r="AV30" i="3" s="1"/>
  <c r="AU31" i="3"/>
  <c r="AZ125" i="3"/>
  <c r="BA125" i="3"/>
  <c r="AZ143" i="3"/>
  <c r="BA143" i="3"/>
  <c r="AZ162" i="3"/>
  <c r="BA162" i="3"/>
  <c r="AZ55" i="3"/>
  <c r="BA55" i="3"/>
  <c r="AZ84" i="3"/>
  <c r="BA84" i="3"/>
  <c r="AZ137" i="3"/>
  <c r="BA137" i="3"/>
  <c r="AZ49" i="3"/>
  <c r="BA49" i="3"/>
  <c r="AZ52" i="3"/>
  <c r="BA52" i="3"/>
  <c r="AZ95" i="3"/>
  <c r="BA95" i="3"/>
  <c r="AZ106" i="3"/>
  <c r="BA106" i="3"/>
  <c r="AT128" i="3"/>
  <c r="AV127" i="3" s="1"/>
  <c r="AU128" i="3"/>
  <c r="AZ144" i="3"/>
  <c r="BA144" i="3"/>
  <c r="AZ45" i="3"/>
  <c r="BA45" i="3"/>
  <c r="AZ11" i="3"/>
  <c r="BA11" i="3"/>
  <c r="AT94" i="3"/>
  <c r="AU94" i="3"/>
  <c r="AT54" i="3"/>
  <c r="AU54" i="3"/>
  <c r="AT144" i="3"/>
  <c r="AU144" i="3"/>
  <c r="AT52" i="3"/>
  <c r="AU52" i="3"/>
  <c r="AT154" i="3"/>
  <c r="AU154" i="3"/>
  <c r="AT23" i="3"/>
  <c r="AU23" i="3"/>
  <c r="AT86" i="3"/>
  <c r="AV85" i="3" s="1"/>
  <c r="AU86" i="3"/>
  <c r="AT71" i="3"/>
  <c r="AU71" i="3"/>
  <c r="AT98" i="3"/>
  <c r="AV97" i="3" s="1"/>
  <c r="AU98" i="3"/>
  <c r="AT107" i="3"/>
  <c r="AV106" i="3" s="1"/>
  <c r="AU107" i="3"/>
  <c r="AT148" i="3"/>
  <c r="AU148" i="3"/>
  <c r="AT155" i="3"/>
  <c r="AU155" i="3"/>
  <c r="AT173" i="3"/>
  <c r="AU173" i="3"/>
  <c r="AT55" i="3"/>
  <c r="AV54" i="3" s="1"/>
  <c r="AU55" i="3"/>
  <c r="AZ153" i="3"/>
  <c r="BA153" i="3"/>
  <c r="AT79" i="3"/>
  <c r="AV78" i="3" s="1"/>
  <c r="AU79" i="3"/>
  <c r="AZ134" i="3"/>
  <c r="BA134" i="3"/>
  <c r="AT80" i="3"/>
  <c r="AU80" i="3"/>
  <c r="AT72" i="3"/>
  <c r="AU72" i="3"/>
  <c r="AT102" i="3"/>
  <c r="AU102" i="3"/>
  <c r="AZ107" i="3"/>
  <c r="BA107" i="3"/>
  <c r="AZ121" i="3"/>
  <c r="BA121" i="3"/>
  <c r="AZ123" i="3"/>
  <c r="BA123" i="3"/>
  <c r="AT29" i="3"/>
  <c r="AU29" i="3"/>
  <c r="AZ74" i="3"/>
  <c r="BA74" i="3"/>
  <c r="AZ57" i="3"/>
  <c r="BA57" i="3"/>
  <c r="AZ89" i="3"/>
  <c r="BA89" i="3"/>
  <c r="AZ35" i="3"/>
  <c r="BA35" i="3"/>
  <c r="AZ97" i="3"/>
  <c r="BA97" i="3"/>
  <c r="AZ38" i="3"/>
  <c r="BA38" i="3"/>
  <c r="AZ39" i="3"/>
  <c r="BA39" i="3"/>
  <c r="AZ151" i="3"/>
  <c r="BA151" i="3"/>
  <c r="AT25" i="3"/>
  <c r="AU25" i="3"/>
  <c r="AZ118" i="3"/>
  <c r="BA118" i="3"/>
  <c r="AT177" i="3"/>
  <c r="AV176" i="3" s="1"/>
  <c r="AU177" i="3"/>
  <c r="AT101" i="3"/>
  <c r="AU101" i="3"/>
  <c r="AT163" i="3"/>
  <c r="AU163" i="3"/>
  <c r="AT87" i="3"/>
  <c r="AU87" i="3"/>
  <c r="AT165" i="3"/>
  <c r="AV164" i="3" s="1"/>
  <c r="AU165" i="3"/>
  <c r="AT74" i="3"/>
  <c r="AU74" i="3"/>
  <c r="AT35" i="3"/>
  <c r="AV34" i="3" s="1"/>
  <c r="AU35" i="3"/>
  <c r="AT100" i="3"/>
  <c r="AU100" i="3"/>
  <c r="AT83" i="3"/>
  <c r="AU83" i="3"/>
  <c r="AT124" i="3"/>
  <c r="AU124" i="3"/>
  <c r="AT119" i="3"/>
  <c r="AU119" i="3"/>
  <c r="AT135" i="3"/>
  <c r="AU135" i="3"/>
  <c r="AT92" i="3"/>
  <c r="AU92" i="3"/>
  <c r="AT180" i="3"/>
  <c r="AU180" i="3"/>
  <c r="AT57" i="3"/>
  <c r="AU57" i="3"/>
  <c r="AT95" i="3"/>
  <c r="AU95" i="3"/>
  <c r="AT167" i="3"/>
  <c r="AU167" i="3"/>
  <c r="AT114" i="3"/>
  <c r="AU114" i="3"/>
  <c r="AT27" i="3"/>
  <c r="AV26" i="3" s="1"/>
  <c r="AU27" i="3"/>
  <c r="AZ117" i="3"/>
  <c r="BA117" i="3"/>
  <c r="AZ140" i="3"/>
  <c r="BA140" i="3"/>
  <c r="AZ31" i="3"/>
  <c r="BA31" i="3"/>
  <c r="AZ91" i="3"/>
  <c r="BA91" i="3"/>
  <c r="AZ32" i="3"/>
  <c r="BA32" i="3"/>
  <c r="AZ43" i="3"/>
  <c r="BA43" i="3"/>
  <c r="AT50" i="3"/>
  <c r="AU50" i="3"/>
  <c r="AZ100" i="3"/>
  <c r="BA100" i="3"/>
  <c r="AZ103" i="3"/>
  <c r="BA103" i="3"/>
  <c r="AT103" i="3"/>
  <c r="AU103" i="3"/>
  <c r="AZ148" i="3"/>
  <c r="BA148" i="3"/>
  <c r="AZ90" i="3"/>
  <c r="BA90" i="3"/>
  <c r="AT58" i="3"/>
  <c r="AU58" i="3"/>
  <c r="AT179" i="3"/>
  <c r="AU179" i="3"/>
  <c r="AT88" i="3"/>
  <c r="AV87" i="3" s="1"/>
  <c r="AU88" i="3"/>
  <c r="AT76" i="3"/>
  <c r="AU76" i="3"/>
  <c r="AT43" i="3"/>
  <c r="AV42" i="3" s="1"/>
  <c r="AU43" i="3"/>
  <c r="AT111" i="3"/>
  <c r="AU111" i="3"/>
  <c r="AT11" i="3"/>
  <c r="AU11" i="3"/>
  <c r="AT123" i="3"/>
  <c r="AU123" i="3"/>
  <c r="AT56" i="3"/>
  <c r="AV55" i="3" s="1"/>
  <c r="AU56" i="3"/>
  <c r="AZ152" i="3"/>
  <c r="BA152" i="3"/>
  <c r="AT36" i="3"/>
  <c r="AU36" i="3"/>
  <c r="AT45" i="3"/>
  <c r="AU45" i="3"/>
  <c r="AT129" i="3"/>
  <c r="AU129" i="3"/>
  <c r="AT41" i="3"/>
  <c r="AU41" i="3"/>
  <c r="AT60" i="3"/>
  <c r="AU60" i="3"/>
  <c r="AT61" i="3"/>
  <c r="AU61" i="3"/>
  <c r="AZ112" i="3"/>
  <c r="BA112" i="3"/>
  <c r="AZ129" i="3"/>
  <c r="BA129" i="3"/>
  <c r="AZ58" i="3"/>
  <c r="BA58" i="3"/>
  <c r="AZ60" i="3"/>
  <c r="BA60" i="3"/>
  <c r="AZ51" i="3"/>
  <c r="BA51" i="3"/>
  <c r="AZ88" i="3"/>
  <c r="BA88" i="3"/>
  <c r="AZ72" i="3"/>
  <c r="BA72" i="3"/>
  <c r="AZ96" i="3"/>
  <c r="BA96" i="3"/>
  <c r="AZ108" i="3"/>
  <c r="BA108" i="3"/>
  <c r="AZ156" i="3"/>
  <c r="BA156" i="3"/>
  <c r="AT33" i="3"/>
  <c r="AV32" i="3" s="1"/>
  <c r="AU33" i="3"/>
  <c r="AT63" i="3"/>
  <c r="AV62" i="3" s="1"/>
  <c r="AU63" i="3"/>
  <c r="AZ116" i="3"/>
  <c r="BA116" i="3"/>
  <c r="AT117" i="3"/>
  <c r="AV116" i="3" s="1"/>
  <c r="AU117" i="3"/>
  <c r="AT118" i="3"/>
  <c r="AU118" i="3"/>
  <c r="AZ147" i="3"/>
  <c r="BA147" i="3"/>
  <c r="AT99" i="3"/>
  <c r="AU99" i="3"/>
  <c r="AT91" i="3"/>
  <c r="AV90" i="3" s="1"/>
  <c r="AU91" i="3"/>
  <c r="AT136" i="3"/>
  <c r="AV135" i="3" s="1"/>
  <c r="AU136" i="3"/>
  <c r="AT160" i="3"/>
  <c r="AU160" i="3"/>
  <c r="AZ136" i="3"/>
  <c r="BA136" i="3"/>
  <c r="AT181" i="3"/>
  <c r="AU181" i="3"/>
  <c r="AT122" i="3"/>
  <c r="AU122" i="3"/>
  <c r="AT44" i="3"/>
  <c r="AU44" i="3"/>
  <c r="AT46" i="3"/>
  <c r="AU46" i="3"/>
  <c r="AT145" i="3"/>
  <c r="AU145" i="3"/>
  <c r="AT24" i="3"/>
  <c r="AV23" i="3" s="1"/>
  <c r="AU24" i="3"/>
  <c r="AT146" i="3"/>
  <c r="AU146" i="3"/>
  <c r="AT130" i="3"/>
  <c r="AU130" i="3"/>
  <c r="AT8" i="3"/>
  <c r="AV7" i="3" s="1"/>
  <c r="AU8" i="3"/>
  <c r="AZ115" i="3"/>
  <c r="BA115" i="3"/>
  <c r="AZ149" i="3"/>
  <c r="BA149" i="3"/>
  <c r="AZ30" i="3"/>
  <c r="BA30" i="3"/>
  <c r="AZ104" i="3"/>
  <c r="BA104" i="3"/>
  <c r="AZ113" i="3"/>
  <c r="BA113" i="3"/>
  <c r="AZ46" i="3"/>
  <c r="BA46" i="3"/>
  <c r="AZ66" i="3"/>
  <c r="BA66" i="3"/>
  <c r="AZ27" i="3"/>
  <c r="BA27" i="3"/>
  <c r="AZ81" i="3"/>
  <c r="BA81" i="3"/>
  <c r="AZ130" i="3"/>
  <c r="BA130" i="3"/>
  <c r="AT125" i="3"/>
  <c r="AV124" i="3" s="1"/>
  <c r="AU125" i="3"/>
  <c r="AT120" i="3"/>
  <c r="AV119" i="3" s="1"/>
  <c r="AU120" i="3"/>
  <c r="AT151" i="3"/>
  <c r="AV150" i="3" s="1"/>
  <c r="AU151" i="3"/>
  <c r="AT166" i="3"/>
  <c r="AU166" i="3"/>
  <c r="AZ160" i="3"/>
  <c r="BA160" i="3"/>
  <c r="AT10" i="3"/>
  <c r="AV9" i="3" s="1"/>
  <c r="AU10" i="3"/>
  <c r="AZ146" i="3"/>
  <c r="BA146" i="3"/>
  <c r="AT172" i="3"/>
  <c r="AV171" i="3" s="1"/>
  <c r="AU172" i="3"/>
  <c r="AT132" i="3"/>
  <c r="AV131" i="3" s="1"/>
  <c r="AU132" i="3"/>
  <c r="AT65" i="3"/>
  <c r="AV64" i="3" s="1"/>
  <c r="AU65" i="3"/>
  <c r="AT170" i="3"/>
  <c r="AU170" i="3"/>
  <c r="AT139" i="3"/>
  <c r="AU139" i="3"/>
  <c r="AT37" i="3"/>
  <c r="AU37" i="3"/>
  <c r="AT66" i="3"/>
  <c r="AU66" i="3"/>
  <c r="AT12" i="3"/>
  <c r="AV11" i="3" s="1"/>
  <c r="AU12" i="3"/>
  <c r="AT53" i="3"/>
  <c r="AU53" i="3"/>
  <c r="AT169" i="3"/>
  <c r="AU169" i="3"/>
  <c r="AZ126" i="3"/>
  <c r="BA126" i="3"/>
  <c r="AT22" i="3"/>
  <c r="AV21" i="3" s="1"/>
  <c r="AU22" i="3"/>
  <c r="AZ56" i="3"/>
  <c r="BA56" i="3"/>
  <c r="AZ98" i="3"/>
  <c r="BA98" i="3"/>
  <c r="AZ47" i="3"/>
  <c r="BA47" i="3"/>
  <c r="AZ65" i="3"/>
  <c r="BA65" i="3"/>
  <c r="AZ75" i="3"/>
  <c r="BA75" i="3"/>
  <c r="AZ78" i="3"/>
  <c r="BA78" i="3"/>
  <c r="AZ82" i="3"/>
  <c r="BA82" i="3"/>
  <c r="AT157" i="3"/>
  <c r="AU157" i="3"/>
  <c r="AT89" i="3"/>
  <c r="AV88" i="3" s="1"/>
  <c r="AU89" i="3"/>
  <c r="AZ119" i="3"/>
  <c r="BA119" i="3"/>
  <c r="AZ155" i="3"/>
  <c r="BA155" i="3"/>
  <c r="AT112" i="3"/>
  <c r="AU112" i="3"/>
  <c r="AT75" i="3"/>
  <c r="AV74" i="3" s="1"/>
  <c r="AU75" i="3"/>
  <c r="AZ154" i="3"/>
  <c r="BA154" i="3"/>
  <c r="AT108" i="3"/>
  <c r="AU108" i="3"/>
  <c r="AZ135" i="3"/>
  <c r="BA135" i="3"/>
  <c r="AT133" i="3"/>
  <c r="AU133" i="3"/>
  <c r="AZ159" i="3"/>
  <c r="BA159" i="3"/>
  <c r="AT153" i="3"/>
  <c r="AV152" i="3" s="1"/>
  <c r="AU153" i="3"/>
  <c r="AZ131" i="3"/>
  <c r="BA131" i="3"/>
  <c r="AT168" i="3"/>
  <c r="AU168" i="3"/>
  <c r="AT174" i="3"/>
  <c r="AV173" i="3" s="1"/>
  <c r="AU174" i="3"/>
  <c r="AT147" i="3"/>
  <c r="AV146" i="3" s="1"/>
  <c r="AU147" i="3"/>
  <c r="AT159" i="3"/>
  <c r="AU159" i="3"/>
  <c r="AT96" i="3"/>
  <c r="AU96" i="3"/>
  <c r="AT38" i="3"/>
  <c r="AU38" i="3"/>
  <c r="AT149" i="3"/>
  <c r="AV148" i="3" s="1"/>
  <c r="AU149" i="3"/>
  <c r="AT47" i="3"/>
  <c r="AU47" i="3"/>
  <c r="AT73" i="3"/>
  <c r="AV72" i="3" s="1"/>
  <c r="AU73" i="3"/>
  <c r="AT82" i="3"/>
  <c r="AV81" i="3" s="1"/>
  <c r="AU82" i="3"/>
  <c r="AT51" i="3"/>
  <c r="AV50" i="3" s="1"/>
  <c r="AU51" i="3"/>
  <c r="AZ114" i="3"/>
  <c r="BA114" i="3"/>
  <c r="AZ128" i="3"/>
  <c r="BA128" i="3"/>
  <c r="AZ110" i="3"/>
  <c r="BA110" i="3"/>
  <c r="AZ85" i="3"/>
  <c r="BA85" i="3"/>
  <c r="AZ94" i="3"/>
  <c r="BA94" i="3"/>
  <c r="AZ105" i="3"/>
  <c r="BA105" i="3"/>
  <c r="AZ42" i="3"/>
  <c r="BA42" i="3"/>
  <c r="AZ86" i="3"/>
  <c r="BA86" i="3"/>
  <c r="AZ29" i="3"/>
  <c r="BA29" i="3"/>
  <c r="AV129" i="3" l="1"/>
  <c r="AV121" i="3"/>
  <c r="AV165" i="3"/>
  <c r="AV144" i="3"/>
  <c r="AV110" i="3"/>
  <c r="AV167" i="3"/>
  <c r="AV73" i="3"/>
  <c r="AV29" i="3"/>
  <c r="AV48" i="3"/>
  <c r="AV158" i="3"/>
  <c r="AV28" i="3"/>
  <c r="AV77" i="3"/>
  <c r="AV45" i="3"/>
  <c r="AV35" i="3"/>
  <c r="AV134" i="3"/>
  <c r="AV130" i="3"/>
  <c r="AV125" i="3"/>
  <c r="AV177" i="3"/>
  <c r="AV140" i="3"/>
  <c r="AV113" i="3"/>
  <c r="AV37" i="3"/>
  <c r="AV156" i="3"/>
  <c r="AV95" i="3"/>
  <c r="AV65" i="3"/>
  <c r="AV60" i="3"/>
  <c r="AV102" i="3"/>
  <c r="AV166" i="3"/>
  <c r="AV118" i="3"/>
  <c r="AV24" i="3"/>
  <c r="AV143" i="3"/>
  <c r="AV39" i="3"/>
  <c r="AV111" i="3"/>
  <c r="AV59" i="3"/>
  <c r="AV138" i="3"/>
  <c r="AV145" i="3"/>
  <c r="AV180" i="3"/>
  <c r="AV40" i="3"/>
  <c r="AV122" i="3"/>
  <c r="AV56" i="3"/>
  <c r="AV162" i="3"/>
  <c r="AV71" i="3"/>
  <c r="AV93" i="3"/>
  <c r="AV69" i="3"/>
  <c r="AV15" i="3"/>
  <c r="AV84" i="3"/>
  <c r="AV51" i="3"/>
  <c r="AV149" i="3"/>
  <c r="AV89" i="3"/>
  <c r="AV182" i="3"/>
  <c r="AV181" i="3"/>
  <c r="AV43" i="3"/>
  <c r="AV75" i="3"/>
  <c r="AV120" i="3"/>
  <c r="AV61" i="3"/>
  <c r="AV163" i="3"/>
  <c r="AV92" i="3"/>
  <c r="AV17" i="3"/>
  <c r="AV12" i="3"/>
  <c r="AV114" i="3"/>
  <c r="AV41" i="3"/>
  <c r="AV98" i="3"/>
  <c r="AV94" i="3"/>
  <c r="AV123" i="3"/>
  <c r="AV86" i="3"/>
  <c r="AV101" i="3"/>
  <c r="AV70" i="3"/>
  <c r="AV53" i="3"/>
  <c r="AV133" i="3"/>
  <c r="AV103" i="3"/>
  <c r="AV112" i="3"/>
  <c r="AV38" i="3"/>
  <c r="AV136" i="3"/>
  <c r="AV31" i="3"/>
  <c r="AV68" i="3"/>
  <c r="AV160" i="3"/>
  <c r="AV83" i="3"/>
  <c r="AV137" i="3"/>
  <c r="AV170" i="3"/>
  <c r="AV36" i="3"/>
  <c r="AV82" i="3"/>
  <c r="AV172" i="3"/>
  <c r="AV67" i="3"/>
  <c r="AV33" i="3"/>
  <c r="AV13" i="3"/>
  <c r="AV126" i="3"/>
  <c r="AV25" i="3"/>
  <c r="AV8" i="3"/>
  <c r="AV108" i="3"/>
  <c r="AV178" i="3"/>
  <c r="AV132" i="3"/>
  <c r="AV46" i="3"/>
  <c r="AV168" i="3"/>
  <c r="AV169" i="3"/>
  <c r="AV117" i="3"/>
  <c r="AV128" i="3"/>
  <c r="AV10" i="3"/>
  <c r="AV57" i="3"/>
  <c r="AV49" i="3"/>
  <c r="AV179" i="3"/>
  <c r="AV99" i="3"/>
  <c r="AV100" i="3"/>
  <c r="AV79" i="3"/>
  <c r="AV154" i="3"/>
  <c r="AV22" i="3"/>
  <c r="AV20" i="3"/>
  <c r="AV96" i="3"/>
  <c r="AV47" i="3"/>
  <c r="AV151" i="3"/>
  <c r="AV18" i="3"/>
  <c r="AV14" i="3"/>
  <c r="AV104" i="3"/>
  <c r="AV105" i="3"/>
  <c r="AV174" i="3"/>
  <c r="AV63" i="3"/>
  <c r="AV107" i="3"/>
  <c r="AV52" i="3"/>
  <c r="AV159" i="3"/>
  <c r="AV44" i="3"/>
  <c r="AV91" i="3"/>
  <c r="AV147" i="3"/>
  <c r="AV153" i="3"/>
  <c r="AV66" i="3"/>
  <c r="AV58" i="3"/>
  <c r="AV139" i="3"/>
  <c r="AV157" i="3"/>
  <c r="AV141" i="3"/>
  <c r="AV80" i="3"/>
  <c r="AV76" i="3"/>
  <c r="AV155" i="3"/>
  <c r="AV2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<sst xmlns="http://schemas.openxmlformats.org/spreadsheetml/2006/main" count="166" uniqueCount="73">
  <si>
    <t>initial</t>
  </si>
  <si>
    <t>final</t>
  </si>
  <si>
    <t>coil</t>
  </si>
  <si>
    <t>air</t>
  </si>
  <si>
    <t>actual values</t>
  </si>
  <si>
    <t>Position</t>
  </si>
  <si>
    <t>solidworks dimensions</t>
  </si>
  <si>
    <t>lbs/in =</t>
  </si>
  <si>
    <t>N/mm</t>
  </si>
  <si>
    <t xml:space="preserve">stiffness </t>
  </si>
  <si>
    <t>(lbs/in)</t>
  </si>
  <si>
    <t>force @ 55mm</t>
  </si>
  <si>
    <t>N</t>
  </si>
  <si>
    <t>spring</t>
  </si>
  <si>
    <t>wheel force @ 55mm</t>
  </si>
  <si>
    <t xml:space="preserve">progression </t>
  </si>
  <si>
    <t>(%)</t>
  </si>
  <si>
    <t>leverage @ 55mm</t>
  </si>
  <si>
    <t>wheel travel @ 55mm</t>
  </si>
  <si>
    <t>w_t</t>
  </si>
  <si>
    <t>LV(w_t)</t>
  </si>
  <si>
    <t>s_s (w_t)</t>
  </si>
  <si>
    <t>∑s_s</t>
  </si>
  <si>
    <t>55mm cuz bumper prolly 10mm high &amp; who knows that stiffness ¯\_(ツ)_/¯</t>
  </si>
  <si>
    <t>linear leverage is assumed</t>
  </si>
  <si>
    <t>Coil</t>
  </si>
  <si>
    <t>Air</t>
  </si>
  <si>
    <t>64.61 &gt;&gt; coil is suposed to run 65mm stroke so that's about right</t>
  </si>
  <si>
    <t>62.13mm &gt;&gt;air is suposed to run 62.5mm stroke so that's about right</t>
  </si>
  <si>
    <t>Coil LV @ 55mm s_s or 148 w_t = 2.3754</t>
  </si>
  <si>
    <t>Air LV @ 55mm s_s or 152 w_t = 2.5837</t>
  </si>
  <si>
    <t>SD</t>
  </si>
  <si>
    <t>mm</t>
  </si>
  <si>
    <t>LV</t>
  </si>
  <si>
    <t>d LV / d w_t</t>
  </si>
  <si>
    <t>declives</t>
  </si>
  <si>
    <t>d s_s (w_t)</t>
  </si>
  <si>
    <t>Δw_t/LV</t>
  </si>
  <si>
    <t>∑ Δs_s</t>
  </si>
  <si>
    <t>spring force @ 65mm</t>
  </si>
  <si>
    <t>g force @ 55mm</t>
  </si>
  <si>
    <t>g</t>
  </si>
  <si>
    <t>mass</t>
  </si>
  <si>
    <t>in this page the leverage curve is made ofmultiple  linear segments</t>
  </si>
  <si>
    <t>example LV</t>
  </si>
  <si>
    <t>LV_i</t>
  </si>
  <si>
    <t>LV_f</t>
  </si>
  <si>
    <t>w_t_f</t>
  </si>
  <si>
    <t>flipped example</t>
  </si>
  <si>
    <t>travel</t>
  </si>
  <si>
    <t>force example</t>
  </si>
  <si>
    <t>force flipped</t>
  </si>
  <si>
    <t>energy example</t>
  </si>
  <si>
    <t>energy fliped</t>
  </si>
  <si>
    <t>force constant</t>
  </si>
  <si>
    <t>energy constant</t>
  </si>
  <si>
    <t>constant LV</t>
  </si>
  <si>
    <t>coil for equal bottom force</t>
  </si>
  <si>
    <t>lbs/in</t>
  </si>
  <si>
    <t>%</t>
  </si>
  <si>
    <t>F_RW at sag</t>
  </si>
  <si>
    <t>coil for equal stiffness at sag</t>
  </si>
  <si>
    <t>F const less stiff</t>
  </si>
  <si>
    <t>stiffness</t>
  </si>
  <si>
    <t>5mm preload</t>
  </si>
  <si>
    <t xml:space="preserve">spring force </t>
  </si>
  <si>
    <t>wheel force</t>
  </si>
  <si>
    <t>shock travel</t>
  </si>
  <si>
    <t>wb</t>
  </si>
  <si>
    <t>cs</t>
  </si>
  <si>
    <t>rear bias</t>
  </si>
  <si>
    <t>rear force</t>
  </si>
  <si>
    <t>contant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</si>
</sst>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8" borderId="0" xfId="0" applyNumberFormat="1" applyFill="1"/>
    <xf numFmtId="2" fontId="0" fillId="9" borderId="0" xfId="0" applyNumberFormat="1" applyFill="1"/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7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" fontId="0" fillId="2" borderId="0" xfId="0" applyNumberFormat="1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65" fontId="0" fillId="0" borderId="0" xfId="0" applyNumberFormat="1"/>
    <xf numFmtId="165" fontId="0" fillId="18" borderId="0" xfId="0" applyNumberFormat="1" applyFill="1"/>
    <xf numFmtId="165" fontId="0" fillId="14" borderId="0" xfId="0" applyNumberFormat="1" applyFill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22" borderId="0" xfId="0" applyNumberFormat="1" applyFill="1" applyAlignment="1">
      <alignment horizontal="center"/>
    </xf>
    <xf numFmtId="2" fontId="0" fillId="22" borderId="0" xfId="0" applyNumberFormat="1" applyFill="1"/>
    <xf numFmtId="165" fontId="0" fillId="0" borderId="0" xfId="0" applyNumberFormat="1" applyAlignment="1">
      <alignment horizontal="center"/>
    </xf>
    <xf numFmtId="1" fontId="0" fillId="22" borderId="0" xfId="0" applyNumberFormat="1" applyFill="1" applyAlignment="1">
      <alignment horizontal="center"/>
    </xf>
    <xf numFmtId="2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14" borderId="0" xfId="0" applyNumberFormat="1" applyFill="1" applyAlignment="1">
      <alignment horizontal="center" vertical="center" wrapText="1"/>
    </xf>
    <xf numFmtId="1" fontId="0" fillId="14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wrapText="1"/>
    </xf>
    <xf numFmtId="2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wrapText="1"/>
    </xf>
    <xf numFmtId="2" fontId="0" fillId="0" borderId="0" xfId="0" applyNumberFormat="1" applyAlignment="1">
      <alignment horizontal="right"/>
    </xf>
    <xf numFmtId="9" fontId="0" fillId="0" borderId="0" xfId="1" applyFont="1"/>
    <xf numFmtId="9" fontId="0" fillId="9" borderId="0" xfId="1" applyFont="1" applyFill="1"/>
    <xf numFmtId="165" fontId="0" fillId="9" borderId="0" xfId="0" applyNumberFormat="1" applyFill="1"/>
    <xf numFmtId="0" fontId="0" fillId="9" borderId="0" xfId="0" applyFill="1"/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23" borderId="0" xfId="0" applyNumberFormat="1" applyFill="1" applyAlignment="1">
      <alignment horizontal="center" wrapText="1"/>
    </xf>
    <xf numFmtId="2" fontId="0" fillId="23" borderId="0" xfId="0" applyNumberFormat="1" applyFill="1" applyAlignment="1">
      <alignment horizontal="center" vertical="center" wrapText="1"/>
    </xf>
    <xf numFmtId="165" fontId="0" fillId="23" borderId="0" xfId="0" applyNumberFormat="1" applyFill="1" applyAlignment="1">
      <alignment horizontal="center" vertical="center" wrapText="1"/>
    </xf>
    <xf numFmtId="2" fontId="0" fillId="23" borderId="0" xfId="0" applyNumberFormat="1" applyFill="1" applyAlignment="1">
      <alignment wrapText="1"/>
    </xf>
    <xf numFmtId="1" fontId="0" fillId="23" borderId="0" xfId="0" applyNumberFormat="1" applyFill="1" applyAlignment="1">
      <alignment wrapText="1"/>
    </xf>
    <xf numFmtId="9" fontId="0" fillId="24" borderId="0" xfId="1" applyFont="1" applyFill="1"/>
    <xf numFmtId="2" fontId="0" fillId="24" borderId="0" xfId="0" applyNumberFormat="1" applyFill="1"/>
    <xf numFmtId="165" fontId="0" fillId="24" borderId="0" xfId="0" applyNumberFormat="1" applyFill="1"/>
    <xf numFmtId="0" fontId="0" fillId="24" borderId="0" xfId="0" applyFill="1"/>
    <xf numFmtId="2" fontId="0" fillId="24" borderId="0" xfId="0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165" fontId="0" fillId="24" borderId="0" xfId="0" applyNumberFormat="1" applyFill="1" applyAlignment="1">
      <alignment horizontal="center"/>
    </xf>
    <xf numFmtId="1" fontId="0" fillId="24" borderId="0" xfId="0" applyNumberFormat="1" applyFill="1"/>
    <xf numFmtId="2" fontId="0" fillId="1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2" fontId="0" fillId="26" borderId="0" xfId="0" applyNumberFormat="1" applyFill="1" applyAlignment="1">
      <alignment horizontal="center"/>
    </xf>
    <xf numFmtId="2" fontId="0" fillId="0" borderId="0" xfId="0" applyNumberFormat="1" applyAlignment="1">
      <alignment horizontal="center" wrapText="1"/>
    </xf>
    <xf numFmtId="1" fontId="0" fillId="5" borderId="0" xfId="0" applyNumberFormat="1" applyFill="1" applyAlignment="1">
      <alignment horizontal="center" vertical="center"/>
    </xf>
    <xf numFmtId="1" fontId="0" fillId="26" borderId="0" xfId="0" applyNumberFormat="1" applyFill="1" applyAlignment="1">
      <alignment horizontal="center"/>
    </xf>
    <xf numFmtId="1" fontId="0" fillId="16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65" fontId="0" fillId="21" borderId="0" xfId="0" applyNumberFormat="1" applyFill="1" applyAlignment="1">
      <alignment horizontal="center"/>
    </xf>
    <xf numFmtId="2" fontId="0" fillId="9" borderId="0" xfId="0" applyNumberFormat="1" applyFill="1" applyAlignment="1">
      <alignment horizontal="right"/>
    </xf>
    <xf numFmtId="1" fontId="0" fillId="25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vertical="center"/>
    </xf>
    <xf numFmtId="1" fontId="0" fillId="21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41521172510442E-2"/>
          <c:y val="0.16845708828386791"/>
          <c:w val="0.90270076982368885"/>
          <c:h val="0.77341700028785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Folha3!$AJ$5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Folha3!$AJ$6:$AJ$183</c:f>
              <c:numCache>
                <c:formatCode>0.00</c:formatCode>
                <c:ptCount val="178"/>
                <c:pt idx="0">
                  <c:v>2.89167</c:v>
                </c:pt>
                <c:pt idx="1">
                  <c:v>2.9061594366197183</c:v>
                </c:pt>
                <c:pt idx="2">
                  <c:v>2.9206488732394367</c:v>
                </c:pt>
                <c:pt idx="3">
                  <c:v>2.9245900000000002</c:v>
                </c:pt>
                <c:pt idx="4">
                  <c:v>2.9370666035151793</c:v>
                </c:pt>
                <c:pt idx="5">
                  <c:v>2.9495432070303584</c:v>
                </c:pt>
                <c:pt idx="6">
                  <c:v>2.9620198105455375</c:v>
                </c:pt>
                <c:pt idx="7">
                  <c:v>2.9744964140607166</c:v>
                </c:pt>
                <c:pt idx="8">
                  <c:v>2.97925</c:v>
                </c:pt>
                <c:pt idx="9">
                  <c:v>2.97925</c:v>
                </c:pt>
                <c:pt idx="10">
                  <c:v>2.97925</c:v>
                </c:pt>
                <c:pt idx="11">
                  <c:v>2.97925</c:v>
                </c:pt>
                <c:pt idx="12">
                  <c:v>2.97925</c:v>
                </c:pt>
                <c:pt idx="13">
                  <c:v>2.97925</c:v>
                </c:pt>
                <c:pt idx="14">
                  <c:v>2.97925</c:v>
                </c:pt>
                <c:pt idx="15">
                  <c:v>2.97925</c:v>
                </c:pt>
                <c:pt idx="16">
                  <c:v>2.97925</c:v>
                </c:pt>
                <c:pt idx="17">
                  <c:v>2.97925</c:v>
                </c:pt>
                <c:pt idx="18">
                  <c:v>2.97925</c:v>
                </c:pt>
                <c:pt idx="19">
                  <c:v>2.97925</c:v>
                </c:pt>
                <c:pt idx="20">
                  <c:v>2.97925</c:v>
                </c:pt>
                <c:pt idx="21">
                  <c:v>2.97925</c:v>
                </c:pt>
                <c:pt idx="22">
                  <c:v>2.97925</c:v>
                </c:pt>
                <c:pt idx="23">
                  <c:v>2.9771357142857142</c:v>
                </c:pt>
                <c:pt idx="24">
                  <c:v>2.9750214285714285</c:v>
                </c:pt>
                <c:pt idx="25">
                  <c:v>2.9729071428571427</c:v>
                </c:pt>
                <c:pt idx="26">
                  <c:v>2.970792857142857</c:v>
                </c:pt>
                <c:pt idx="27">
                  <c:v>2.9686785714285713</c:v>
                </c:pt>
                <c:pt idx="28">
                  <c:v>2.9665642857142855</c:v>
                </c:pt>
                <c:pt idx="29">
                  <c:v>2.9644499999999998</c:v>
                </c:pt>
                <c:pt idx="30">
                  <c:v>2.9623357142857145</c:v>
                </c:pt>
                <c:pt idx="31">
                  <c:v>2.9602214285714288</c:v>
                </c:pt>
                <c:pt idx="32">
                  <c:v>2.958107142857143</c:v>
                </c:pt>
                <c:pt idx="33">
                  <c:v>2.9559928571428573</c:v>
                </c:pt>
                <c:pt idx="34">
                  <c:v>2.9538785714285716</c:v>
                </c:pt>
                <c:pt idx="35">
                  <c:v>2.9517642857142858</c:v>
                </c:pt>
                <c:pt idx="36">
                  <c:v>2.9496500000000001</c:v>
                </c:pt>
                <c:pt idx="37">
                  <c:v>2.9475357142857144</c:v>
                </c:pt>
                <c:pt idx="38">
                  <c:v>2.9454214285714286</c:v>
                </c:pt>
                <c:pt idx="39">
                  <c:v>2.9433071428571429</c:v>
                </c:pt>
                <c:pt idx="40">
                  <c:v>2.9411928571428572</c:v>
                </c:pt>
                <c:pt idx="41">
                  <c:v>2.9390785714285714</c:v>
                </c:pt>
                <c:pt idx="42">
                  <c:v>2.9369642857142857</c:v>
                </c:pt>
                <c:pt idx="43">
                  <c:v>2.9367000000000001</c:v>
                </c:pt>
                <c:pt idx="44">
                  <c:v>2.9326013452914799</c:v>
                </c:pt>
                <c:pt idx="45">
                  <c:v>2.9285026905829596</c:v>
                </c:pt>
                <c:pt idx="46">
                  <c:v>2.9244040358744394</c:v>
                </c:pt>
                <c:pt idx="47">
                  <c:v>2.9203053811659192</c:v>
                </c:pt>
                <c:pt idx="48">
                  <c:v>2.9162067264573994</c:v>
                </c:pt>
                <c:pt idx="49">
                  <c:v>2.9121080717488792</c:v>
                </c:pt>
                <c:pt idx="50">
                  <c:v>2.908009417040359</c:v>
                </c:pt>
                <c:pt idx="51">
                  <c:v>2.9039107623318388</c:v>
                </c:pt>
                <c:pt idx="52">
                  <c:v>2.8998121076233185</c:v>
                </c:pt>
                <c:pt idx="53">
                  <c:v>2.8957134529147983</c:v>
                </c:pt>
                <c:pt idx="54">
                  <c:v>2.8916147982062781</c:v>
                </c:pt>
                <c:pt idx="55">
                  <c:v>2.8875161434977579</c:v>
                </c:pt>
                <c:pt idx="56">
                  <c:v>2.8834174887892381</c:v>
                </c:pt>
                <c:pt idx="57">
                  <c:v>2.8793188340807179</c:v>
                </c:pt>
                <c:pt idx="58">
                  <c:v>2.8752201793721976</c:v>
                </c:pt>
                <c:pt idx="59">
                  <c:v>2.8711215246636774</c:v>
                </c:pt>
                <c:pt idx="60">
                  <c:v>2.8670228699551572</c:v>
                </c:pt>
                <c:pt idx="61">
                  <c:v>2.862924215246637</c:v>
                </c:pt>
                <c:pt idx="62">
                  <c:v>2.8588255605381168</c:v>
                </c:pt>
                <c:pt idx="63">
                  <c:v>2.8547269058295965</c:v>
                </c:pt>
                <c:pt idx="64">
                  <c:v>2.8544400000000003</c:v>
                </c:pt>
                <c:pt idx="65">
                  <c:v>2.8501505342894662</c:v>
                </c:pt>
                <c:pt idx="66">
                  <c:v>2.8458610685789316</c:v>
                </c:pt>
                <c:pt idx="67">
                  <c:v>2.8415716028683975</c:v>
                </c:pt>
                <c:pt idx="68">
                  <c:v>2.8372821371578629</c:v>
                </c:pt>
                <c:pt idx="69">
                  <c:v>2.8329926714473288</c:v>
                </c:pt>
                <c:pt idx="70">
                  <c:v>2.8287032057367942</c:v>
                </c:pt>
                <c:pt idx="71">
                  <c:v>2.8244137400262601</c:v>
                </c:pt>
                <c:pt idx="72">
                  <c:v>2.820124274315726</c:v>
                </c:pt>
                <c:pt idx="73">
                  <c:v>2.8158348086051914</c:v>
                </c:pt>
                <c:pt idx="74">
                  <c:v>2.8115453428946573</c:v>
                </c:pt>
                <c:pt idx="75">
                  <c:v>2.8072558771841227</c:v>
                </c:pt>
                <c:pt idx="76">
                  <c:v>2.8029664114735886</c:v>
                </c:pt>
                <c:pt idx="77">
                  <c:v>2.798676945763054</c:v>
                </c:pt>
                <c:pt idx="78">
                  <c:v>2.7943874800525199</c:v>
                </c:pt>
                <c:pt idx="79">
                  <c:v>2.7900980143419858</c:v>
                </c:pt>
                <c:pt idx="80">
                  <c:v>2.7858085486314512</c:v>
                </c:pt>
                <c:pt idx="81">
                  <c:v>2.7815190829209171</c:v>
                </c:pt>
                <c:pt idx="82">
                  <c:v>2.7772296172103825</c:v>
                </c:pt>
                <c:pt idx="83">
                  <c:v>2.7729401514998484</c:v>
                </c:pt>
                <c:pt idx="84">
                  <c:v>2.7694999999999999</c:v>
                </c:pt>
                <c:pt idx="85">
                  <c:v>2.7657386827181374</c:v>
                </c:pt>
                <c:pt idx="86">
                  <c:v>2.7619773654362749</c:v>
                </c:pt>
                <c:pt idx="87">
                  <c:v>2.7582160481544125</c:v>
                </c:pt>
                <c:pt idx="88">
                  <c:v>2.75445473087255</c:v>
                </c:pt>
                <c:pt idx="89">
                  <c:v>2.7506934135906875</c:v>
                </c:pt>
                <c:pt idx="90">
                  <c:v>2.7469320963088251</c:v>
                </c:pt>
                <c:pt idx="91">
                  <c:v>2.7431707790269626</c:v>
                </c:pt>
                <c:pt idx="92">
                  <c:v>2.7394094617451001</c:v>
                </c:pt>
                <c:pt idx="93">
                  <c:v>2.7356481444632377</c:v>
                </c:pt>
                <c:pt idx="94">
                  <c:v>2.7318868271813752</c:v>
                </c:pt>
                <c:pt idx="95">
                  <c:v>2.7281255098995123</c:v>
                </c:pt>
                <c:pt idx="96">
                  <c:v>2.7243641926176498</c:v>
                </c:pt>
                <c:pt idx="97">
                  <c:v>2.7206028753357874</c:v>
                </c:pt>
                <c:pt idx="98">
                  <c:v>2.7168415580539249</c:v>
                </c:pt>
                <c:pt idx="99">
                  <c:v>2.7130802407720624</c:v>
                </c:pt>
                <c:pt idx="100">
                  <c:v>2.7093189234902</c:v>
                </c:pt>
                <c:pt idx="101">
                  <c:v>2.7055576062083375</c:v>
                </c:pt>
                <c:pt idx="102">
                  <c:v>2.7017962889264751</c:v>
                </c:pt>
                <c:pt idx="103">
                  <c:v>2.6980349716446126</c:v>
                </c:pt>
                <c:pt idx="104">
                  <c:v>2.6942736543627501</c:v>
                </c:pt>
                <c:pt idx="105">
                  <c:v>2.6938900000000001</c:v>
                </c:pt>
                <c:pt idx="106">
                  <c:v>2.6907732142321725</c:v>
                </c:pt>
                <c:pt idx="107">
                  <c:v>2.6876564284643449</c:v>
                </c:pt>
                <c:pt idx="108">
                  <c:v>2.6845396426965169</c:v>
                </c:pt>
                <c:pt idx="109">
                  <c:v>2.6814228569286893</c:v>
                </c:pt>
                <c:pt idx="110">
                  <c:v>2.6783060711608617</c:v>
                </c:pt>
                <c:pt idx="111">
                  <c:v>2.6751892853930341</c:v>
                </c:pt>
                <c:pt idx="112">
                  <c:v>2.6720724996252061</c:v>
                </c:pt>
                <c:pt idx="113">
                  <c:v>2.6689557138573785</c:v>
                </c:pt>
                <c:pt idx="114">
                  <c:v>2.6658389280895509</c:v>
                </c:pt>
                <c:pt idx="115">
                  <c:v>2.6627221423217233</c:v>
                </c:pt>
                <c:pt idx="116">
                  <c:v>2.6596053565538953</c:v>
                </c:pt>
                <c:pt idx="117">
                  <c:v>2.6564885707860677</c:v>
                </c:pt>
                <c:pt idx="118">
                  <c:v>2.6533717850182401</c:v>
                </c:pt>
                <c:pt idx="119">
                  <c:v>2.6502549992504125</c:v>
                </c:pt>
                <c:pt idx="120">
                  <c:v>2.6471382134825845</c:v>
                </c:pt>
                <c:pt idx="121">
                  <c:v>2.6440214277147569</c:v>
                </c:pt>
                <c:pt idx="122">
                  <c:v>2.6409046419469293</c:v>
                </c:pt>
                <c:pt idx="123">
                  <c:v>2.6377878561791017</c:v>
                </c:pt>
                <c:pt idx="124">
                  <c:v>2.6346710704112737</c:v>
                </c:pt>
                <c:pt idx="125">
                  <c:v>2.6315542846434461</c:v>
                </c:pt>
                <c:pt idx="126">
                  <c:v>2.6315200000000001</c:v>
                </c:pt>
                <c:pt idx="127">
                  <c:v>2.6290251943444991</c:v>
                </c:pt>
                <c:pt idx="128">
                  <c:v>2.6265303886889981</c:v>
                </c:pt>
                <c:pt idx="129">
                  <c:v>2.6240355830334972</c:v>
                </c:pt>
                <c:pt idx="130">
                  <c:v>2.6215407773779962</c:v>
                </c:pt>
                <c:pt idx="131">
                  <c:v>2.6190459717224952</c:v>
                </c:pt>
                <c:pt idx="132">
                  <c:v>2.6165511660669942</c:v>
                </c:pt>
                <c:pt idx="133">
                  <c:v>2.6140563604114937</c:v>
                </c:pt>
                <c:pt idx="134">
                  <c:v>2.6115615547559927</c:v>
                </c:pt>
                <c:pt idx="135">
                  <c:v>2.6090667491004917</c:v>
                </c:pt>
                <c:pt idx="136">
                  <c:v>2.6065719434449908</c:v>
                </c:pt>
                <c:pt idx="137">
                  <c:v>2.6040771377894898</c:v>
                </c:pt>
                <c:pt idx="138">
                  <c:v>2.6015823321339888</c:v>
                </c:pt>
                <c:pt idx="139">
                  <c:v>2.5990875264784878</c:v>
                </c:pt>
                <c:pt idx="140">
                  <c:v>2.5965927208229869</c:v>
                </c:pt>
                <c:pt idx="141">
                  <c:v>2.5940979151674859</c:v>
                </c:pt>
                <c:pt idx="142">
                  <c:v>2.5916031095119849</c:v>
                </c:pt>
                <c:pt idx="143">
                  <c:v>2.5891083038564839</c:v>
                </c:pt>
                <c:pt idx="144">
                  <c:v>2.5866134982009834</c:v>
                </c:pt>
                <c:pt idx="145">
                  <c:v>2.5841186925454824</c:v>
                </c:pt>
                <c:pt idx="146">
                  <c:v>2.58229</c:v>
                </c:pt>
                <c:pt idx="147">
                  <c:v>2.580612892517141</c:v>
                </c:pt>
                <c:pt idx="148">
                  <c:v>2.578935785034282</c:v>
                </c:pt>
                <c:pt idx="149">
                  <c:v>2.577258677551423</c:v>
                </c:pt>
                <c:pt idx="150">
                  <c:v>2.575581570068564</c:v>
                </c:pt>
                <c:pt idx="151">
                  <c:v>2.573904462585705</c:v>
                </c:pt>
                <c:pt idx="152">
                  <c:v>2.5722273551028461</c:v>
                </c:pt>
                <c:pt idx="153">
                  <c:v>2.5705502476199871</c:v>
                </c:pt>
                <c:pt idx="154">
                  <c:v>2.5688731401371281</c:v>
                </c:pt>
                <c:pt idx="155">
                  <c:v>2.5671960326542691</c:v>
                </c:pt>
                <c:pt idx="156">
                  <c:v>2.5655189251714101</c:v>
                </c:pt>
                <c:pt idx="157">
                  <c:v>2.5638418176885511</c:v>
                </c:pt>
                <c:pt idx="158">
                  <c:v>2.5621647102056921</c:v>
                </c:pt>
                <c:pt idx="159">
                  <c:v>2.5604876027228332</c:v>
                </c:pt>
                <c:pt idx="160">
                  <c:v>2.5588104952399742</c:v>
                </c:pt>
                <c:pt idx="161">
                  <c:v>2.5571333877571152</c:v>
                </c:pt>
                <c:pt idx="162">
                  <c:v>2.5554562802742562</c:v>
                </c:pt>
                <c:pt idx="163">
                  <c:v>2.5537791727913972</c:v>
                </c:pt>
                <c:pt idx="164">
                  <c:v>2.5521020653085382</c:v>
                </c:pt>
                <c:pt idx="165">
                  <c:v>2.5504249578256792</c:v>
                </c:pt>
                <c:pt idx="166">
                  <c:v>2.5487478503428203</c:v>
                </c:pt>
                <c:pt idx="167">
                  <c:v>2.5482899999999997</c:v>
                </c:pt>
                <c:pt idx="168">
                  <c:v>2.5471480586997894</c:v>
                </c:pt>
                <c:pt idx="169">
                  <c:v>2.5460061173995792</c:v>
                </c:pt>
                <c:pt idx="170">
                  <c:v>2.5448641760993689</c:v>
                </c:pt>
                <c:pt idx="171">
                  <c:v>2.5437222347991586</c:v>
                </c:pt>
                <c:pt idx="172">
                  <c:v>2.5425802934989483</c:v>
                </c:pt>
                <c:pt idx="173">
                  <c:v>2.541438352198738</c:v>
                </c:pt>
                <c:pt idx="174">
                  <c:v>2.5402964108985273</c:v>
                </c:pt>
                <c:pt idx="175">
                  <c:v>2.539154469598317</c:v>
                </c:pt>
                <c:pt idx="176">
                  <c:v>2.5380125282981068</c:v>
                </c:pt>
                <c:pt idx="177">
                  <c:v>2.5368900000000001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F-4559-ADC2-E62135DE1966}"/>
            </c:ext>
          </c:extLst>
        </c:ser>
        <c:ser>
          <c:idx val="1"/>
          <c:order val="1"/>
          <c:tx>
            <c:strRef>
              <c:f>Folha3!#REF!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Folha3!$AQ$6:$AQ$184</c:f>
              <c:numCache>
                <c:formatCode>0.00</c:formatCode>
                <c:ptCount val="179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  <c:pt idx="178">
                  <c:v>1.9897503404498267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6-44DC-8AAC-FC562FEF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5807"/>
        <c:axId val="1223214367"/>
      </c:scatterChart>
      <c:valAx>
        <c:axId val="122321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4367"/>
        <c:crosses val="autoZero"/>
        <c:crossBetween val="midCat"/>
      </c:valAx>
      <c:valAx>
        <c:axId val="1223214367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Folha3!$AQ$5</c:f>
              <c:strCache>
                <c:ptCount val="1"/>
                <c:pt idx="0">
                  <c:v>example LV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Folha3!$AQ$6:$AQ$183</c:f>
              <c:numCache>
                <c:formatCode>0.00</c:formatCode>
                <c:ptCount val="178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46-4AF5-8925-85FC1D1916CD}"/>
            </c:ext>
          </c:extLst>
        </c:ser>
        <c:ser>
          <c:idx val="1"/>
          <c:order val="1"/>
          <c:tx>
            <c:strRef>
              <c:f>Folha3!$AW$5</c:f>
              <c:strCache>
                <c:ptCount val="1"/>
                <c:pt idx="0">
                  <c:v>flipped example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Folha3!$AW$6:$AW$183</c:f>
              <c:numCache>
                <c:formatCode>0.00</c:formatCode>
                <c:ptCount val="178"/>
                <c:pt idx="0">
                  <c:v>3</c:v>
                </c:pt>
                <c:pt idx="1">
                  <c:v>2.9882698961937715</c:v>
                </c:pt>
                <c:pt idx="2">
                  <c:v>2.9766089965397926</c:v>
                </c:pt>
                <c:pt idx="3">
                  <c:v>2.9734492035986158</c:v>
                </c:pt>
                <c:pt idx="4">
                  <c:v>2.9618763316262977</c:v>
                </c:pt>
                <c:pt idx="5">
                  <c:v>2.9503726638062284</c:v>
                </c:pt>
                <c:pt idx="6">
                  <c:v>2.9389382001384083</c:v>
                </c:pt>
                <c:pt idx="7">
                  <c:v>2.9275729406228375</c:v>
                </c:pt>
                <c:pt idx="8">
                  <c:v>2.9232609830103806</c:v>
                </c:pt>
                <c:pt idx="9">
                  <c:v>2.9119912944290656</c:v>
                </c:pt>
                <c:pt idx="10">
                  <c:v>2.9007908100000002</c:v>
                </c:pt>
                <c:pt idx="11">
                  <c:v>2.8896595297231835</c:v>
                </c:pt>
                <c:pt idx="12">
                  <c:v>2.8785974535986161</c:v>
                </c:pt>
                <c:pt idx="13">
                  <c:v>2.8676045816262974</c:v>
                </c:pt>
                <c:pt idx="14">
                  <c:v>2.8566809138062284</c:v>
                </c:pt>
                <c:pt idx="15">
                  <c:v>2.8458264501384085</c:v>
                </c:pt>
                <c:pt idx="16">
                  <c:v>2.8350411906228374</c:v>
                </c:pt>
                <c:pt idx="17">
                  <c:v>2.8243251352595156</c:v>
                </c:pt>
                <c:pt idx="18">
                  <c:v>2.82014332266436</c:v>
                </c:pt>
                <c:pt idx="19">
                  <c:v>2.8095235994809689</c:v>
                </c:pt>
                <c:pt idx="20">
                  <c:v>2.798973080449827</c:v>
                </c:pt>
                <c:pt idx="21">
                  <c:v>2.7884917655709343</c:v>
                </c:pt>
                <c:pt idx="22">
                  <c:v>2.7809360865051902</c:v>
                </c:pt>
                <c:pt idx="23">
                  <c:v>2.7705741487889273</c:v>
                </c:pt>
                <c:pt idx="24">
                  <c:v>2.7602814152249135</c:v>
                </c:pt>
                <c:pt idx="25">
                  <c:v>2.7500578858131486</c:v>
                </c:pt>
                <c:pt idx="26">
                  <c:v>2.7399035605536328</c:v>
                </c:pt>
                <c:pt idx="27">
                  <c:v>2.7298184394463667</c:v>
                </c:pt>
                <c:pt idx="28">
                  <c:v>2.7198025224913494</c:v>
                </c:pt>
                <c:pt idx="29">
                  <c:v>2.7098558096885812</c:v>
                </c:pt>
                <c:pt idx="30">
                  <c:v>2.6999783010380622</c:v>
                </c:pt>
                <c:pt idx="31">
                  <c:v>2.6901699965397921</c:v>
                </c:pt>
                <c:pt idx="32">
                  <c:v>2.6804308961937715</c:v>
                </c:pt>
                <c:pt idx="33">
                  <c:v>2.6707609999999997</c:v>
                </c:pt>
                <c:pt idx="34">
                  <c:v>2.6611603079584776</c:v>
                </c:pt>
                <c:pt idx="35">
                  <c:v>2.6516288200692042</c:v>
                </c:pt>
                <c:pt idx="36">
                  <c:v>2.64216653633218</c:v>
                </c:pt>
                <c:pt idx="37">
                  <c:v>2.632773456747405</c:v>
                </c:pt>
                <c:pt idx="38">
                  <c:v>2.6234495813148788</c:v>
                </c:pt>
                <c:pt idx="39">
                  <c:v>2.6141949100346022</c:v>
                </c:pt>
                <c:pt idx="40">
                  <c:v>2.6050094429065744</c:v>
                </c:pt>
                <c:pt idx="41">
                  <c:v>2.5958931799307958</c:v>
                </c:pt>
                <c:pt idx="42">
                  <c:v>2.5868461211072669</c:v>
                </c:pt>
                <c:pt idx="43">
                  <c:v>2.5857201046712799</c:v>
                </c:pt>
                <c:pt idx="44">
                  <c:v>2.576750900519031</c:v>
                </c:pt>
                <c:pt idx="45">
                  <c:v>2.5678509005190309</c:v>
                </c:pt>
                <c:pt idx="46">
                  <c:v>2.5590201046712804</c:v>
                </c:pt>
                <c:pt idx="47">
                  <c:v>2.5502585129757787</c:v>
                </c:pt>
                <c:pt idx="48">
                  <c:v>2.5415661254325257</c:v>
                </c:pt>
                <c:pt idx="49">
                  <c:v>2.5329429420415224</c:v>
                </c:pt>
                <c:pt idx="50">
                  <c:v>2.5243889628027683</c:v>
                </c:pt>
                <c:pt idx="51">
                  <c:v>2.5159041877162629</c:v>
                </c:pt>
                <c:pt idx="52">
                  <c:v>2.5074886167820067</c:v>
                </c:pt>
                <c:pt idx="53">
                  <c:v>2.4991422499999998</c:v>
                </c:pt>
                <c:pt idx="54">
                  <c:v>2.490865087370242</c:v>
                </c:pt>
                <c:pt idx="55">
                  <c:v>2.4826571288927335</c:v>
                </c:pt>
                <c:pt idx="56">
                  <c:v>2.4745183745674741</c:v>
                </c:pt>
                <c:pt idx="57">
                  <c:v>2.4664488243944636</c:v>
                </c:pt>
                <c:pt idx="58">
                  <c:v>2.4584484783737022</c:v>
                </c:pt>
                <c:pt idx="59">
                  <c:v>2.4505173365051904</c:v>
                </c:pt>
                <c:pt idx="60">
                  <c:v>2.4426553987889275</c:v>
                </c:pt>
                <c:pt idx="61">
                  <c:v>2.4348626652249132</c:v>
                </c:pt>
                <c:pt idx="62">
                  <c:v>2.4271391358131487</c:v>
                </c:pt>
                <c:pt idx="63">
                  <c:v>2.4194848105536328</c:v>
                </c:pt>
                <c:pt idx="64">
                  <c:v>2.4189515994809687</c:v>
                </c:pt>
                <c:pt idx="65">
                  <c:v>2.4113713226643596</c:v>
                </c:pt>
                <c:pt idx="66">
                  <c:v>2.4038602500000001</c:v>
                </c:pt>
                <c:pt idx="67">
                  <c:v>2.396418381487889</c:v>
                </c:pt>
                <c:pt idx="68">
                  <c:v>2.3890457171280275</c:v>
                </c:pt>
                <c:pt idx="69">
                  <c:v>2.3817422569204152</c:v>
                </c:pt>
                <c:pt idx="70">
                  <c:v>2.3745080008650516</c:v>
                </c:pt>
                <c:pt idx="71">
                  <c:v>2.3673429489619378</c:v>
                </c:pt>
                <c:pt idx="72">
                  <c:v>2.3602471012110726</c:v>
                </c:pt>
                <c:pt idx="73">
                  <c:v>2.3532204576124567</c:v>
                </c:pt>
                <c:pt idx="74">
                  <c:v>2.34626301816609</c:v>
                </c:pt>
                <c:pt idx="75">
                  <c:v>2.3393747828719724</c:v>
                </c:pt>
                <c:pt idx="76">
                  <c:v>2.3325557517301037</c:v>
                </c:pt>
                <c:pt idx="77">
                  <c:v>2.3258059247404845</c:v>
                </c:pt>
                <c:pt idx="78">
                  <c:v>2.3191253019031142</c:v>
                </c:pt>
                <c:pt idx="79">
                  <c:v>2.312513883217993</c:v>
                </c:pt>
                <c:pt idx="80">
                  <c:v>2.305971668685121</c:v>
                </c:pt>
                <c:pt idx="81">
                  <c:v>2.2994986583044983</c:v>
                </c:pt>
                <c:pt idx="82">
                  <c:v>2.2930948520761243</c:v>
                </c:pt>
                <c:pt idx="83">
                  <c:v>2.2867602499999999</c:v>
                </c:pt>
                <c:pt idx="84">
                  <c:v>2.2817299061937715</c:v>
                </c:pt>
                <c:pt idx="85">
                  <c:v>2.2755200100000001</c:v>
                </c:pt>
                <c:pt idx="86">
                  <c:v>2.2693793179584776</c:v>
                </c:pt>
                <c:pt idx="87">
                  <c:v>2.2633078300692042</c:v>
                </c:pt>
                <c:pt idx="88">
                  <c:v>2.2573055463321801</c:v>
                </c:pt>
                <c:pt idx="89">
                  <c:v>2.2513724667474051</c:v>
                </c:pt>
                <c:pt idx="90">
                  <c:v>2.2455085913148789</c:v>
                </c:pt>
                <c:pt idx="91">
                  <c:v>2.2397139200346023</c:v>
                </c:pt>
                <c:pt idx="92">
                  <c:v>2.2339884529065746</c:v>
                </c:pt>
                <c:pt idx="93">
                  <c:v>2.228332189930796</c:v>
                </c:pt>
                <c:pt idx="94">
                  <c:v>2.2227451311072666</c:v>
                </c:pt>
                <c:pt idx="95">
                  <c:v>2.2172272764359864</c:v>
                </c:pt>
                <c:pt idx="96">
                  <c:v>2.211778625916955</c:v>
                </c:pt>
                <c:pt idx="97">
                  <c:v>2.2063991795501732</c:v>
                </c:pt>
                <c:pt idx="98">
                  <c:v>2.2010889373356401</c:v>
                </c:pt>
                <c:pt idx="99">
                  <c:v>2.1958478992733563</c:v>
                </c:pt>
                <c:pt idx="100">
                  <c:v>2.1906760653633217</c:v>
                </c:pt>
                <c:pt idx="101">
                  <c:v>2.1855734356055363</c:v>
                </c:pt>
                <c:pt idx="102">
                  <c:v>2.1805400100000001</c:v>
                </c:pt>
                <c:pt idx="103">
                  <c:v>2.1755757885467126</c:v>
                </c:pt>
                <c:pt idx="104">
                  <c:v>2.1706807712456748</c:v>
                </c:pt>
                <c:pt idx="105">
                  <c:v>2.1701853688927333</c:v>
                </c:pt>
                <c:pt idx="106">
                  <c:v>2.1653666145674739</c:v>
                </c:pt>
                <c:pt idx="107">
                  <c:v>2.1606170643944638</c:v>
                </c:pt>
                <c:pt idx="108">
                  <c:v>2.1559367183737024</c:v>
                </c:pt>
                <c:pt idx="109">
                  <c:v>2.1513255765051902</c:v>
                </c:pt>
                <c:pt idx="110">
                  <c:v>2.1467836387889272</c:v>
                </c:pt>
                <c:pt idx="111">
                  <c:v>2.1423109052249134</c:v>
                </c:pt>
                <c:pt idx="112">
                  <c:v>2.1379073758131488</c:v>
                </c:pt>
                <c:pt idx="113">
                  <c:v>2.133573050553633</c:v>
                </c:pt>
                <c:pt idx="114">
                  <c:v>2.1293079294463668</c:v>
                </c:pt>
                <c:pt idx="115">
                  <c:v>2.1251120124913494</c:v>
                </c:pt>
                <c:pt idx="116">
                  <c:v>2.1209852996885812</c:v>
                </c:pt>
                <c:pt idx="117">
                  <c:v>2.1169277910380622</c:v>
                </c:pt>
                <c:pt idx="118">
                  <c:v>2.1129394865397924</c:v>
                </c:pt>
                <c:pt idx="119">
                  <c:v>2.1090203861937717</c:v>
                </c:pt>
                <c:pt idx="120">
                  <c:v>2.1051704899999999</c:v>
                </c:pt>
                <c:pt idx="121">
                  <c:v>2.1013897979584772</c:v>
                </c:pt>
                <c:pt idx="122">
                  <c:v>2.0976783100692042</c:v>
                </c:pt>
                <c:pt idx="123">
                  <c:v>2.09403602633218</c:v>
                </c:pt>
                <c:pt idx="124">
                  <c:v>2.090462946747405</c:v>
                </c:pt>
                <c:pt idx="125">
                  <c:v>2.0869590713148787</c:v>
                </c:pt>
                <c:pt idx="126">
                  <c:v>2.0869209134948097</c:v>
                </c:pt>
                <c:pt idx="127">
                  <c:v>2.0834870034602075</c:v>
                </c:pt>
                <c:pt idx="128">
                  <c:v>2.0801222975778546</c:v>
                </c:pt>
                <c:pt idx="129">
                  <c:v>2.0768267958477509</c:v>
                </c:pt>
                <c:pt idx="130">
                  <c:v>2.0736004982698963</c:v>
                </c:pt>
                <c:pt idx="131">
                  <c:v>2.0704434048442906</c:v>
                </c:pt>
                <c:pt idx="132">
                  <c:v>2.0673555155709344</c:v>
                </c:pt>
                <c:pt idx="133">
                  <c:v>2.0643368304498271</c:v>
                </c:pt>
                <c:pt idx="134">
                  <c:v>2.0613873494809689</c:v>
                </c:pt>
                <c:pt idx="135">
                  <c:v>2.0585070726643599</c:v>
                </c:pt>
                <c:pt idx="136">
                  <c:v>2.0556960000000002</c:v>
                </c:pt>
                <c:pt idx="137">
                  <c:v>2.0529541314878892</c:v>
                </c:pt>
                <c:pt idx="138">
                  <c:v>2.0502814671280278</c:v>
                </c:pt>
                <c:pt idx="139">
                  <c:v>2.0476780069204152</c:v>
                </c:pt>
                <c:pt idx="140">
                  <c:v>2.0451437508650518</c:v>
                </c:pt>
                <c:pt idx="141">
                  <c:v>2.0426786989619377</c:v>
                </c:pt>
                <c:pt idx="142">
                  <c:v>2.0402828512110727</c:v>
                </c:pt>
                <c:pt idx="143">
                  <c:v>2.0379562076124569</c:v>
                </c:pt>
                <c:pt idx="144">
                  <c:v>2.0356987681660899</c:v>
                </c:pt>
                <c:pt idx="145">
                  <c:v>2.0335105328719725</c:v>
                </c:pt>
                <c:pt idx="146">
                  <c:v>2.0319505110380622</c:v>
                </c:pt>
                <c:pt idx="147">
                  <c:v>2.0298822065397921</c:v>
                </c:pt>
                <c:pt idx="148">
                  <c:v>2.0278831061937717</c:v>
                </c:pt>
                <c:pt idx="149">
                  <c:v>2.0259532099999999</c:v>
                </c:pt>
                <c:pt idx="150">
                  <c:v>2.0240925179584774</c:v>
                </c:pt>
                <c:pt idx="151">
                  <c:v>2.0223010300692041</c:v>
                </c:pt>
                <c:pt idx="152">
                  <c:v>2.02057874633218</c:v>
                </c:pt>
                <c:pt idx="153">
                  <c:v>2.0189256667474047</c:v>
                </c:pt>
                <c:pt idx="154">
                  <c:v>2.017341791314879</c:v>
                </c:pt>
                <c:pt idx="155">
                  <c:v>2.0158271200346021</c:v>
                </c:pt>
                <c:pt idx="156">
                  <c:v>2.0143816529065743</c:v>
                </c:pt>
                <c:pt idx="157">
                  <c:v>2.0130053899307958</c:v>
                </c:pt>
                <c:pt idx="158">
                  <c:v>2.0116983311072665</c:v>
                </c:pt>
                <c:pt idx="159">
                  <c:v>2.0104604764359859</c:v>
                </c:pt>
                <c:pt idx="160">
                  <c:v>2.009291825916955</c:v>
                </c:pt>
                <c:pt idx="161">
                  <c:v>2.0081923795501728</c:v>
                </c:pt>
                <c:pt idx="162">
                  <c:v>2.0071621373356403</c:v>
                </c:pt>
                <c:pt idx="163">
                  <c:v>2.0062010992733565</c:v>
                </c:pt>
                <c:pt idx="164">
                  <c:v>2.005309265363322</c:v>
                </c:pt>
                <c:pt idx="165">
                  <c:v>2.0044866356055362</c:v>
                </c:pt>
                <c:pt idx="166">
                  <c:v>2.00373321</c:v>
                </c:pt>
                <c:pt idx="167">
                  <c:v>2.0035395500346023</c:v>
                </c:pt>
                <c:pt idx="168">
                  <c:v>2.0028742213148787</c:v>
                </c:pt>
                <c:pt idx="169">
                  <c:v>2.0022780967474048</c:v>
                </c:pt>
                <c:pt idx="170">
                  <c:v>2.00175117633218</c:v>
                </c:pt>
                <c:pt idx="171">
                  <c:v>2.0012934600692041</c:v>
                </c:pt>
                <c:pt idx="172">
                  <c:v>2.0009049479584777</c:v>
                </c:pt>
                <c:pt idx="173">
                  <c:v>2.0005856400000002</c:v>
                </c:pt>
                <c:pt idx="174">
                  <c:v>2.0003355361937718</c:v>
                </c:pt>
                <c:pt idx="175">
                  <c:v>2.0001546365397922</c:v>
                </c:pt>
                <c:pt idx="176">
                  <c:v>2.0000429410380622</c:v>
                </c:pt>
                <c:pt idx="177">
                  <c:v>2.0000005938062282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6-4AF5-8925-85FC1D1916CD}"/>
            </c:ext>
          </c:extLst>
        </c:ser>
        <c:ser>
          <c:idx val="4"/>
          <c:order val="4"/>
          <c:tx>
            <c:strRef>
              <c:f>Folha3!$BB$5</c:f>
              <c:strCache>
                <c:ptCount val="1"/>
                <c:pt idx="0">
                  <c:v>constant LV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Folha3!$BB$6:$BB$184</c:f>
              <c:numCache>
                <c:formatCode>0.00</c:formatCode>
                <c:ptCount val="179"/>
                <c:pt idx="0">
                  <c:v>2.6153846153846154</c:v>
                </c:pt>
                <c:pt idx="1">
                  <c:v>2.6153846153846154</c:v>
                </c:pt>
                <c:pt idx="2">
                  <c:v>2.6153846153846154</c:v>
                </c:pt>
                <c:pt idx="3">
                  <c:v>2.6153846153846154</c:v>
                </c:pt>
                <c:pt idx="4">
                  <c:v>2.6153846153846154</c:v>
                </c:pt>
                <c:pt idx="5">
                  <c:v>2.6153846153846154</c:v>
                </c:pt>
                <c:pt idx="6">
                  <c:v>2.6153846153846154</c:v>
                </c:pt>
                <c:pt idx="7">
                  <c:v>2.6153846153846154</c:v>
                </c:pt>
                <c:pt idx="8">
                  <c:v>2.6153846153846154</c:v>
                </c:pt>
                <c:pt idx="9">
                  <c:v>2.6153846153846154</c:v>
                </c:pt>
                <c:pt idx="10">
                  <c:v>2.6153846153846154</c:v>
                </c:pt>
                <c:pt idx="11">
                  <c:v>2.6153846153846154</c:v>
                </c:pt>
                <c:pt idx="12">
                  <c:v>2.6153846153846154</c:v>
                </c:pt>
                <c:pt idx="13">
                  <c:v>2.6153846153846154</c:v>
                </c:pt>
                <c:pt idx="14">
                  <c:v>2.6153846153846154</c:v>
                </c:pt>
                <c:pt idx="15">
                  <c:v>2.6153846153846154</c:v>
                </c:pt>
                <c:pt idx="16">
                  <c:v>2.6153846153846154</c:v>
                </c:pt>
                <c:pt idx="17">
                  <c:v>2.6153846153846154</c:v>
                </c:pt>
                <c:pt idx="18">
                  <c:v>2.6153846153846154</c:v>
                </c:pt>
                <c:pt idx="19">
                  <c:v>2.6153846153846154</c:v>
                </c:pt>
                <c:pt idx="20">
                  <c:v>2.6153846153846154</c:v>
                </c:pt>
                <c:pt idx="21">
                  <c:v>2.6153846153846154</c:v>
                </c:pt>
                <c:pt idx="22">
                  <c:v>2.6153846153846154</c:v>
                </c:pt>
                <c:pt idx="23">
                  <c:v>2.6153846153846154</c:v>
                </c:pt>
                <c:pt idx="24">
                  <c:v>2.6153846153846154</c:v>
                </c:pt>
                <c:pt idx="25">
                  <c:v>2.6153846153846154</c:v>
                </c:pt>
                <c:pt idx="26">
                  <c:v>2.6153846153846154</c:v>
                </c:pt>
                <c:pt idx="27">
                  <c:v>2.6153846153846154</c:v>
                </c:pt>
                <c:pt idx="28">
                  <c:v>2.6153846153846154</c:v>
                </c:pt>
                <c:pt idx="29">
                  <c:v>2.6153846153846154</c:v>
                </c:pt>
                <c:pt idx="30">
                  <c:v>2.6153846153846154</c:v>
                </c:pt>
                <c:pt idx="31">
                  <c:v>2.6153846153846154</c:v>
                </c:pt>
                <c:pt idx="32">
                  <c:v>2.6153846153846154</c:v>
                </c:pt>
                <c:pt idx="33">
                  <c:v>2.6153846153846154</c:v>
                </c:pt>
                <c:pt idx="34">
                  <c:v>2.6153846153846154</c:v>
                </c:pt>
                <c:pt idx="35">
                  <c:v>2.6153846153846154</c:v>
                </c:pt>
                <c:pt idx="36">
                  <c:v>2.6153846153846154</c:v>
                </c:pt>
                <c:pt idx="37">
                  <c:v>2.6153846153846154</c:v>
                </c:pt>
                <c:pt idx="38">
                  <c:v>2.6153846153846154</c:v>
                </c:pt>
                <c:pt idx="39">
                  <c:v>2.6153846153846154</c:v>
                </c:pt>
                <c:pt idx="40">
                  <c:v>2.6153846153846154</c:v>
                </c:pt>
                <c:pt idx="41">
                  <c:v>2.6153846153846154</c:v>
                </c:pt>
                <c:pt idx="42">
                  <c:v>2.6153846153846154</c:v>
                </c:pt>
                <c:pt idx="43">
                  <c:v>2.6153846153846154</c:v>
                </c:pt>
                <c:pt idx="44">
                  <c:v>2.6153846153846154</c:v>
                </c:pt>
                <c:pt idx="45">
                  <c:v>2.6153846153846154</c:v>
                </c:pt>
                <c:pt idx="46">
                  <c:v>2.6153846153846154</c:v>
                </c:pt>
                <c:pt idx="47">
                  <c:v>2.6153846153846154</c:v>
                </c:pt>
                <c:pt idx="48">
                  <c:v>2.6153846153846154</c:v>
                </c:pt>
                <c:pt idx="49">
                  <c:v>2.6153846153846154</c:v>
                </c:pt>
                <c:pt idx="50">
                  <c:v>2.6153846153846154</c:v>
                </c:pt>
                <c:pt idx="51">
                  <c:v>2.6153846153846154</c:v>
                </c:pt>
                <c:pt idx="52">
                  <c:v>2.6153846153846154</c:v>
                </c:pt>
                <c:pt idx="53">
                  <c:v>2.6153846153846154</c:v>
                </c:pt>
                <c:pt idx="54">
                  <c:v>2.6153846153846154</c:v>
                </c:pt>
                <c:pt idx="55">
                  <c:v>2.6153846153846154</c:v>
                </c:pt>
                <c:pt idx="56">
                  <c:v>2.6153846153846154</c:v>
                </c:pt>
                <c:pt idx="57">
                  <c:v>2.6153846153846154</c:v>
                </c:pt>
                <c:pt idx="58">
                  <c:v>2.6153846153846154</c:v>
                </c:pt>
                <c:pt idx="59">
                  <c:v>2.6153846153846154</c:v>
                </c:pt>
                <c:pt idx="60">
                  <c:v>2.6153846153846154</c:v>
                </c:pt>
                <c:pt idx="61">
                  <c:v>2.6153846153846154</c:v>
                </c:pt>
                <c:pt idx="62">
                  <c:v>2.6153846153846154</c:v>
                </c:pt>
                <c:pt idx="63">
                  <c:v>2.6153846153846154</c:v>
                </c:pt>
                <c:pt idx="64">
                  <c:v>2.6153846153846154</c:v>
                </c:pt>
                <c:pt idx="65">
                  <c:v>2.6153846153846154</c:v>
                </c:pt>
                <c:pt idx="66">
                  <c:v>2.6153846153846154</c:v>
                </c:pt>
                <c:pt idx="67">
                  <c:v>2.6153846153846154</c:v>
                </c:pt>
                <c:pt idx="68">
                  <c:v>2.6153846153846154</c:v>
                </c:pt>
                <c:pt idx="69">
                  <c:v>2.6153846153846154</c:v>
                </c:pt>
                <c:pt idx="70">
                  <c:v>2.6153846153846154</c:v>
                </c:pt>
                <c:pt idx="71">
                  <c:v>2.6153846153846154</c:v>
                </c:pt>
                <c:pt idx="72">
                  <c:v>2.6153846153846154</c:v>
                </c:pt>
                <c:pt idx="73">
                  <c:v>2.6153846153846154</c:v>
                </c:pt>
                <c:pt idx="74">
                  <c:v>2.6153846153846154</c:v>
                </c:pt>
                <c:pt idx="75">
                  <c:v>2.6153846153846154</c:v>
                </c:pt>
                <c:pt idx="76">
                  <c:v>2.6153846153846154</c:v>
                </c:pt>
                <c:pt idx="77">
                  <c:v>2.6153846153846154</c:v>
                </c:pt>
                <c:pt idx="78">
                  <c:v>2.6153846153846154</c:v>
                </c:pt>
                <c:pt idx="79">
                  <c:v>2.6153846153846154</c:v>
                </c:pt>
                <c:pt idx="80">
                  <c:v>2.6153846153846154</c:v>
                </c:pt>
                <c:pt idx="81">
                  <c:v>2.6153846153846154</c:v>
                </c:pt>
                <c:pt idx="82">
                  <c:v>2.6153846153846154</c:v>
                </c:pt>
                <c:pt idx="83">
                  <c:v>2.6153846153846154</c:v>
                </c:pt>
                <c:pt idx="84">
                  <c:v>2.6153846153846154</c:v>
                </c:pt>
                <c:pt idx="85">
                  <c:v>2.6153846153846154</c:v>
                </c:pt>
                <c:pt idx="86">
                  <c:v>2.6153846153846154</c:v>
                </c:pt>
                <c:pt idx="87">
                  <c:v>2.6153846153846154</c:v>
                </c:pt>
                <c:pt idx="88">
                  <c:v>2.6153846153846154</c:v>
                </c:pt>
                <c:pt idx="89">
                  <c:v>2.6153846153846154</c:v>
                </c:pt>
                <c:pt idx="90">
                  <c:v>2.6153846153846154</c:v>
                </c:pt>
                <c:pt idx="91">
                  <c:v>2.6153846153846154</c:v>
                </c:pt>
                <c:pt idx="92">
                  <c:v>2.6153846153846154</c:v>
                </c:pt>
                <c:pt idx="93">
                  <c:v>2.6153846153846154</c:v>
                </c:pt>
                <c:pt idx="94">
                  <c:v>2.6153846153846154</c:v>
                </c:pt>
                <c:pt idx="95">
                  <c:v>2.6153846153846154</c:v>
                </c:pt>
                <c:pt idx="96">
                  <c:v>2.6153846153846154</c:v>
                </c:pt>
                <c:pt idx="97">
                  <c:v>2.6153846153846154</c:v>
                </c:pt>
                <c:pt idx="98">
                  <c:v>2.6153846153846154</c:v>
                </c:pt>
                <c:pt idx="99">
                  <c:v>2.6153846153846154</c:v>
                </c:pt>
                <c:pt idx="100">
                  <c:v>2.6153846153846154</c:v>
                </c:pt>
                <c:pt idx="101">
                  <c:v>2.6153846153846154</c:v>
                </c:pt>
                <c:pt idx="102">
                  <c:v>2.6153846153846154</c:v>
                </c:pt>
                <c:pt idx="103">
                  <c:v>2.6153846153846154</c:v>
                </c:pt>
                <c:pt idx="104">
                  <c:v>2.6153846153846154</c:v>
                </c:pt>
                <c:pt idx="105">
                  <c:v>2.6153846153846154</c:v>
                </c:pt>
                <c:pt idx="106">
                  <c:v>2.6153846153846154</c:v>
                </c:pt>
                <c:pt idx="107">
                  <c:v>2.6153846153846154</c:v>
                </c:pt>
                <c:pt idx="108">
                  <c:v>2.6153846153846154</c:v>
                </c:pt>
                <c:pt idx="109">
                  <c:v>2.6153846153846154</c:v>
                </c:pt>
                <c:pt idx="110">
                  <c:v>2.6153846153846154</c:v>
                </c:pt>
                <c:pt idx="111">
                  <c:v>2.6153846153846154</c:v>
                </c:pt>
                <c:pt idx="112">
                  <c:v>2.6153846153846154</c:v>
                </c:pt>
                <c:pt idx="113">
                  <c:v>2.6153846153846154</c:v>
                </c:pt>
                <c:pt idx="114">
                  <c:v>2.6153846153846154</c:v>
                </c:pt>
                <c:pt idx="115">
                  <c:v>2.6153846153846154</c:v>
                </c:pt>
                <c:pt idx="116">
                  <c:v>2.6153846153846154</c:v>
                </c:pt>
                <c:pt idx="117">
                  <c:v>2.6153846153846154</c:v>
                </c:pt>
                <c:pt idx="118">
                  <c:v>2.6153846153846154</c:v>
                </c:pt>
                <c:pt idx="119">
                  <c:v>2.6153846153846154</c:v>
                </c:pt>
                <c:pt idx="120">
                  <c:v>2.6153846153846154</c:v>
                </c:pt>
                <c:pt idx="121">
                  <c:v>2.6153846153846154</c:v>
                </c:pt>
                <c:pt idx="122">
                  <c:v>2.6153846153846154</c:v>
                </c:pt>
                <c:pt idx="123">
                  <c:v>2.6153846153846154</c:v>
                </c:pt>
                <c:pt idx="124">
                  <c:v>2.6153846153846154</c:v>
                </c:pt>
                <c:pt idx="125">
                  <c:v>2.6153846153846154</c:v>
                </c:pt>
                <c:pt idx="126">
                  <c:v>2.6153846153846154</c:v>
                </c:pt>
                <c:pt idx="127">
                  <c:v>2.6153846153846154</c:v>
                </c:pt>
                <c:pt idx="128">
                  <c:v>2.6153846153846154</c:v>
                </c:pt>
                <c:pt idx="129">
                  <c:v>2.6153846153846154</c:v>
                </c:pt>
                <c:pt idx="130">
                  <c:v>2.6153846153846154</c:v>
                </c:pt>
                <c:pt idx="131">
                  <c:v>2.6153846153846154</c:v>
                </c:pt>
                <c:pt idx="132">
                  <c:v>2.6153846153846154</c:v>
                </c:pt>
                <c:pt idx="133">
                  <c:v>2.6153846153846154</c:v>
                </c:pt>
                <c:pt idx="134">
                  <c:v>2.6153846153846154</c:v>
                </c:pt>
                <c:pt idx="135">
                  <c:v>2.6153846153846154</c:v>
                </c:pt>
                <c:pt idx="136">
                  <c:v>2.6153846153846154</c:v>
                </c:pt>
                <c:pt idx="137">
                  <c:v>2.6153846153846154</c:v>
                </c:pt>
                <c:pt idx="138">
                  <c:v>2.6153846153846154</c:v>
                </c:pt>
                <c:pt idx="139">
                  <c:v>2.6153846153846154</c:v>
                </c:pt>
                <c:pt idx="140">
                  <c:v>2.6153846153846154</c:v>
                </c:pt>
                <c:pt idx="141">
                  <c:v>2.6153846153846154</c:v>
                </c:pt>
                <c:pt idx="142">
                  <c:v>2.6153846153846154</c:v>
                </c:pt>
                <c:pt idx="143">
                  <c:v>2.6153846153846154</c:v>
                </c:pt>
                <c:pt idx="144">
                  <c:v>2.6153846153846154</c:v>
                </c:pt>
                <c:pt idx="145">
                  <c:v>2.6153846153846154</c:v>
                </c:pt>
                <c:pt idx="146">
                  <c:v>2.6153846153846154</c:v>
                </c:pt>
                <c:pt idx="147">
                  <c:v>2.6153846153846154</c:v>
                </c:pt>
                <c:pt idx="148">
                  <c:v>2.6153846153846154</c:v>
                </c:pt>
                <c:pt idx="149">
                  <c:v>2.6153846153846154</c:v>
                </c:pt>
                <c:pt idx="150">
                  <c:v>2.6153846153846154</c:v>
                </c:pt>
                <c:pt idx="151">
                  <c:v>2.6153846153846154</c:v>
                </c:pt>
                <c:pt idx="152">
                  <c:v>2.6153846153846154</c:v>
                </c:pt>
                <c:pt idx="153">
                  <c:v>2.6153846153846154</c:v>
                </c:pt>
                <c:pt idx="154">
                  <c:v>2.6153846153846154</c:v>
                </c:pt>
                <c:pt idx="155">
                  <c:v>2.6153846153846154</c:v>
                </c:pt>
                <c:pt idx="156">
                  <c:v>2.6153846153846154</c:v>
                </c:pt>
                <c:pt idx="157">
                  <c:v>2.6153846153846154</c:v>
                </c:pt>
                <c:pt idx="158">
                  <c:v>2.6153846153846154</c:v>
                </c:pt>
                <c:pt idx="159">
                  <c:v>2.6153846153846154</c:v>
                </c:pt>
                <c:pt idx="160">
                  <c:v>2.6153846153846154</c:v>
                </c:pt>
                <c:pt idx="161">
                  <c:v>2.6153846153846154</c:v>
                </c:pt>
                <c:pt idx="162">
                  <c:v>2.6153846153846154</c:v>
                </c:pt>
                <c:pt idx="163">
                  <c:v>2.6153846153846154</c:v>
                </c:pt>
                <c:pt idx="164">
                  <c:v>2.6153846153846154</c:v>
                </c:pt>
                <c:pt idx="165">
                  <c:v>2.6153846153846154</c:v>
                </c:pt>
                <c:pt idx="166">
                  <c:v>2.6153846153846154</c:v>
                </c:pt>
                <c:pt idx="167">
                  <c:v>2.6153846153846154</c:v>
                </c:pt>
                <c:pt idx="168">
                  <c:v>2.6153846153846154</c:v>
                </c:pt>
                <c:pt idx="169">
                  <c:v>2.6153846153846154</c:v>
                </c:pt>
                <c:pt idx="170">
                  <c:v>2.6153846153846154</c:v>
                </c:pt>
                <c:pt idx="171">
                  <c:v>2.6153846153846154</c:v>
                </c:pt>
                <c:pt idx="172">
                  <c:v>2.6153846153846154</c:v>
                </c:pt>
                <c:pt idx="173">
                  <c:v>2.6153846153846154</c:v>
                </c:pt>
                <c:pt idx="174">
                  <c:v>2.6153846153846154</c:v>
                </c:pt>
                <c:pt idx="175">
                  <c:v>2.6153846153846154</c:v>
                </c:pt>
                <c:pt idx="176">
                  <c:v>2.6153846153846154</c:v>
                </c:pt>
                <c:pt idx="177">
                  <c:v>2.6153846153846154</c:v>
                </c:pt>
                <c:pt idx="178">
                  <c:v>2.6153846153846154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</c:scatterChart>
      <c:scatterChart>
        <c:scatterStyle val="smoothMarker"/>
        <c:varyColors val="0"/>
        <c:ser>
          <c:idx val="2"/>
          <c:order val="2"/>
          <c:tx>
            <c:strRef>
              <c:f>Folha3!$AT$5</c:f>
              <c:strCache>
                <c:ptCount val="1"/>
                <c:pt idx="0">
                  <c:v>force example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Folha3!$AT$6:$AT$182</c:f>
              <c:numCache>
                <c:formatCode>0</c:formatCode>
                <c:ptCount val="177"/>
                <c:pt idx="0">
                  <c:v>7.7834597762001714</c:v>
                </c:pt>
                <c:pt idx="1">
                  <c:v>15.567278660210016</c:v>
                </c:pt>
                <c:pt idx="2">
                  <c:v>17.685115746018592</c:v>
                </c:pt>
                <c:pt idx="3">
                  <c:v>25.469943485179542</c:v>
                </c:pt>
                <c:pt idx="4">
                  <c:v>33.257248605992423</c:v>
                </c:pt>
                <c:pt idx="5">
                  <c:v>41.047264389851378</c:v>
                </c:pt>
                <c:pt idx="6">
                  <c:v>48.840710711021195</c:v>
                </c:pt>
                <c:pt idx="7">
                  <c:v>51.815475011811756</c:v>
                </c:pt>
                <c:pt idx="8">
                  <c:v>59.610430960348147</c:v>
                </c:pt>
                <c:pt idx="9">
                  <c:v>67.414948564022993</c:v>
                </c:pt>
                <c:pt idx="10">
                  <c:v>75.225338321760688</c:v>
                </c:pt>
                <c:pt idx="11">
                  <c:v>83.042325432411644</c:v>
                </c:pt>
                <c:pt idx="12">
                  <c:v>90.866636830439887</c:v>
                </c:pt>
                <c:pt idx="13">
                  <c:v>98.699001381049015</c:v>
                </c:pt>
                <c:pt idx="14">
                  <c:v>106.54015007633147</c:v>
                </c:pt>
                <c:pt idx="15">
                  <c:v>114.39081623254701</c:v>
                </c:pt>
                <c:pt idx="16">
                  <c:v>122.25173568863754</c:v>
                </c:pt>
                <c:pt idx="17">
                  <c:v>125.36322740874621</c:v>
                </c:pt>
                <c:pt idx="18">
                  <c:v>133.21259139545319</c:v>
                </c:pt>
                <c:pt idx="19">
                  <c:v>141.10103850395743</c:v>
                </c:pt>
                <c:pt idx="20">
                  <c:v>149.00225635654516</c:v>
                </c:pt>
                <c:pt idx="21">
                  <c:v>154.75768325649912</c:v>
                </c:pt>
                <c:pt idx="22">
                  <c:v>162.66405583245106</c:v>
                </c:pt>
                <c:pt idx="23">
                  <c:v>170.60388759121636</c:v>
                </c:pt>
                <c:pt idx="24">
                  <c:v>178.55930023530885</c:v>
                </c:pt>
                <c:pt idx="25">
                  <c:v>186.53105761793574</c:v>
                </c:pt>
                <c:pt idx="26">
                  <c:v>194.5199280007773</c:v>
                </c:pt>
                <c:pt idx="27">
                  <c:v>202.52668427132164</c:v>
                </c:pt>
                <c:pt idx="28">
                  <c:v>210.55210416272175</c:v>
                </c:pt>
                <c:pt idx="29">
                  <c:v>218.59697047630223</c:v>
                </c:pt>
                <c:pt idx="30">
                  <c:v>226.66207130684484</c:v>
                </c:pt>
                <c:pt idx="31">
                  <c:v>234.74820027078601</c:v>
                </c:pt>
                <c:pt idx="32">
                  <c:v>242.85615673746128</c:v>
                </c:pt>
                <c:pt idx="33">
                  <c:v>250.98674606353379</c:v>
                </c:pt>
                <c:pt idx="34">
                  <c:v>259.14077983074901</c:v>
                </c:pt>
                <c:pt idx="35">
                  <c:v>267.31907608715875</c:v>
                </c:pt>
                <c:pt idx="36">
                  <c:v>275.52245959196193</c:v>
                </c:pt>
                <c:pt idx="37">
                  <c:v>283.75176206411339</c:v>
                </c:pt>
                <c:pt idx="38">
                  <c:v>292.00782243485429</c:v>
                </c:pt>
                <c:pt idx="39">
                  <c:v>300.29148710432315</c:v>
                </c:pt>
                <c:pt idx="40">
                  <c:v>308.60361020240799</c:v>
                </c:pt>
                <c:pt idx="41">
                  <c:v>316.94505385400794</c:v>
                </c:pt>
                <c:pt idx="42">
                  <c:v>318.24698323010057</c:v>
                </c:pt>
                <c:pt idx="43">
                  <c:v>326.36530738026624</c:v>
                </c:pt>
                <c:pt idx="44">
                  <c:v>334.77195781571902</c:v>
                </c:pt>
                <c:pt idx="45">
                  <c:v>343.21067747446591</c:v>
                </c:pt>
                <c:pt idx="46">
                  <c:v>351.68236436650778</c:v>
                </c:pt>
                <c:pt idx="47">
                  <c:v>360.18792593203392</c:v>
                </c:pt>
                <c:pt idx="48">
                  <c:v>368.72827933757543</c:v>
                </c:pt>
                <c:pt idx="49">
                  <c:v>377.30435177788462</c:v>
                </c:pt>
                <c:pt idx="50">
                  <c:v>385.91708078374978</c:v>
                </c:pt>
                <c:pt idx="51">
                  <c:v>394.56741453595532</c:v>
                </c:pt>
                <c:pt idx="52">
                  <c:v>403.25631218560778</c:v>
                </c:pt>
                <c:pt idx="53">
                  <c:v>411.98474418105434</c:v>
                </c:pt>
                <c:pt idx="54">
                  <c:v>420.75369260162239</c:v>
                </c:pt>
                <c:pt idx="55">
                  <c:v>429.56415149842462</c:v>
                </c:pt>
                <c:pt idx="56">
                  <c:v>438.41712724247196</c:v>
                </c:pt>
                <c:pt idx="57">
                  <c:v>447.31363888035162</c:v>
                </c:pt>
                <c:pt idx="58">
                  <c:v>456.25471849773237</c:v>
                </c:pt>
                <c:pt idx="59">
                  <c:v>465.24141159096638</c:v>
                </c:pt>
                <c:pt idx="60">
                  <c:v>474.27477744706965</c:v>
                </c:pt>
                <c:pt idx="61">
                  <c:v>483.35588953236669</c:v>
                </c:pt>
                <c:pt idx="62">
                  <c:v>492.48583589010025</c:v>
                </c:pt>
                <c:pt idx="63">
                  <c:v>493.7826472749972</c:v>
                </c:pt>
                <c:pt idx="64">
                  <c:v>502.31020928075395</c:v>
                </c:pt>
                <c:pt idx="65">
                  <c:v>511.54476485552942</c:v>
                </c:pt>
                <c:pt idx="66">
                  <c:v>520.83159041274314</c:v>
                </c:pt>
                <c:pt idx="67">
                  <c:v>530.17183762472814</c:v>
                </c:pt>
                <c:pt idx="68">
                  <c:v>539.5666749060963</c:v>
                </c:pt>
                <c:pt idx="69">
                  <c:v>549.01728787274965</c:v>
                </c:pt>
                <c:pt idx="70">
                  <c:v>558.5248798122683</c:v>
                </c:pt>
                <c:pt idx="71">
                  <c:v>568.09067216606309</c:v>
                </c:pt>
                <c:pt idx="72">
                  <c:v>577.71590502369963</c:v>
                </c:pt>
                <c:pt idx="73">
                  <c:v>587.40183762980723</c:v>
                </c:pt>
                <c:pt idx="74">
                  <c:v>597.14974890400822</c:v>
                </c:pt>
                <c:pt idx="75">
                  <c:v>606.96093797431638</c:v>
                </c:pt>
                <c:pt idx="76">
                  <c:v>616.83672472446597</c:v>
                </c:pt>
                <c:pt idx="77">
                  <c:v>626.77845035565485</c:v>
                </c:pt>
                <c:pt idx="78">
                  <c:v>636.78747796319988</c:v>
                </c:pt>
                <c:pt idx="79">
                  <c:v>646.86519312862072</c:v>
                </c:pt>
                <c:pt idx="80">
                  <c:v>657.01300452768851</c:v>
                </c:pt>
                <c:pt idx="81">
                  <c:v>667.23234455499585</c:v>
                </c:pt>
                <c:pt idx="82">
                  <c:v>677.52466996562384</c:v>
                </c:pt>
                <c:pt idx="83">
                  <c:v>686.09904335494241</c:v>
                </c:pt>
                <c:pt idx="84">
                  <c:v>696.26045229368901</c:v>
                </c:pt>
                <c:pt idx="85">
                  <c:v>706.76525823059842</c:v>
                </c:pt>
                <c:pt idx="86">
                  <c:v>717.34882238098464</c:v>
                </c:pt>
                <c:pt idx="87">
                  <c:v>728.01272799577964</c:v>
                </c:pt>
                <c:pt idx="88">
                  <c:v>738.75858677888471</c:v>
                </c:pt>
                <c:pt idx="89">
                  <c:v>749.58803966223627</c:v>
                </c:pt>
                <c:pt idx="90">
                  <c:v>760.50275760329362</c:v>
                </c:pt>
                <c:pt idx="91">
                  <c:v>771.50444240574916</c:v>
                </c:pt>
                <c:pt idx="92">
                  <c:v>782.59482756430123</c:v>
                </c:pt>
                <c:pt idx="93">
                  <c:v>793.77567913435234</c:v>
                </c:pt>
                <c:pt idx="94">
                  <c:v>805.04879662754331</c:v>
                </c:pt>
                <c:pt idx="95">
                  <c:v>816.41601393405733</c:v>
                </c:pt>
                <c:pt idx="96">
                  <c:v>827.87920027267535</c:v>
                </c:pt>
                <c:pt idx="97">
                  <c:v>839.4402611695989</c:v>
                </c:pt>
                <c:pt idx="98">
                  <c:v>851.10113946710237</c:v>
                </c:pt>
                <c:pt idx="99">
                  <c:v>862.86381636311205</c:v>
                </c:pt>
                <c:pt idx="100">
                  <c:v>874.73031248286588</c:v>
                </c:pt>
                <c:pt idx="101">
                  <c:v>886.70268898384916</c:v>
                </c:pt>
                <c:pt idx="102">
                  <c:v>898.78304869524732</c:v>
                </c:pt>
                <c:pt idx="103">
                  <c:v>910.97353729322174</c:v>
                </c:pt>
                <c:pt idx="104">
                  <c:v>914.34343966025972</c:v>
                </c:pt>
                <c:pt idx="105">
                  <c:v>924.53762937418492</c:v>
                </c:pt>
                <c:pt idx="106">
                  <c:v>936.9668021699764</c:v>
                </c:pt>
                <c:pt idx="107">
                  <c:v>949.51304568073044</c:v>
                </c:pt>
                <c:pt idx="108">
                  <c:v>962.17869445410599</c:v>
                </c:pt>
                <c:pt idx="109">
                  <c:v>974.96613249066638</c:v>
                </c:pt>
                <c:pt idx="110">
                  <c:v>987.87779466927259</c:v>
                </c:pt>
                <c:pt idx="111">
                  <c:v>1000.9161682192616</c:v>
                </c:pt>
                <c:pt idx="112">
                  <c:v>1014.0837942412342</c:v>
                </c:pt>
                <c:pt idx="113">
                  <c:v>1027.3832692783635</c:v>
                </c:pt>
                <c:pt idx="114">
                  <c:v>1040.8172469402175</c:v>
                </c:pt>
                <c:pt idx="115">
                  <c:v>1054.3884395811697</c:v>
                </c:pt>
                <c:pt idx="116">
                  <c:v>1068.0996200355855</c:v>
                </c:pt>
                <c:pt idx="117">
                  <c:v>1081.953623412048</c:v>
                </c:pt>
                <c:pt idx="118">
                  <c:v>1095.9533489490054</c:v>
                </c:pt>
                <c:pt idx="119">
                  <c:v>1110.1017619343204</c:v>
                </c:pt>
                <c:pt idx="120">
                  <c:v>1124.401895691328</c:v>
                </c:pt>
                <c:pt idx="121">
                  <c:v>1138.8568536341165</c:v>
                </c:pt>
                <c:pt idx="122">
                  <c:v>1153.4698113948793</c:v>
                </c:pt>
                <c:pt idx="123">
                  <c:v>1168.2440190263151</c:v>
                </c:pt>
                <c:pt idx="124">
                  <c:v>1183.1828032821982</c:v>
                </c:pt>
                <c:pt idx="125">
                  <c:v>1187.2110453785681</c:v>
                </c:pt>
                <c:pt idx="126">
                  <c:v>1198.4566912307175</c:v>
                </c:pt>
                <c:pt idx="127">
                  <c:v>1213.7368335650524</c:v>
                </c:pt>
                <c:pt idx="128">
                  <c:v>1229.1920568016687</c:v>
                </c:pt>
                <c:pt idx="129">
                  <c:v>1244.8260199537406</c:v>
                </c:pt>
                <c:pt idx="130">
                  <c:v>1260.6424714613586</c:v>
                </c:pt>
                <c:pt idx="131">
                  <c:v>1276.6452520165749</c:v>
                </c:pt>
                <c:pt idx="132">
                  <c:v>1292.8382974931098</c:v>
                </c:pt>
                <c:pt idx="133">
                  <c:v>1309.2256419852606</c:v>
                </c:pt>
                <c:pt idx="134">
                  <c:v>1325.8114209607916</c:v>
                </c:pt>
                <c:pt idx="135">
                  <c:v>1342.5998745328209</c:v>
                </c:pt>
                <c:pt idx="136">
                  <c:v>1359.5953508559708</c:v>
                </c:pt>
                <c:pt idx="137">
                  <c:v>1376.8023096523052</c:v>
                </c:pt>
                <c:pt idx="138">
                  <c:v>1394.2253258728751</c:v>
                </c:pt>
                <c:pt idx="139">
                  <c:v>1411.8690935009754</c:v>
                </c:pt>
                <c:pt idx="140">
                  <c:v>1429.7384295035424</c:v>
                </c:pt>
                <c:pt idx="141">
                  <c:v>1447.8382779374399</c:v>
                </c:pt>
                <c:pt idx="142">
                  <c:v>1466.1737142177481</c:v>
                </c:pt>
                <c:pt idx="143">
                  <c:v>1484.7499495555339</c:v>
                </c:pt>
                <c:pt idx="144">
                  <c:v>1503.5723355729763</c:v>
                </c:pt>
                <c:pt idx="145">
                  <c:v>1519.1965204618241</c:v>
                </c:pt>
                <c:pt idx="146">
                  <c:v>1536.790725134714</c:v>
                </c:pt>
                <c:pt idx="147">
                  <c:v>1556.314326510721</c:v>
                </c:pt>
                <c:pt idx="148">
                  <c:v>1576.1053799098363</c:v>
                </c:pt>
                <c:pt idx="149">
                  <c:v>1596.1699700426141</c:v>
                </c:pt>
                <c:pt idx="150">
                  <c:v>1616.5143523520751</c:v>
                </c:pt>
                <c:pt idx="151">
                  <c:v>1637.1449590625523</c:v>
                </c:pt>
                <c:pt idx="152">
                  <c:v>1658.0684054829926</c:v>
                </c:pt>
                <c:pt idx="153">
                  <c:v>1679.2914965772291</c:v>
                </c:pt>
                <c:pt idx="154">
                  <c:v>1700.8212338144403</c:v>
                </c:pt>
                <c:pt idx="155">
                  <c:v>1722.6648223137581</c:v>
                </c:pt>
                <c:pt idx="156">
                  <c:v>1744.8296782977834</c:v>
                </c:pt>
                <c:pt idx="157">
                  <c:v>1767.3234368706248</c:v>
                </c:pt>
                <c:pt idx="158">
                  <c:v>1790.1539601369545</c:v>
                </c:pt>
                <c:pt idx="159">
                  <c:v>1813.3293456795675</c:v>
                </c:pt>
                <c:pt idx="160">
                  <c:v>1836.8579354139288</c:v>
                </c:pt>
                <c:pt idx="161">
                  <c:v>1860.7483248393014</c:v>
                </c:pt>
                <c:pt idx="162">
                  <c:v>1885.0093727072024</c:v>
                </c:pt>
                <c:pt idx="163">
                  <c:v>1909.6502111291816</c:v>
                </c:pt>
                <c:pt idx="164">
                  <c:v>1934.6802561472509</c:v>
                </c:pt>
                <c:pt idx="165">
                  <c:v>1960.1092187916938</c:v>
                </c:pt>
                <c:pt idx="166">
                  <c:v>1974.5616330652956</c:v>
                </c:pt>
                <c:pt idx="167">
                  <c:v>1993.073272412513</c:v>
                </c:pt>
                <c:pt idx="168">
                  <c:v>2019.4467422444611</c:v>
                </c:pt>
                <c:pt idx="169">
                  <c:v>2046.2531227472607</c:v>
                </c:pt>
                <c:pt idx="170">
                  <c:v>2073.5035226630926</c:v>
                </c:pt>
                <c:pt idx="171">
                  <c:v>2101.2094132162756</c:v>
                </c:pt>
                <c:pt idx="172">
                  <c:v>2129.3826428973566</c:v>
                </c:pt>
                <c:pt idx="173">
                  <c:v>2158.0354529673918</c:v>
                </c:pt>
                <c:pt idx="174">
                  <c:v>2187.1804937234092</c:v>
                </c:pt>
                <c:pt idx="175">
                  <c:v>2216.8308415687197</c:v>
                </c:pt>
                <c:pt idx="176">
                  <c:v>2246.7044461055998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6-4AF5-8925-85FC1D1916CD}"/>
            </c:ext>
          </c:extLst>
        </c:ser>
        <c:ser>
          <c:idx val="3"/>
          <c:order val="3"/>
          <c:tx>
            <c:strRef>
              <c:f>Folha3!$AZ$5</c:f>
              <c:strCache>
                <c:ptCount val="1"/>
                <c:pt idx="0">
                  <c:v>force flipped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Folha3!$AZ$6:$AZ$163</c:f>
              <c:numCache>
                <c:formatCode>0</c:formatCode>
                <c:ptCount val="158"/>
                <c:pt idx="0">
                  <c:v>7.7986614068642472</c:v>
                </c:pt>
                <c:pt idx="1">
                  <c:v>15.689250424623951</c:v>
                </c:pt>
                <c:pt idx="2">
                  <c:v>17.902348172114309</c:v>
                </c:pt>
                <c:pt idx="3">
                  <c:v>25.859857262978895</c:v>
                </c:pt>
                <c:pt idx="4">
                  <c:v>33.9615079321933</c:v>
                </c:pt>
                <c:pt idx="5">
                  <c:v>42.157012482319843</c:v>
                </c:pt>
                <c:pt idx="6">
                  <c:v>50.446947934008129</c:v>
                </c:pt>
                <c:pt idx="7">
                  <c:v>53.759111104175474</c:v>
                </c:pt>
                <c:pt idx="8">
                  <c:v>62.051666389281039</c:v>
                </c:pt>
                <c:pt idx="9">
                  <c:v>70.568728780729813</c:v>
                </c:pt>
                <c:pt idx="10">
                  <c:v>79.182127138712517</c:v>
                </c:pt>
                <c:pt idx="11">
                  <c:v>87.892410223992755</c:v>
                </c:pt>
                <c:pt idx="12">
                  <c:v>96.70011955096966</c:v>
                </c:pt>
                <c:pt idx="13">
                  <c:v>105.60578908197205</c:v>
                </c:pt>
                <c:pt idx="14">
                  <c:v>114.6099449169495</c:v>
                </c:pt>
                <c:pt idx="15">
                  <c:v>123.71310497860148</c:v>
                </c:pt>
                <c:pt idx="16">
                  <c:v>132.91577869298933</c:v>
                </c:pt>
                <c:pt idx="17">
                  <c:v>136.86510194479831</c:v>
                </c:pt>
                <c:pt idx="18">
                  <c:v>145.89252410499142</c:v>
                </c:pt>
                <c:pt idx="19">
                  <c:v>155.33524810250083</c:v>
                </c:pt>
                <c:pt idx="20">
                  <c:v>164.87914606499965</c:v>
                </c:pt>
                <c:pt idx="21">
                  <c:v>172.03923607570488</c:v>
                </c:pt>
                <c:pt idx="22">
                  <c:v>181.58153151932768</c:v>
                </c:pt>
                <c:pt idx="23">
                  <c:v>191.403474689294</c:v>
                </c:pt>
                <c:pt idx="24">
                  <c:v>201.32828266638515</c:v>
                </c:pt>
                <c:pt idx="25">
                  <c:v>211.35638354802506</c:v>
                </c:pt>
                <c:pt idx="26">
                  <c:v>221.48819382521748</c:v>
                </c:pt>
                <c:pt idx="27">
                  <c:v>231.7241180211837</c:v>
                </c:pt>
                <c:pt idx="28">
                  <c:v>242.06454832634307</c:v>
                </c:pt>
                <c:pt idx="29">
                  <c:v>252.50986422974901</c:v>
                </c:pt>
                <c:pt idx="30">
                  <c:v>263.06043214709939</c:v>
                </c:pt>
                <c:pt idx="31">
                  <c:v>273.71660504544633</c:v>
                </c:pt>
                <c:pt idx="32">
                  <c:v>284.47872206473704</c:v>
                </c:pt>
                <c:pt idx="33">
                  <c:v>295.34710813632387</c:v>
                </c:pt>
                <c:pt idx="34">
                  <c:v>306.32207359858836</c:v>
                </c:pt>
                <c:pt idx="35">
                  <c:v>317.40391380983192</c:v>
                </c:pt>
                <c:pt idx="36">
                  <c:v>328.59290875858966</c:v>
                </c:pt>
                <c:pt idx="37">
                  <c:v>339.88932267153524</c:v>
                </c:pt>
                <c:pt idx="38">
                  <c:v>351.29340361914774</c:v>
                </c:pt>
                <c:pt idx="39">
                  <c:v>362.80538311932008</c:v>
                </c:pt>
                <c:pt idx="40">
                  <c:v>374.42547573909695</c:v>
                </c:pt>
                <c:pt idx="41">
                  <c:v>386.15387869473403</c:v>
                </c:pt>
                <c:pt idx="42">
                  <c:v>388.81319518781402</c:v>
                </c:pt>
                <c:pt idx="43">
                  <c:v>399.47802364540644</c:v>
                </c:pt>
                <c:pt idx="44">
                  <c:v>411.4371593353481</c:v>
                </c:pt>
                <c:pt idx="45">
                  <c:v>423.5051054036544</c:v>
                </c:pt>
                <c:pt idx="46">
                  <c:v>435.68198323878585</c:v>
                </c:pt>
                <c:pt idx="47">
                  <c:v>447.96789481016731</c:v>
                </c:pt>
                <c:pt idx="48">
                  <c:v>460.36292226263163</c:v>
                </c:pt>
                <c:pt idx="49">
                  <c:v>472.86712751077812</c:v>
                </c:pt>
                <c:pt idx="50">
                  <c:v>485.48055183349874</c:v>
                </c:pt>
                <c:pt idx="51">
                  <c:v>498.20321546893155</c:v>
                </c:pt>
                <c:pt idx="52">
                  <c:v>511.03511721010892</c:v>
                </c:pt>
                <c:pt idx="53">
                  <c:v>523.9762340015775</c:v>
                </c:pt>
                <c:pt idx="54">
                  <c:v>537.02652053726854</c:v>
                </c:pt>
                <c:pt idx="55">
                  <c:v>550.18590885991046</c:v>
                </c:pt>
                <c:pt idx="56">
                  <c:v>563.45430796227663</c:v>
                </c:pt>
                <c:pt idx="57">
                  <c:v>576.83160339057417</c:v>
                </c:pt>
                <c:pt idx="58">
                  <c:v>590.31765685028131</c:v>
                </c:pt>
                <c:pt idx="59">
                  <c:v>603.91230581474952</c:v>
                </c:pt>
                <c:pt idx="60">
                  <c:v>617.61536313689408</c:v>
                </c:pt>
                <c:pt idx="61">
                  <c:v>631.4266166643007</c:v>
                </c:pt>
                <c:pt idx="62">
                  <c:v>645.34582885808459</c:v>
                </c:pt>
                <c:pt idx="63">
                  <c:v>648.22520324234245</c:v>
                </c:pt>
                <c:pt idx="64">
                  <c:v>660.35864849199447</c:v>
                </c:pt>
                <c:pt idx="65">
                  <c:v>674.50046887623625</c:v>
                </c:pt>
                <c:pt idx="66">
                  <c:v>688.74935612547813</c:v>
                </c:pt>
                <c:pt idx="67">
                  <c:v>703.1049655365382</c:v>
                </c:pt>
                <c:pt idx="68">
                  <c:v>717.56692515769168</c:v>
                </c:pt>
                <c:pt idx="69">
                  <c:v>732.13483543782888</c:v>
                </c:pt>
                <c:pt idx="70">
                  <c:v>746.80826888189154</c:v>
                </c:pt>
                <c:pt idx="71">
                  <c:v>761.58676971296677</c:v>
                </c:pt>
                <c:pt idx="72">
                  <c:v>776.46985354142373</c:v>
                </c:pt>
                <c:pt idx="73">
                  <c:v>791.45700704147021</c:v>
                </c:pt>
                <c:pt idx="74">
                  <c:v>806.54768763552499</c:v>
                </c:pt>
                <c:pt idx="75">
                  <c:v>821.74132318679403</c:v>
                </c:pt>
                <c:pt idx="76">
                  <c:v>837.03731170044534</c:v>
                </c:pt>
                <c:pt idx="77">
                  <c:v>852.43502103377784</c:v>
                </c:pt>
                <c:pt idx="78">
                  <c:v>867.93378861578697</c:v>
                </c:pt>
                <c:pt idx="79">
                  <c:v>883.53292117652063</c:v>
                </c:pt>
                <c:pt idx="80">
                  <c:v>899.23169448663248</c:v>
                </c:pt>
                <c:pt idx="81">
                  <c:v>915.02935310753105</c:v>
                </c:pt>
                <c:pt idx="82">
                  <c:v>930.92511015252921</c:v>
                </c:pt>
                <c:pt idx="83">
                  <c:v>944.25921479732347</c:v>
                </c:pt>
                <c:pt idx="84">
                  <c:v>959.8142964985459</c:v>
                </c:pt>
                <c:pt idx="85">
                  <c:v>975.98046303862247</c:v>
                </c:pt>
                <c:pt idx="86">
                  <c:v>992.24144531442619</c:v>
                </c:pt>
                <c:pt idx="87">
                  <c:v>1008.5963024702804</c:v>
                </c:pt>
                <c:pt idx="88">
                  <c:v>1025.044061054193</c:v>
                </c:pt>
                <c:pt idx="89">
                  <c:v>1041.5837148644157</c:v>
                </c:pt>
                <c:pt idx="90">
                  <c:v>1058.2142248100974</c:v>
                </c:pt>
                <c:pt idx="91">
                  <c:v>1074.934518786408</c:v>
                </c:pt>
                <c:pt idx="92">
                  <c:v>1091.7434915645165</c:v>
                </c:pt>
                <c:pt idx="93">
                  <c:v>1108.6400046967901</c:v>
                </c:pt>
                <c:pt idx="94">
                  <c:v>1125.6228864375889</c:v>
                </c:pt>
                <c:pt idx="95">
                  <c:v>1142.6909316800084</c:v>
                </c:pt>
                <c:pt idx="96">
                  <c:v>1159.8429019089278</c:v>
                </c:pt>
                <c:pt idx="97">
                  <c:v>1177.0775251707094</c:v>
                </c:pt>
                <c:pt idx="98">
                  <c:v>1194.3934960598849</c:v>
                </c:pt>
                <c:pt idx="99">
                  <c:v>1211.7894757231559</c:v>
                </c:pt>
                <c:pt idx="100">
                  <c:v>1229.2640918810296</c:v>
                </c:pt>
                <c:pt idx="101">
                  <c:v>1246.8159388673987</c:v>
                </c:pt>
                <c:pt idx="102">
                  <c:v>1264.4435776873584</c:v>
                </c:pt>
                <c:pt idx="103">
                  <c:v>1282.1455360935533</c:v>
                </c:pt>
                <c:pt idx="104">
                  <c:v>1286.5534504315467</c:v>
                </c:pt>
                <c:pt idx="105">
                  <c:v>1301.7373721121135</c:v>
                </c:pt>
                <c:pt idx="106">
                  <c:v>1319.5906028077543</c:v>
                </c:pt>
                <c:pt idx="107">
                  <c:v>1337.5133757576082</c:v>
                </c:pt>
                <c:pt idx="108">
                  <c:v>1355.5040835160567</c:v>
                </c:pt>
                <c:pt idx="109">
                  <c:v>1373.5610860725599</c:v>
                </c:pt>
                <c:pt idx="110">
                  <c:v>1391.6827110465122</c:v>
                </c:pt>
                <c:pt idx="111">
                  <c:v>1409.8672539022798</c:v>
                </c:pt>
                <c:pt idx="112">
                  <c:v>1428.1129781845902</c:v>
                </c:pt>
                <c:pt idx="113">
                  <c:v>1446.4181157744329</c:v>
                </c:pt>
                <c:pt idx="114">
                  <c:v>1464.7808671656044</c:v>
                </c:pt>
                <c:pt idx="115">
                  <c:v>1483.1994017620266</c:v>
                </c:pt>
                <c:pt idx="116">
                  <c:v>1501.6718581959287</c:v>
                </c:pt>
                <c:pt idx="117">
                  <c:v>1520.1963446669913</c:v>
                </c:pt>
                <c:pt idx="118">
                  <c:v>1538.7709393025025</c:v>
                </c:pt>
                <c:pt idx="119">
                  <c:v>1557.3936905385829</c:v>
                </c:pt>
                <c:pt idx="120">
                  <c:v>1576.0626175224972</c:v>
                </c:pt>
                <c:pt idx="121">
                  <c:v>1594.7757105360583</c:v>
                </c:pt>
                <c:pt idx="122">
                  <c:v>1613.5309314401106</c:v>
                </c:pt>
                <c:pt idx="123">
                  <c:v>1632.3262141400521</c:v>
                </c:pt>
                <c:pt idx="124">
                  <c:v>1651.1594650723316</c:v>
                </c:pt>
                <c:pt idx="125">
                  <c:v>1654.1085817261469</c:v>
                </c:pt>
                <c:pt idx="126">
                  <c:v>1670.2363156791582</c:v>
                </c:pt>
                <c:pt idx="127">
                  <c:v>1689.13947374143</c:v>
                </c:pt>
                <c:pt idx="128">
                  <c:v>1708.0741356664623</c:v>
                </c:pt>
                <c:pt idx="129">
                  <c:v>1727.0381030210169</c:v>
                </c:pt>
                <c:pt idx="130">
                  <c:v>1746.0291526531082</c:v>
                </c:pt>
                <c:pt idx="131">
                  <c:v>1765.0450373021276</c:v>
                </c:pt>
                <c:pt idx="132">
                  <c:v>1784.0834862289055</c:v>
                </c:pt>
                <c:pt idx="133">
                  <c:v>1803.1422058654778</c:v>
                </c:pt>
                <c:pt idx="134">
                  <c:v>1822.2188804842845</c:v>
                </c:pt>
                <c:pt idx="135">
                  <c:v>1841.311172886526</c:v>
                </c:pt>
                <c:pt idx="136">
                  <c:v>1860.4167251093577</c:v>
                </c:pt>
                <c:pt idx="137">
                  <c:v>1879.5331591516001</c:v>
                </c:pt>
                <c:pt idx="138">
                  <c:v>1898.6580777176</c:v>
                </c:pt>
                <c:pt idx="139">
                  <c:v>1917.7890649788758</c:v>
                </c:pt>
                <c:pt idx="140">
                  <c:v>1936.923687353137</c:v>
                </c:pt>
                <c:pt idx="141">
                  <c:v>1956.0594943002627</c:v>
                </c:pt>
                <c:pt idx="142">
                  <c:v>1975.1940191347908</c:v>
                </c:pt>
                <c:pt idx="143">
                  <c:v>1994.324779854453</c:v>
                </c:pt>
                <c:pt idx="144">
                  <c:v>2013.4492799842676</c:v>
                </c:pt>
                <c:pt idx="145">
                  <c:v>2028.0378963081639</c:v>
                </c:pt>
                <c:pt idx="146">
                  <c:v>2046.5698260362617</c:v>
                </c:pt>
                <c:pt idx="147">
                  <c:v>2065.6643746042159</c:v>
                </c:pt>
                <c:pt idx="148">
                  <c:v>2084.7432300559749</c:v>
                </c:pt>
                <c:pt idx="149">
                  <c:v>2103.8038393120055</c:v>
                </c:pt>
                <c:pt idx="150">
                  <c:v>2122.8436399330085</c:v>
                </c:pt>
                <c:pt idx="151">
                  <c:v>2141.8600610545204</c:v>
                </c:pt>
                <c:pt idx="152">
                  <c:v>2160.850524332629</c:v>
                </c:pt>
                <c:pt idx="153">
                  <c:v>2179.8124449001421</c:v>
                </c:pt>
                <c:pt idx="154">
                  <c:v>2198.7432323325465</c:v>
                </c:pt>
                <c:pt idx="155">
                  <c:v>2217.6402916230654</c:v>
                </c:pt>
                <c:pt idx="156">
                  <c:v>2236.5010241661153</c:v>
                </c:pt>
                <c:pt idx="157">
                  <c:v>2255.3228287484517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6-4AF5-8925-85FC1D1916CD}"/>
            </c:ext>
          </c:extLst>
        </c:ser>
        <c:ser>
          <c:idx val="5"/>
          <c:order val="5"/>
          <c:tx>
            <c:strRef>
              <c:f>Folha3!$BE$5</c:f>
              <c:strCache>
                <c:ptCount val="1"/>
                <c:pt idx="0">
                  <c:v>force constant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Folha3!$AI$6:$AI$186</c:f>
              <c:numCache>
                <c:formatCode>0.00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  <c:pt idx="180">
                  <c:v>172.86900000000003</c:v>
                </c:pt>
              </c:numCache>
            </c:numRef>
          </c:xVal>
          <c:yVal>
            <c:numRef>
              <c:f>Folha3!$BE$6:$BE$182</c:f>
              <c:numCache>
                <c:formatCode>0</c:formatCode>
                <c:ptCount val="177"/>
                <c:pt idx="0">
                  <c:v>13.303633217993077</c:v>
                </c:pt>
                <c:pt idx="1">
                  <c:v>26.607266435986155</c:v>
                </c:pt>
                <c:pt idx="2">
                  <c:v>30.225854671280274</c:v>
                </c:pt>
                <c:pt idx="3">
                  <c:v>43.529487889273348</c:v>
                </c:pt>
                <c:pt idx="4">
                  <c:v>56.833121107266436</c:v>
                </c:pt>
                <c:pt idx="5">
                  <c:v>70.136754325259517</c:v>
                </c:pt>
                <c:pt idx="6">
                  <c:v>83.440387543252584</c:v>
                </c:pt>
                <c:pt idx="7">
                  <c:v>88.509071799307961</c:v>
                </c:pt>
                <c:pt idx="8">
                  <c:v>101.81270501730104</c:v>
                </c:pt>
                <c:pt idx="9">
                  <c:v>115.11633823529412</c:v>
                </c:pt>
                <c:pt idx="10">
                  <c:v>128.41997145328719</c:v>
                </c:pt>
                <c:pt idx="11">
                  <c:v>141.72360467128024</c:v>
                </c:pt>
                <c:pt idx="12">
                  <c:v>155.02723788927335</c:v>
                </c:pt>
                <c:pt idx="13">
                  <c:v>168.33087110726646</c:v>
                </c:pt>
                <c:pt idx="14">
                  <c:v>181.63450432525954</c:v>
                </c:pt>
                <c:pt idx="15">
                  <c:v>194.93813754325265</c:v>
                </c:pt>
                <c:pt idx="16">
                  <c:v>208.24177076124573</c:v>
                </c:pt>
                <c:pt idx="17">
                  <c:v>213.45679498269897</c:v>
                </c:pt>
                <c:pt idx="18">
                  <c:v>226.76042820069205</c:v>
                </c:pt>
                <c:pt idx="19">
                  <c:v>240.06406141868516</c:v>
                </c:pt>
                <c:pt idx="20">
                  <c:v>253.36769463667827</c:v>
                </c:pt>
                <c:pt idx="21">
                  <c:v>263.01282871972325</c:v>
                </c:pt>
                <c:pt idx="22">
                  <c:v>276.31646193771633</c:v>
                </c:pt>
                <c:pt idx="23">
                  <c:v>289.62009515570941</c:v>
                </c:pt>
                <c:pt idx="24">
                  <c:v>302.92372837370249</c:v>
                </c:pt>
                <c:pt idx="25">
                  <c:v>316.22736159169563</c:v>
                </c:pt>
                <c:pt idx="26">
                  <c:v>329.53099480968871</c:v>
                </c:pt>
                <c:pt idx="27">
                  <c:v>342.83462802768179</c:v>
                </c:pt>
                <c:pt idx="28">
                  <c:v>356.13826124567487</c:v>
                </c:pt>
                <c:pt idx="29">
                  <c:v>369.44189446366801</c:v>
                </c:pt>
                <c:pt idx="30">
                  <c:v>382.74552768166109</c:v>
                </c:pt>
                <c:pt idx="31">
                  <c:v>396.04916089965417</c:v>
                </c:pt>
                <c:pt idx="32">
                  <c:v>409.35279411764725</c:v>
                </c:pt>
                <c:pt idx="33">
                  <c:v>422.65642733564039</c:v>
                </c:pt>
                <c:pt idx="34">
                  <c:v>435.96006055363335</c:v>
                </c:pt>
                <c:pt idx="35">
                  <c:v>449.26369377162649</c:v>
                </c:pt>
                <c:pt idx="36">
                  <c:v>462.56732698961957</c:v>
                </c:pt>
                <c:pt idx="37">
                  <c:v>475.87096020761265</c:v>
                </c:pt>
                <c:pt idx="38">
                  <c:v>489.17459342560579</c:v>
                </c:pt>
                <c:pt idx="39">
                  <c:v>502.47822664359887</c:v>
                </c:pt>
                <c:pt idx="40">
                  <c:v>515.7818598615919</c:v>
                </c:pt>
                <c:pt idx="41">
                  <c:v>529.08549307958504</c:v>
                </c:pt>
                <c:pt idx="42">
                  <c:v>530.74844723183423</c:v>
                </c:pt>
                <c:pt idx="43">
                  <c:v>544.05208044982737</c:v>
                </c:pt>
                <c:pt idx="44">
                  <c:v>557.3557136678204</c:v>
                </c:pt>
                <c:pt idx="45">
                  <c:v>570.65934688581353</c:v>
                </c:pt>
                <c:pt idx="46">
                  <c:v>583.96298010380667</c:v>
                </c:pt>
                <c:pt idx="47">
                  <c:v>597.2666133217997</c:v>
                </c:pt>
                <c:pt idx="48">
                  <c:v>610.57024653979283</c:v>
                </c:pt>
                <c:pt idx="49">
                  <c:v>623.87387975778597</c:v>
                </c:pt>
                <c:pt idx="50">
                  <c:v>637.177512975779</c:v>
                </c:pt>
                <c:pt idx="51">
                  <c:v>650.48114619377213</c:v>
                </c:pt>
                <c:pt idx="52">
                  <c:v>663.78477941176527</c:v>
                </c:pt>
                <c:pt idx="53">
                  <c:v>677.0884126297583</c:v>
                </c:pt>
                <c:pt idx="54">
                  <c:v>690.39204584775143</c:v>
                </c:pt>
                <c:pt idx="55">
                  <c:v>703.69567906574446</c:v>
                </c:pt>
                <c:pt idx="56">
                  <c:v>716.99931228373759</c:v>
                </c:pt>
                <c:pt idx="57">
                  <c:v>730.30294550173073</c:v>
                </c:pt>
                <c:pt idx="58">
                  <c:v>743.60657871972376</c:v>
                </c:pt>
                <c:pt idx="59">
                  <c:v>756.91021193771689</c:v>
                </c:pt>
                <c:pt idx="60">
                  <c:v>770.21384515571003</c:v>
                </c:pt>
                <c:pt idx="61">
                  <c:v>783.51747837370294</c:v>
                </c:pt>
                <c:pt idx="62">
                  <c:v>796.82111159169608</c:v>
                </c:pt>
                <c:pt idx="63">
                  <c:v>797.75236591695568</c:v>
                </c:pt>
                <c:pt idx="64">
                  <c:v>811.05599913494882</c:v>
                </c:pt>
                <c:pt idx="65">
                  <c:v>824.35963235294184</c:v>
                </c:pt>
                <c:pt idx="66">
                  <c:v>837.66326557093498</c:v>
                </c:pt>
                <c:pt idx="67">
                  <c:v>850.96689878892812</c:v>
                </c:pt>
                <c:pt idx="68">
                  <c:v>864.27053200692114</c:v>
                </c:pt>
                <c:pt idx="69">
                  <c:v>877.57416522491428</c:v>
                </c:pt>
                <c:pt idx="70">
                  <c:v>890.87779844290742</c:v>
                </c:pt>
                <c:pt idx="71">
                  <c:v>904.18143166090044</c:v>
                </c:pt>
                <c:pt idx="72">
                  <c:v>917.48506487889358</c:v>
                </c:pt>
                <c:pt idx="73">
                  <c:v>930.78869809688672</c:v>
                </c:pt>
                <c:pt idx="74">
                  <c:v>944.09233131487963</c:v>
                </c:pt>
                <c:pt idx="75">
                  <c:v>957.39596453287277</c:v>
                </c:pt>
                <c:pt idx="76">
                  <c:v>970.69959775086602</c:v>
                </c:pt>
                <c:pt idx="77">
                  <c:v>984.00323096885893</c:v>
                </c:pt>
                <c:pt idx="78">
                  <c:v>997.30686418685207</c:v>
                </c:pt>
                <c:pt idx="79">
                  <c:v>1010.6104974048452</c:v>
                </c:pt>
                <c:pt idx="80">
                  <c:v>1023.9141306228382</c:v>
                </c:pt>
                <c:pt idx="81">
                  <c:v>1037.2177638408314</c:v>
                </c:pt>
                <c:pt idx="82">
                  <c:v>1050.5213970588245</c:v>
                </c:pt>
                <c:pt idx="83">
                  <c:v>1061.1909108996547</c:v>
                </c:pt>
                <c:pt idx="84">
                  <c:v>1074.4945441176478</c:v>
                </c:pt>
                <c:pt idx="85">
                  <c:v>1087.798177335641</c:v>
                </c:pt>
                <c:pt idx="86">
                  <c:v>1101.1018105536341</c:v>
                </c:pt>
                <c:pt idx="87">
                  <c:v>1114.4054437716272</c:v>
                </c:pt>
                <c:pt idx="88">
                  <c:v>1127.7090769896201</c:v>
                </c:pt>
                <c:pt idx="89">
                  <c:v>1141.0127102076133</c:v>
                </c:pt>
                <c:pt idx="90">
                  <c:v>1154.3163434256064</c:v>
                </c:pt>
                <c:pt idx="91">
                  <c:v>1167.6199766435996</c:v>
                </c:pt>
                <c:pt idx="92">
                  <c:v>1180.9236098615927</c:v>
                </c:pt>
                <c:pt idx="93">
                  <c:v>1194.2272430795858</c:v>
                </c:pt>
                <c:pt idx="94">
                  <c:v>1207.530876297579</c:v>
                </c:pt>
                <c:pt idx="95">
                  <c:v>1220.8345095155719</c:v>
                </c:pt>
                <c:pt idx="96">
                  <c:v>1234.138142733565</c:v>
                </c:pt>
                <c:pt idx="97">
                  <c:v>1247.4417759515582</c:v>
                </c:pt>
                <c:pt idx="98">
                  <c:v>1260.7454091695511</c:v>
                </c:pt>
                <c:pt idx="99">
                  <c:v>1274.0490423875442</c:v>
                </c:pt>
                <c:pt idx="100">
                  <c:v>1287.3526756055376</c:v>
                </c:pt>
                <c:pt idx="101">
                  <c:v>1300.6563088235305</c:v>
                </c:pt>
                <c:pt idx="102">
                  <c:v>1313.9599420415236</c:v>
                </c:pt>
                <c:pt idx="103">
                  <c:v>1327.2635752595168</c:v>
                </c:pt>
                <c:pt idx="104">
                  <c:v>1328.6205458477523</c:v>
                </c:pt>
                <c:pt idx="105">
                  <c:v>1341.9241790657454</c:v>
                </c:pt>
                <c:pt idx="106">
                  <c:v>1355.2278122837386</c:v>
                </c:pt>
                <c:pt idx="107">
                  <c:v>1368.5314455017315</c:v>
                </c:pt>
                <c:pt idx="108">
                  <c:v>1381.8350787197246</c:v>
                </c:pt>
                <c:pt idx="109">
                  <c:v>1395.1387119377177</c:v>
                </c:pt>
                <c:pt idx="110">
                  <c:v>1408.4423451557107</c:v>
                </c:pt>
                <c:pt idx="111">
                  <c:v>1421.745978373704</c:v>
                </c:pt>
                <c:pt idx="112">
                  <c:v>1435.0496115916972</c:v>
                </c:pt>
                <c:pt idx="113">
                  <c:v>1448.3532448096901</c:v>
                </c:pt>
                <c:pt idx="114">
                  <c:v>1461.6568780276832</c:v>
                </c:pt>
                <c:pt idx="115">
                  <c:v>1474.9605112456763</c:v>
                </c:pt>
                <c:pt idx="116">
                  <c:v>1488.2641444636693</c:v>
                </c:pt>
                <c:pt idx="117">
                  <c:v>1501.5677776816624</c:v>
                </c:pt>
                <c:pt idx="118">
                  <c:v>1514.8714108996555</c:v>
                </c:pt>
                <c:pt idx="119">
                  <c:v>1528.1750441176487</c:v>
                </c:pt>
                <c:pt idx="120">
                  <c:v>1541.4786773356418</c:v>
                </c:pt>
                <c:pt idx="121">
                  <c:v>1554.7823105536349</c:v>
                </c:pt>
                <c:pt idx="122">
                  <c:v>1568.0859437716279</c:v>
                </c:pt>
                <c:pt idx="123">
                  <c:v>1581.3895769896212</c:v>
                </c:pt>
                <c:pt idx="124">
                  <c:v>1594.6932102076141</c:v>
                </c:pt>
                <c:pt idx="125">
                  <c:v>1594.839550173012</c:v>
                </c:pt>
                <c:pt idx="126">
                  <c:v>1608.1431833910049</c:v>
                </c:pt>
                <c:pt idx="127">
                  <c:v>1621.4468166089982</c:v>
                </c:pt>
                <c:pt idx="128">
                  <c:v>1634.7504498269911</c:v>
                </c:pt>
                <c:pt idx="129">
                  <c:v>1648.0540830449841</c:v>
                </c:pt>
                <c:pt idx="130">
                  <c:v>1661.3577162629774</c:v>
                </c:pt>
                <c:pt idx="131">
                  <c:v>1674.6613494809703</c:v>
                </c:pt>
                <c:pt idx="132">
                  <c:v>1687.9649826989635</c:v>
                </c:pt>
                <c:pt idx="133">
                  <c:v>1701.2686159169568</c:v>
                </c:pt>
                <c:pt idx="134">
                  <c:v>1714.5722491349497</c:v>
                </c:pt>
                <c:pt idx="135">
                  <c:v>1727.8758823529427</c:v>
                </c:pt>
                <c:pt idx="136">
                  <c:v>1741.179515570936</c:v>
                </c:pt>
                <c:pt idx="137">
                  <c:v>1754.4831487889289</c:v>
                </c:pt>
                <c:pt idx="138">
                  <c:v>1767.7867820069221</c:v>
                </c:pt>
                <c:pt idx="139">
                  <c:v>1781.0904152249152</c:v>
                </c:pt>
                <c:pt idx="140">
                  <c:v>1794.3940484429083</c:v>
                </c:pt>
                <c:pt idx="141">
                  <c:v>1807.6976816609013</c:v>
                </c:pt>
                <c:pt idx="142">
                  <c:v>1821.0013148788946</c:v>
                </c:pt>
                <c:pt idx="143">
                  <c:v>1834.3049480968875</c:v>
                </c:pt>
                <c:pt idx="144">
                  <c:v>1847.6085813148804</c:v>
                </c:pt>
                <c:pt idx="145">
                  <c:v>1857.3601444636702</c:v>
                </c:pt>
                <c:pt idx="146">
                  <c:v>1870.6637776816631</c:v>
                </c:pt>
                <c:pt idx="147">
                  <c:v>1883.9674108996562</c:v>
                </c:pt>
                <c:pt idx="148">
                  <c:v>1897.2710441176494</c:v>
                </c:pt>
                <c:pt idx="149">
                  <c:v>1910.5746773356425</c:v>
                </c:pt>
                <c:pt idx="150">
                  <c:v>1923.8783105536354</c:v>
                </c:pt>
                <c:pt idx="151">
                  <c:v>1937.1819437716288</c:v>
                </c:pt>
                <c:pt idx="152">
                  <c:v>1950.4855769896217</c:v>
                </c:pt>
                <c:pt idx="153">
                  <c:v>1963.7892102076146</c:v>
                </c:pt>
                <c:pt idx="154">
                  <c:v>1977.092843425608</c:v>
                </c:pt>
                <c:pt idx="155">
                  <c:v>1990.3964766436011</c:v>
                </c:pt>
                <c:pt idx="156">
                  <c:v>2003.700109861594</c:v>
                </c:pt>
                <c:pt idx="157">
                  <c:v>2017.0037430795874</c:v>
                </c:pt>
                <c:pt idx="158">
                  <c:v>2030.3073762975803</c:v>
                </c:pt>
                <c:pt idx="159">
                  <c:v>2043.6110095155732</c:v>
                </c:pt>
                <c:pt idx="160">
                  <c:v>2056.9146427335668</c:v>
                </c:pt>
                <c:pt idx="161">
                  <c:v>2070.2182759515595</c:v>
                </c:pt>
                <c:pt idx="162">
                  <c:v>2083.5219091695526</c:v>
                </c:pt>
                <c:pt idx="163">
                  <c:v>2096.8255423875457</c:v>
                </c:pt>
                <c:pt idx="164">
                  <c:v>2110.1291756055389</c:v>
                </c:pt>
                <c:pt idx="165">
                  <c:v>2123.432808823532</c:v>
                </c:pt>
                <c:pt idx="166">
                  <c:v>2127.0647006920435</c:v>
                </c:pt>
                <c:pt idx="167">
                  <c:v>2140.3683339100367</c:v>
                </c:pt>
                <c:pt idx="168">
                  <c:v>2153.6719671280298</c:v>
                </c:pt>
                <c:pt idx="169">
                  <c:v>2166.9756003460229</c:v>
                </c:pt>
                <c:pt idx="170">
                  <c:v>2180.2792335640161</c:v>
                </c:pt>
                <c:pt idx="171">
                  <c:v>2193.5828667820092</c:v>
                </c:pt>
                <c:pt idx="172">
                  <c:v>2206.8865000000019</c:v>
                </c:pt>
                <c:pt idx="173">
                  <c:v>2220.1901332179955</c:v>
                </c:pt>
                <c:pt idx="174">
                  <c:v>2233.4937664359882</c:v>
                </c:pt>
                <c:pt idx="175">
                  <c:v>2246.7973996539813</c:v>
                </c:pt>
                <c:pt idx="176">
                  <c:v>2259.874871107269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46-4AF5-8925-85FC1D1916CD}"/>
            </c:ext>
          </c:extLst>
        </c:ser>
        <c:ser>
          <c:idx val="6"/>
          <c:order val="6"/>
          <c:tx>
            <c:strRef>
              <c:f>Folha3!$AZ$3</c:f>
              <c:strCache>
                <c:ptCount val="1"/>
                <c:pt idx="0">
                  <c:v>F_RW at sag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Folha3!$AY$1:$AY$2</c:f>
              <c:numCache>
                <c:formatCode>0.00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xVal>
          <c:yVal>
            <c:numRef>
              <c:f>Folha3!$AZ$1:$AZ$2</c:f>
              <c:numCache>
                <c:formatCode>0.00</c:formatCode>
                <c:ptCount val="2"/>
                <c:pt idx="0">
                  <c:v>494.42400000000004</c:v>
                </c:pt>
                <c:pt idx="1">
                  <c:v>494.42400000000004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746-4AF5-8925-85FC1D1916CD}"/>
            </c:ext>
          </c:extLst>
        </c:ser>
        <c:ser>
          <c:idx val="7"/>
          <c:order val="7"/>
          <c:tx>
            <c:strRef>
              <c:f>Folha3!$BJ$5</c:f>
              <c:strCache>
                <c:ptCount val="1"/>
                <c:pt idx="0">
                  <c:v>F const less stiff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Folha3!$BJ$6:$BJ$183</c:f>
              <c:numCache>
                <c:formatCode>0</c:formatCode>
                <c:ptCount val="178"/>
                <c:pt idx="0">
                  <c:v>9.2833044982698958</c:v>
                </c:pt>
                <c:pt idx="1">
                  <c:v>18.566608996539792</c:v>
                </c:pt>
                <c:pt idx="2">
                  <c:v>21.091667820069201</c:v>
                </c:pt>
                <c:pt idx="3">
                  <c:v>30.374972318339097</c:v>
                </c:pt>
                <c:pt idx="4">
                  <c:v>39.658276816608996</c:v>
                </c:pt>
                <c:pt idx="5">
                  <c:v>48.941581314878889</c:v>
                </c:pt>
                <c:pt idx="6">
                  <c:v>58.224885813148788</c:v>
                </c:pt>
                <c:pt idx="7">
                  <c:v>61.761824826989624</c:v>
                </c:pt>
                <c:pt idx="8">
                  <c:v>71.045129325259524</c:v>
                </c:pt>
                <c:pt idx="9">
                  <c:v>80.328433823529409</c:v>
                </c:pt>
                <c:pt idx="10">
                  <c:v>89.611738321799308</c:v>
                </c:pt>
                <c:pt idx="11">
                  <c:v>98.895042820069193</c:v>
                </c:pt>
                <c:pt idx="12">
                  <c:v>108.17834731833911</c:v>
                </c:pt>
                <c:pt idx="13">
                  <c:v>117.46165181660901</c:v>
                </c:pt>
                <c:pt idx="14">
                  <c:v>126.74495631487892</c:v>
                </c:pt>
                <c:pt idx="15">
                  <c:v>136.02826081314882</c:v>
                </c:pt>
                <c:pt idx="16">
                  <c:v>145.31156531141872</c:v>
                </c:pt>
                <c:pt idx="17">
                  <c:v>148.95062067474049</c:v>
                </c:pt>
                <c:pt idx="18">
                  <c:v>158.23392517301039</c:v>
                </c:pt>
                <c:pt idx="19">
                  <c:v>167.51722967128029</c:v>
                </c:pt>
                <c:pt idx="20">
                  <c:v>176.80053416955019</c:v>
                </c:pt>
                <c:pt idx="21">
                  <c:v>183.53092993079588</c:v>
                </c:pt>
                <c:pt idx="22">
                  <c:v>192.81423442906578</c:v>
                </c:pt>
                <c:pt idx="23">
                  <c:v>202.09753892733568</c:v>
                </c:pt>
                <c:pt idx="24">
                  <c:v>211.3808434256056</c:v>
                </c:pt>
                <c:pt idx="25">
                  <c:v>220.6641479238755</c:v>
                </c:pt>
                <c:pt idx="26">
                  <c:v>229.94745242214543</c:v>
                </c:pt>
                <c:pt idx="27">
                  <c:v>239.2307569204153</c:v>
                </c:pt>
                <c:pt idx="28">
                  <c:v>248.51406141868523</c:v>
                </c:pt>
                <c:pt idx="29">
                  <c:v>257.79736591695513</c:v>
                </c:pt>
                <c:pt idx="30">
                  <c:v>267.08067041522503</c:v>
                </c:pt>
                <c:pt idx="31">
                  <c:v>276.36397491349493</c:v>
                </c:pt>
                <c:pt idx="32">
                  <c:v>285.64727941176483</c:v>
                </c:pt>
                <c:pt idx="33">
                  <c:v>294.93058391003478</c:v>
                </c:pt>
                <c:pt idx="34">
                  <c:v>304.21388840830463</c:v>
                </c:pt>
                <c:pt idx="35">
                  <c:v>313.49719290657453</c:v>
                </c:pt>
                <c:pt idx="36">
                  <c:v>322.78049740484443</c:v>
                </c:pt>
                <c:pt idx="37">
                  <c:v>332.06380190311432</c:v>
                </c:pt>
                <c:pt idx="38">
                  <c:v>341.34710640138422</c:v>
                </c:pt>
                <c:pt idx="39">
                  <c:v>350.63041089965418</c:v>
                </c:pt>
                <c:pt idx="40">
                  <c:v>359.91371539792402</c:v>
                </c:pt>
                <c:pt idx="41">
                  <c:v>369.19701989619398</c:v>
                </c:pt>
                <c:pt idx="42">
                  <c:v>370.35743295847777</c:v>
                </c:pt>
                <c:pt idx="43">
                  <c:v>379.64073745674767</c:v>
                </c:pt>
                <c:pt idx="44">
                  <c:v>388.92404195501757</c:v>
                </c:pt>
                <c:pt idx="45">
                  <c:v>398.20734645328747</c:v>
                </c:pt>
                <c:pt idx="46">
                  <c:v>407.49065095155737</c:v>
                </c:pt>
                <c:pt idx="47">
                  <c:v>416.77395544982733</c:v>
                </c:pt>
                <c:pt idx="48">
                  <c:v>426.05725994809723</c:v>
                </c:pt>
                <c:pt idx="49">
                  <c:v>435.34056444636713</c:v>
                </c:pt>
                <c:pt idx="50">
                  <c:v>444.62386894463697</c:v>
                </c:pt>
                <c:pt idx="51">
                  <c:v>453.90717344290687</c:v>
                </c:pt>
                <c:pt idx="52">
                  <c:v>463.19047794117682</c:v>
                </c:pt>
                <c:pt idx="53">
                  <c:v>472.47378243944672</c:v>
                </c:pt>
                <c:pt idx="54">
                  <c:v>481.75708693771662</c:v>
                </c:pt>
                <c:pt idx="55">
                  <c:v>491.04039143598652</c:v>
                </c:pt>
                <c:pt idx="56">
                  <c:v>500.32369593425648</c:v>
                </c:pt>
                <c:pt idx="57">
                  <c:v>509.60700043252638</c:v>
                </c:pt>
                <c:pt idx="58">
                  <c:v>518.89030493079622</c:v>
                </c:pt>
                <c:pt idx="59">
                  <c:v>528.17360942906612</c:v>
                </c:pt>
                <c:pt idx="60">
                  <c:v>537.45691392733613</c:v>
                </c:pt>
                <c:pt idx="61">
                  <c:v>546.74021842560603</c:v>
                </c:pt>
                <c:pt idx="62">
                  <c:v>556.02352292387593</c:v>
                </c:pt>
                <c:pt idx="63">
                  <c:v>556.67335423875477</c:v>
                </c:pt>
                <c:pt idx="64">
                  <c:v>565.95665873702467</c:v>
                </c:pt>
                <c:pt idx="65">
                  <c:v>575.23996323529457</c:v>
                </c:pt>
                <c:pt idx="66">
                  <c:v>584.52326773356447</c:v>
                </c:pt>
                <c:pt idx="67">
                  <c:v>593.80657223183448</c:v>
                </c:pt>
                <c:pt idx="68">
                  <c:v>603.08987673010438</c:v>
                </c:pt>
                <c:pt idx="69">
                  <c:v>612.37318122837416</c:v>
                </c:pt>
                <c:pt idx="70">
                  <c:v>621.65648572664406</c:v>
                </c:pt>
                <c:pt idx="71">
                  <c:v>630.93979022491408</c:v>
                </c:pt>
                <c:pt idx="72">
                  <c:v>640.22309472318398</c:v>
                </c:pt>
                <c:pt idx="73">
                  <c:v>649.50639922145388</c:v>
                </c:pt>
                <c:pt idx="74">
                  <c:v>658.78970371972378</c:v>
                </c:pt>
                <c:pt idx="75">
                  <c:v>668.07300821799367</c:v>
                </c:pt>
                <c:pt idx="76">
                  <c:v>677.35631271626357</c:v>
                </c:pt>
                <c:pt idx="77">
                  <c:v>686.63961721453347</c:v>
                </c:pt>
                <c:pt idx="78">
                  <c:v>695.92292171280337</c:v>
                </c:pt>
                <c:pt idx="79">
                  <c:v>705.20622621107327</c:v>
                </c:pt>
                <c:pt idx="80">
                  <c:v>714.48953070934317</c:v>
                </c:pt>
                <c:pt idx="81">
                  <c:v>723.77283520761307</c:v>
                </c:pt>
                <c:pt idx="82">
                  <c:v>733.05613970588297</c:v>
                </c:pt>
                <c:pt idx="83">
                  <c:v>740.50134991349546</c:v>
                </c:pt>
                <c:pt idx="84">
                  <c:v>749.78465441176525</c:v>
                </c:pt>
                <c:pt idx="85">
                  <c:v>759.06795891003514</c:v>
                </c:pt>
                <c:pt idx="86">
                  <c:v>768.35126340830504</c:v>
                </c:pt>
                <c:pt idx="87">
                  <c:v>777.63456790657506</c:v>
                </c:pt>
                <c:pt idx="88">
                  <c:v>786.91787240484496</c:v>
                </c:pt>
                <c:pt idx="89">
                  <c:v>796.20117690311486</c:v>
                </c:pt>
                <c:pt idx="90">
                  <c:v>805.48448140138464</c:v>
                </c:pt>
                <c:pt idx="91">
                  <c:v>814.76778589965454</c:v>
                </c:pt>
                <c:pt idx="92">
                  <c:v>824.05109039792444</c:v>
                </c:pt>
                <c:pt idx="93">
                  <c:v>833.33439489619434</c:v>
                </c:pt>
                <c:pt idx="94">
                  <c:v>842.61769939446435</c:v>
                </c:pt>
                <c:pt idx="95">
                  <c:v>851.90100389273425</c:v>
                </c:pt>
                <c:pt idx="96">
                  <c:v>861.18430839100415</c:v>
                </c:pt>
                <c:pt idx="97">
                  <c:v>870.46761288927405</c:v>
                </c:pt>
                <c:pt idx="98">
                  <c:v>879.75091738754395</c:v>
                </c:pt>
                <c:pt idx="99">
                  <c:v>889.03422188581385</c:v>
                </c:pt>
                <c:pt idx="100">
                  <c:v>898.31752638408375</c:v>
                </c:pt>
                <c:pt idx="101">
                  <c:v>907.60083088235365</c:v>
                </c:pt>
                <c:pt idx="102">
                  <c:v>916.88413538062366</c:v>
                </c:pt>
                <c:pt idx="103">
                  <c:v>926.16743987889356</c:v>
                </c:pt>
                <c:pt idx="104">
                  <c:v>927.11433693771721</c:v>
                </c:pt>
                <c:pt idx="105">
                  <c:v>936.397641435987</c:v>
                </c:pt>
                <c:pt idx="106">
                  <c:v>945.68094593425712</c:v>
                </c:pt>
                <c:pt idx="107">
                  <c:v>954.96425043252702</c:v>
                </c:pt>
                <c:pt idx="108">
                  <c:v>964.24755493079692</c:v>
                </c:pt>
                <c:pt idx="109">
                  <c:v>973.53085942906682</c:v>
                </c:pt>
                <c:pt idx="110">
                  <c:v>982.81416392733661</c:v>
                </c:pt>
                <c:pt idx="111">
                  <c:v>992.09746842560651</c:v>
                </c:pt>
                <c:pt idx="112">
                  <c:v>1001.3807729238764</c:v>
                </c:pt>
                <c:pt idx="113">
                  <c:v>1010.6640774221463</c:v>
                </c:pt>
                <c:pt idx="114">
                  <c:v>1019.9473819204163</c:v>
                </c:pt>
                <c:pt idx="115">
                  <c:v>1029.2306864186862</c:v>
                </c:pt>
                <c:pt idx="116">
                  <c:v>1038.5139909169561</c:v>
                </c:pt>
                <c:pt idx="117">
                  <c:v>1047.797295415226</c:v>
                </c:pt>
                <c:pt idx="118">
                  <c:v>1057.0805999134959</c:v>
                </c:pt>
                <c:pt idx="119">
                  <c:v>1066.3639044117658</c:v>
                </c:pt>
                <c:pt idx="120">
                  <c:v>1075.6472089100357</c:v>
                </c:pt>
                <c:pt idx="121">
                  <c:v>1084.9305134083056</c:v>
                </c:pt>
                <c:pt idx="122">
                  <c:v>1094.2138179065755</c:v>
                </c:pt>
                <c:pt idx="123">
                  <c:v>1103.4971224048454</c:v>
                </c:pt>
                <c:pt idx="124">
                  <c:v>1112.7804269031153</c:v>
                </c:pt>
                <c:pt idx="125">
                  <c:v>1112.8825432525962</c:v>
                </c:pt>
                <c:pt idx="126">
                  <c:v>1122.1658477508661</c:v>
                </c:pt>
                <c:pt idx="127">
                  <c:v>1131.449152249136</c:v>
                </c:pt>
                <c:pt idx="128">
                  <c:v>1140.7324567474059</c:v>
                </c:pt>
                <c:pt idx="129">
                  <c:v>1150.0157612456758</c:v>
                </c:pt>
                <c:pt idx="130">
                  <c:v>1159.2990657439457</c:v>
                </c:pt>
                <c:pt idx="131">
                  <c:v>1168.5823702422156</c:v>
                </c:pt>
                <c:pt idx="132">
                  <c:v>1177.8656747404855</c:v>
                </c:pt>
                <c:pt idx="133">
                  <c:v>1187.1489792387556</c:v>
                </c:pt>
                <c:pt idx="134">
                  <c:v>1196.4322837370253</c:v>
                </c:pt>
                <c:pt idx="135">
                  <c:v>1205.7155882352952</c:v>
                </c:pt>
                <c:pt idx="136">
                  <c:v>1214.9988927335651</c:v>
                </c:pt>
                <c:pt idx="137">
                  <c:v>1224.282197231835</c:v>
                </c:pt>
                <c:pt idx="138">
                  <c:v>1233.5655017301049</c:v>
                </c:pt>
                <c:pt idx="139">
                  <c:v>1242.8488062283748</c:v>
                </c:pt>
                <c:pt idx="140">
                  <c:v>1252.1321107266447</c:v>
                </c:pt>
                <c:pt idx="141">
                  <c:v>1261.4154152249146</c:v>
                </c:pt>
                <c:pt idx="142">
                  <c:v>1270.6987197231847</c:v>
                </c:pt>
                <c:pt idx="143">
                  <c:v>1279.9820242214546</c:v>
                </c:pt>
                <c:pt idx="144">
                  <c:v>1289.2653287197245</c:v>
                </c:pt>
                <c:pt idx="145">
                  <c:v>1296.0699909169566</c:v>
                </c:pt>
                <c:pt idx="146">
                  <c:v>1305.3532954152265</c:v>
                </c:pt>
                <c:pt idx="147">
                  <c:v>1314.6365999134964</c:v>
                </c:pt>
                <c:pt idx="148">
                  <c:v>1323.9199044117663</c:v>
                </c:pt>
                <c:pt idx="149">
                  <c:v>1333.2032089100362</c:v>
                </c:pt>
                <c:pt idx="150">
                  <c:v>1342.4865134083061</c:v>
                </c:pt>
                <c:pt idx="151">
                  <c:v>1351.769817906576</c:v>
                </c:pt>
                <c:pt idx="152">
                  <c:v>1361.0531224048459</c:v>
                </c:pt>
                <c:pt idx="153">
                  <c:v>1370.3364269031158</c:v>
                </c:pt>
                <c:pt idx="154">
                  <c:v>1379.6197314013857</c:v>
                </c:pt>
                <c:pt idx="155">
                  <c:v>1388.9030358996556</c:v>
                </c:pt>
                <c:pt idx="156">
                  <c:v>1398.1863403979255</c:v>
                </c:pt>
                <c:pt idx="157">
                  <c:v>1407.4696448961954</c:v>
                </c:pt>
                <c:pt idx="158">
                  <c:v>1416.7529493944653</c:v>
                </c:pt>
                <c:pt idx="159">
                  <c:v>1426.0362538927352</c:v>
                </c:pt>
                <c:pt idx="160">
                  <c:v>1435.3195583910051</c:v>
                </c:pt>
                <c:pt idx="161">
                  <c:v>1444.602862889275</c:v>
                </c:pt>
                <c:pt idx="162">
                  <c:v>1453.8861673875449</c:v>
                </c:pt>
                <c:pt idx="163">
                  <c:v>1463.1694718858148</c:v>
                </c:pt>
                <c:pt idx="164">
                  <c:v>1472.4527763840847</c:v>
                </c:pt>
                <c:pt idx="165">
                  <c:v>1481.7360808823546</c:v>
                </c:pt>
                <c:pt idx="166">
                  <c:v>1484.270423010382</c:v>
                </c:pt>
                <c:pt idx="167">
                  <c:v>1493.5537275086519</c:v>
                </c:pt>
                <c:pt idx="168">
                  <c:v>1502.8370320069218</c:v>
                </c:pt>
                <c:pt idx="169">
                  <c:v>1512.1203365051917</c:v>
                </c:pt>
                <c:pt idx="170">
                  <c:v>1521.4036410034616</c:v>
                </c:pt>
                <c:pt idx="171">
                  <c:v>1530.6869455017315</c:v>
                </c:pt>
                <c:pt idx="172">
                  <c:v>1539.9702500000017</c:v>
                </c:pt>
                <c:pt idx="173">
                  <c:v>1549.2535544982716</c:v>
                </c:pt>
                <c:pt idx="174">
                  <c:v>1558.5368589965415</c:v>
                </c:pt>
                <c:pt idx="175">
                  <c:v>1567.8201634948111</c:v>
                </c:pt>
                <c:pt idx="176">
                  <c:v>1576.9456518166107</c:v>
                </c:pt>
                <c:pt idx="177">
                  <c:v>1595.5122608131505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473312"/>
        <c:axId val="1407472352"/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10"/>
        <c:minorUnit val="5"/>
      </c:valAx>
      <c:valAx>
        <c:axId val="1213770032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Leverage</a:t>
                </a:r>
                <a:r>
                  <a:rPr lang="pt-PT" baseline="0"/>
                  <a:t> Ratio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</c:valAx>
      <c:valAx>
        <c:axId val="1407472352"/>
        <c:scaling>
          <c:orientation val="minMax"/>
          <c:max val="23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7473312"/>
        <c:crosses val="max"/>
        <c:crossBetween val="midCat"/>
      </c:valAx>
      <c:valAx>
        <c:axId val="1407473312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1407472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Folha3!$BK$5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Folha3!$BK$6:$BK$183</c:f>
              <c:numCache>
                <c:formatCode>0</c:formatCode>
                <c:ptCount val="178"/>
                <c:pt idx="0">
                  <c:v>9.283304498269895E-3</c:v>
                </c:pt>
                <c:pt idx="1">
                  <c:v>3.713321799307958E-2</c:v>
                </c:pt>
                <c:pt idx="2">
                  <c:v>4.7920269287197219E-2</c:v>
                </c:pt>
                <c:pt idx="3">
                  <c:v>9.9386909425605491E-2</c:v>
                </c:pt>
                <c:pt idx="4">
                  <c:v>0.16942015856055362</c:v>
                </c:pt>
                <c:pt idx="5">
                  <c:v>0.2580200166920415</c:v>
                </c:pt>
                <c:pt idx="6">
                  <c:v>0.36518648382006924</c:v>
                </c:pt>
                <c:pt idx="7">
                  <c:v>0.41090142057396201</c:v>
                </c:pt>
                <c:pt idx="8">
                  <c:v>0.54370837472621114</c:v>
                </c:pt>
                <c:pt idx="9">
                  <c:v>0.69508193787500006</c:v>
                </c:pt>
                <c:pt idx="10">
                  <c:v>0.8650221100203288</c:v>
                </c:pt>
                <c:pt idx="11">
                  <c:v>1.0535288911621969</c:v>
                </c:pt>
                <c:pt idx="12">
                  <c:v>1.2606022813006055</c:v>
                </c:pt>
                <c:pt idx="13">
                  <c:v>1.486242280435554</c:v>
                </c:pt>
                <c:pt idx="14">
                  <c:v>1.7304488885670422</c:v>
                </c:pt>
                <c:pt idx="15">
                  <c:v>1.9932221056950701</c:v>
                </c:pt>
                <c:pt idx="16">
                  <c:v>2.2745619318196377</c:v>
                </c:pt>
                <c:pt idx="17">
                  <c:v>2.3899127087262118</c:v>
                </c:pt>
                <c:pt idx="18">
                  <c:v>2.6970972545739622</c:v>
                </c:pt>
                <c:pt idx="19">
                  <c:v>3.0228484094182528</c:v>
                </c:pt>
                <c:pt idx="20">
                  <c:v>3.3671661732590845</c:v>
                </c:pt>
                <c:pt idx="21">
                  <c:v>3.6284064847318351</c:v>
                </c:pt>
                <c:pt idx="22">
                  <c:v>4.0047516490916975</c:v>
                </c:pt>
                <c:pt idx="23">
                  <c:v>4.399663422448099</c:v>
                </c:pt>
                <c:pt idx="24">
                  <c:v>4.8131418048010417</c:v>
                </c:pt>
                <c:pt idx="25">
                  <c:v>5.2451867961505227</c:v>
                </c:pt>
                <c:pt idx="26">
                  <c:v>5.695798396496544</c:v>
                </c:pt>
                <c:pt idx="27">
                  <c:v>6.1649766058391045</c:v>
                </c:pt>
                <c:pt idx="28">
                  <c:v>6.6527214241782051</c:v>
                </c:pt>
                <c:pt idx="29">
                  <c:v>7.1590328515138477</c:v>
                </c:pt>
                <c:pt idx="30">
                  <c:v>7.6839108878460287</c:v>
                </c:pt>
                <c:pt idx="31">
                  <c:v>8.2273555331747499</c:v>
                </c:pt>
                <c:pt idx="32">
                  <c:v>8.7893667875000094</c:v>
                </c:pt>
                <c:pt idx="33">
                  <c:v>9.3699446508218109</c:v>
                </c:pt>
                <c:pt idx="34">
                  <c:v>9.9690891231401455</c:v>
                </c:pt>
                <c:pt idx="35">
                  <c:v>10.586800204455026</c:v>
                </c:pt>
                <c:pt idx="36">
                  <c:v>11.223077894766446</c:v>
                </c:pt>
                <c:pt idx="37">
                  <c:v>11.877922194074404</c:v>
                </c:pt>
                <c:pt idx="38">
                  <c:v>12.551333102378907</c:v>
                </c:pt>
                <c:pt idx="39">
                  <c:v>13.243310619679946</c:v>
                </c:pt>
                <c:pt idx="40">
                  <c:v>13.953854745977525</c:v>
                </c:pt>
                <c:pt idx="41">
                  <c:v>14.682965481271642</c:v>
                </c:pt>
                <c:pt idx="42">
                  <c:v>14.77540978787848</c:v>
                </c:pt>
                <c:pt idx="43">
                  <c:v>15.525407958293707</c:v>
                </c:pt>
                <c:pt idx="44">
                  <c:v>16.293972737705477</c:v>
                </c:pt>
                <c:pt idx="45">
                  <c:v>17.081104126113779</c:v>
                </c:pt>
                <c:pt idx="46">
                  <c:v>17.886802123518628</c:v>
                </c:pt>
                <c:pt idx="47">
                  <c:v>18.71106672992001</c:v>
                </c:pt>
                <c:pt idx="48">
                  <c:v>19.553897945317939</c:v>
                </c:pt>
                <c:pt idx="49">
                  <c:v>20.415295769712404</c:v>
                </c:pt>
                <c:pt idx="50">
                  <c:v>21.295260203103407</c:v>
                </c:pt>
                <c:pt idx="51">
                  <c:v>22.193791245490956</c:v>
                </c:pt>
                <c:pt idx="52">
                  <c:v>23.110888896875036</c:v>
                </c:pt>
                <c:pt idx="53">
                  <c:v>24.046553157255666</c:v>
                </c:pt>
                <c:pt idx="54">
                  <c:v>25.000784026632822</c:v>
                </c:pt>
                <c:pt idx="55">
                  <c:v>25.973581505006532</c:v>
                </c:pt>
                <c:pt idx="56">
                  <c:v>26.964945592376772</c:v>
                </c:pt>
                <c:pt idx="57">
                  <c:v>27.974876288743559</c:v>
                </c:pt>
                <c:pt idx="58">
                  <c:v>29.003373594106879</c:v>
                </c:pt>
                <c:pt idx="59">
                  <c:v>30.050437508466743</c:v>
                </c:pt>
                <c:pt idx="60">
                  <c:v>31.116068031823154</c:v>
                </c:pt>
                <c:pt idx="61">
                  <c:v>32.200265164176095</c:v>
                </c:pt>
                <c:pt idx="62">
                  <c:v>33.303028905525579</c:v>
                </c:pt>
                <c:pt idx="63">
                  <c:v>33.380917686926956</c:v>
                </c:pt>
                <c:pt idx="64">
                  <c:v>34.503547699902747</c:v>
                </c:pt>
                <c:pt idx="65">
                  <c:v>35.644744321875059</c:v>
                </c:pt>
                <c:pt idx="66">
                  <c:v>36.804507552843923</c:v>
                </c:pt>
                <c:pt idx="67">
                  <c:v>37.98283739280933</c:v>
                </c:pt>
                <c:pt idx="68">
                  <c:v>39.179733841771267</c:v>
                </c:pt>
                <c:pt idx="69">
                  <c:v>40.395196899729747</c:v>
                </c:pt>
                <c:pt idx="70">
                  <c:v>41.629226566684764</c:v>
                </c:pt>
                <c:pt idx="71">
                  <c:v>42.881822842636325</c:v>
                </c:pt>
                <c:pt idx="72">
                  <c:v>44.152985727584415</c:v>
                </c:pt>
                <c:pt idx="73">
                  <c:v>45.442715221529063</c:v>
                </c:pt>
                <c:pt idx="74">
                  <c:v>46.751011324470241</c:v>
                </c:pt>
                <c:pt idx="75">
                  <c:v>48.077874036407962</c:v>
                </c:pt>
                <c:pt idx="76">
                  <c:v>49.423303357342228</c:v>
                </c:pt>
                <c:pt idx="77">
                  <c:v>50.787299287273015</c:v>
                </c:pt>
                <c:pt idx="78">
                  <c:v>52.169861826200361</c:v>
                </c:pt>
                <c:pt idx="79">
                  <c:v>53.570990974124236</c:v>
                </c:pt>
                <c:pt idx="80">
                  <c:v>54.990686731044654</c:v>
                </c:pt>
                <c:pt idx="81">
                  <c:v>56.428949096961603</c:v>
                </c:pt>
                <c:pt idx="82">
                  <c:v>57.885778071875109</c:v>
                </c:pt>
                <c:pt idx="83">
                  <c:v>59.067571178549841</c:v>
                </c:pt>
                <c:pt idx="84">
                  <c:v>60.55785718287509</c:v>
                </c:pt>
                <c:pt idx="85">
                  <c:v>62.066709796196889</c:v>
                </c:pt>
                <c:pt idx="86">
                  <c:v>63.594129018515225</c:v>
                </c:pt>
                <c:pt idx="87">
                  <c:v>65.140114849830113</c:v>
                </c:pt>
                <c:pt idx="88">
                  <c:v>66.704667290141558</c:v>
                </c:pt>
                <c:pt idx="89">
                  <c:v>68.287786339449511</c:v>
                </c:pt>
                <c:pt idx="90">
                  <c:v>69.889471997754001</c:v>
                </c:pt>
                <c:pt idx="91">
                  <c:v>71.509724265055041</c:v>
                </c:pt>
                <c:pt idx="92">
                  <c:v>73.148543141352633</c:v>
                </c:pt>
                <c:pt idx="93">
                  <c:v>74.805928626646761</c:v>
                </c:pt>
                <c:pt idx="94">
                  <c:v>76.481880720937397</c:v>
                </c:pt>
                <c:pt idx="95">
                  <c:v>78.176399424224599</c:v>
                </c:pt>
                <c:pt idx="96">
                  <c:v>79.889484736508351</c:v>
                </c:pt>
                <c:pt idx="97">
                  <c:v>81.621136657788639</c:v>
                </c:pt>
                <c:pt idx="98">
                  <c:v>83.371355188065465</c:v>
                </c:pt>
                <c:pt idx="99">
                  <c:v>85.140140327338813</c:v>
                </c:pt>
                <c:pt idx="100">
                  <c:v>86.927492075608711</c:v>
                </c:pt>
                <c:pt idx="101">
                  <c:v>88.733410432875147</c:v>
                </c:pt>
                <c:pt idx="102">
                  <c:v>90.557895399138133</c:v>
                </c:pt>
                <c:pt idx="103">
                  <c:v>92.400946974397627</c:v>
                </c:pt>
                <c:pt idx="104">
                  <c:v>92.589981715632987</c:v>
                </c:pt>
                <c:pt idx="105">
                  <c:v>94.453493694006696</c:v>
                </c:pt>
                <c:pt idx="106">
                  <c:v>96.335572281376955</c:v>
                </c:pt>
                <c:pt idx="107">
                  <c:v>98.236217477743708</c:v>
                </c:pt>
                <c:pt idx="108">
                  <c:v>100.15542928310704</c:v>
                </c:pt>
                <c:pt idx="109">
                  <c:v>102.09320769746692</c:v>
                </c:pt>
                <c:pt idx="110">
                  <c:v>104.04955272082333</c:v>
                </c:pt>
                <c:pt idx="111">
                  <c:v>106.02446435317626</c:v>
                </c:pt>
                <c:pt idx="112">
                  <c:v>108.01794259452575</c:v>
                </c:pt>
                <c:pt idx="113">
                  <c:v>110.02998744487178</c:v>
                </c:pt>
                <c:pt idx="114">
                  <c:v>112.06059890421436</c:v>
                </c:pt>
                <c:pt idx="115">
                  <c:v>114.10977697255346</c:v>
                </c:pt>
                <c:pt idx="116">
                  <c:v>116.17752164988907</c:v>
                </c:pt>
                <c:pt idx="117">
                  <c:v>118.26383293622128</c:v>
                </c:pt>
                <c:pt idx="118">
                  <c:v>120.36871083155</c:v>
                </c:pt>
                <c:pt idx="119">
                  <c:v>122.49215533587528</c:v>
                </c:pt>
                <c:pt idx="120">
                  <c:v>124.63416644919705</c:v>
                </c:pt>
                <c:pt idx="121">
                  <c:v>126.79474417151539</c:v>
                </c:pt>
                <c:pt idx="122">
                  <c:v>128.97388850283031</c:v>
                </c:pt>
                <c:pt idx="123">
                  <c:v>131.17159944314173</c:v>
                </c:pt>
                <c:pt idx="124">
                  <c:v>133.38787699244969</c:v>
                </c:pt>
                <c:pt idx="125">
                  <c:v>133.41235928512137</c:v>
                </c:pt>
                <c:pt idx="126">
                  <c:v>135.6474076761248</c:v>
                </c:pt>
                <c:pt idx="127">
                  <c:v>137.90102267612482</c:v>
                </c:pt>
                <c:pt idx="128">
                  <c:v>140.17320428512136</c:v>
                </c:pt>
                <c:pt idx="129">
                  <c:v>142.46395250311446</c:v>
                </c:pt>
                <c:pt idx="130">
                  <c:v>144.77326733010409</c:v>
                </c:pt>
                <c:pt idx="131">
                  <c:v>147.10114876609023</c:v>
                </c:pt>
                <c:pt idx="132">
                  <c:v>149.44759681107294</c:v>
                </c:pt>
                <c:pt idx="133">
                  <c:v>151.81261146505221</c:v>
                </c:pt>
                <c:pt idx="134">
                  <c:v>154.196192728028</c:v>
                </c:pt>
                <c:pt idx="135">
                  <c:v>156.59834060000028</c:v>
                </c:pt>
                <c:pt idx="136">
                  <c:v>159.01905508096917</c:v>
                </c:pt>
                <c:pt idx="137">
                  <c:v>161.45833617093459</c:v>
                </c:pt>
                <c:pt idx="138">
                  <c:v>163.91618386989651</c:v>
                </c:pt>
                <c:pt idx="139">
                  <c:v>166.39259817785504</c:v>
                </c:pt>
                <c:pt idx="140">
                  <c:v>168.88757909481001</c:v>
                </c:pt>
                <c:pt idx="141">
                  <c:v>171.40112662076154</c:v>
                </c:pt>
                <c:pt idx="142">
                  <c:v>173.93324075570968</c:v>
                </c:pt>
                <c:pt idx="143">
                  <c:v>176.48392149965434</c:v>
                </c:pt>
                <c:pt idx="144">
                  <c:v>179.05316885259546</c:v>
                </c:pt>
                <c:pt idx="145">
                  <c:v>180.9482196418893</c:v>
                </c:pt>
                <c:pt idx="146">
                  <c:v>183.54964292822149</c:v>
                </c:pt>
                <c:pt idx="147">
                  <c:v>186.16963282355022</c:v>
                </c:pt>
                <c:pt idx="148">
                  <c:v>188.80818932787545</c:v>
                </c:pt>
                <c:pt idx="149">
                  <c:v>191.46531244119726</c:v>
                </c:pt>
                <c:pt idx="150">
                  <c:v>194.14100216351559</c:v>
                </c:pt>
                <c:pt idx="151">
                  <c:v>196.8352584948305</c:v>
                </c:pt>
                <c:pt idx="152">
                  <c:v>199.54808143514194</c:v>
                </c:pt>
                <c:pt idx="153">
                  <c:v>202.27947098444986</c:v>
                </c:pt>
                <c:pt idx="154">
                  <c:v>205.02942714275437</c:v>
                </c:pt>
                <c:pt idx="155">
                  <c:v>207.79794991005545</c:v>
                </c:pt>
                <c:pt idx="156">
                  <c:v>210.58503928635304</c:v>
                </c:pt>
                <c:pt idx="157">
                  <c:v>213.39069527164713</c:v>
                </c:pt>
                <c:pt idx="158">
                  <c:v>216.21491786593779</c:v>
                </c:pt>
                <c:pt idx="159">
                  <c:v>219.05770706922499</c:v>
                </c:pt>
                <c:pt idx="160">
                  <c:v>221.91906288150878</c:v>
                </c:pt>
                <c:pt idx="161">
                  <c:v>224.79898530278905</c:v>
                </c:pt>
                <c:pt idx="162">
                  <c:v>227.69747433306583</c:v>
                </c:pt>
                <c:pt idx="163">
                  <c:v>230.6145299723392</c:v>
                </c:pt>
                <c:pt idx="164">
                  <c:v>233.55015222060911</c:v>
                </c:pt>
                <c:pt idx="165">
                  <c:v>236.50434107787558</c:v>
                </c:pt>
                <c:pt idx="166">
                  <c:v>237.31406085343821</c:v>
                </c:pt>
                <c:pt idx="167">
                  <c:v>240.29188500395725</c:v>
                </c:pt>
                <c:pt idx="168">
                  <c:v>243.28827576347283</c:v>
                </c:pt>
                <c:pt idx="169">
                  <c:v>246.30323313198491</c:v>
                </c:pt>
                <c:pt idx="170">
                  <c:v>249.33675710949356</c:v>
                </c:pt>
                <c:pt idx="171">
                  <c:v>252.38884769599881</c:v>
                </c:pt>
                <c:pt idx="172">
                  <c:v>255.4595048915005</c:v>
                </c:pt>
                <c:pt idx="173">
                  <c:v>258.54872869599882</c:v>
                </c:pt>
                <c:pt idx="174">
                  <c:v>261.65651910949367</c:v>
                </c:pt>
                <c:pt idx="175">
                  <c:v>264.78287613198489</c:v>
                </c:pt>
                <c:pt idx="176">
                  <c:v>267.87418092843626</c:v>
                </c:pt>
                <c:pt idx="177">
                  <c:v>274.21909675369579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380-4DAF-B0DF-FF9C3C7BE7F6}"/>
            </c:ext>
          </c:extLst>
        </c:ser>
        <c:ser>
          <c:idx val="0"/>
          <c:order val="0"/>
          <c:tx>
            <c:strRef>
              <c:f>Folha3!$AU$5</c:f>
              <c:strCache>
                <c:ptCount val="1"/>
                <c:pt idx="0">
                  <c:v>energy example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Folha3!$AU$6:$AU$183</c:f>
              <c:numCache>
                <c:formatCode>0</c:formatCode>
                <c:ptCount val="178"/>
                <c:pt idx="0">
                  <c:v>7.7835046637703201E-3</c:v>
                </c:pt>
                <c:pt idx="1">
                  <c:v>3.1134736881055756E-2</c:v>
                </c:pt>
                <c:pt idx="2">
                  <c:v>4.0179595295862632E-2</c:v>
                </c:pt>
                <c:pt idx="3">
                  <c:v>8.3336271464482692E-2</c:v>
                </c:pt>
                <c:pt idx="4">
                  <c:v>0.1420676479260872</c:v>
                </c:pt>
                <c:pt idx="5">
                  <c:v>0.21637914632720651</c:v>
                </c:pt>
                <c:pt idx="6">
                  <c:v>0.30627762824647953</c:v>
                </c:pt>
                <c:pt idx="7">
                  <c:v>0.34463120351172183</c:v>
                </c:pt>
                <c:pt idx="8">
                  <c:v>0.45606925268196075</c:v>
                </c:pt>
                <c:pt idx="9">
                  <c:v>0.58311643012019698</c:v>
                </c:pt>
                <c:pt idx="10">
                  <c:v>0.72578448156978126</c:v>
                </c:pt>
                <c:pt idx="11">
                  <c:v>0.88408660353985147</c:v>
                </c:pt>
                <c:pt idx="12">
                  <c:v>1.0580374468193294</c:v>
                </c:pt>
                <c:pt idx="13">
                  <c:v>1.2476531203814845</c:v>
                </c:pt>
                <c:pt idx="14">
                  <c:v>1.452951195681141</c:v>
                </c:pt>
                <c:pt idx="15">
                  <c:v>1.6739507113468302</c:v>
                </c:pt>
                <c:pt idx="16">
                  <c:v>1.9106721782703791</c:v>
                </c:pt>
                <c:pt idx="17">
                  <c:v>2.0077610196355904</c:v>
                </c:pt>
                <c:pt idx="18">
                  <c:v>2.2664043626960351</c:v>
                </c:pt>
                <c:pt idx="19">
                  <c:v>2.5408247252270204</c:v>
                </c:pt>
                <c:pt idx="20">
                  <c:v>2.8310476553303126</c:v>
                </c:pt>
                <c:pt idx="21">
                  <c:v>3.0513559229334226</c:v>
                </c:pt>
                <c:pt idx="22">
                  <c:v>3.3689026973181577</c:v>
                </c:pt>
                <c:pt idx="23">
                  <c:v>3.7023292892339428</c:v>
                </c:pt>
                <c:pt idx="24">
                  <c:v>4.0516668702319611</c:v>
                </c:pt>
                <c:pt idx="25">
                  <c:v>4.4169481405341511</c:v>
                </c:pt>
                <c:pt idx="26">
                  <c:v>4.7982073378998606</c:v>
                </c:pt>
                <c:pt idx="27">
                  <c:v>5.1954802469279828</c:v>
                </c:pt>
                <c:pt idx="28">
                  <c:v>5.6088042087996319</c:v>
                </c:pt>
                <c:pt idx="29">
                  <c:v>6.0382181314667349</c:v>
                </c:pt>
                <c:pt idx="30">
                  <c:v>6.4837625002920865</c:v>
                </c:pt>
                <c:pt idx="31">
                  <c:v>6.9454793891468105</c:v>
                </c:pt>
                <c:pt idx="32">
                  <c:v>7.4234124719713082</c:v>
                </c:pt>
                <c:pt idx="33">
                  <c:v>7.9176070348061218</c:v>
                </c:pt>
                <c:pt idx="34">
                  <c:v>8.4281099882994255</c:v>
                </c:pt>
                <c:pt idx="35">
                  <c:v>8.9549698806981421</c:v>
                </c:pt>
                <c:pt idx="36">
                  <c:v>9.4982369113299239</c:v>
                </c:pt>
                <c:pt idx="37">
                  <c:v>10.057962944583629</c:v>
                </c:pt>
                <c:pt idx="38">
                  <c:v>10.63420152439619</c:v>
                </c:pt>
                <c:pt idx="39">
                  <c:v>11.227007889254061</c:v>
                </c:pt>
                <c:pt idx="40">
                  <c:v>11.836438987717795</c:v>
                </c:pt>
                <c:pt idx="41">
                  <c:v>12.462553494478636</c:v>
                </c:pt>
                <c:pt idx="42">
                  <c:v>12.541993702285335</c:v>
                </c:pt>
                <c:pt idx="43">
                  <c:v>13.186949344788159</c:v>
                </c:pt>
                <c:pt idx="44">
                  <c:v>13.848718887080459</c:v>
                </c:pt>
                <c:pt idx="45">
                  <c:v>14.527366507517323</c:v>
                </c:pt>
                <c:pt idx="46">
                  <c:v>15.222958182646403</c:v>
                </c:pt>
                <c:pt idx="47">
                  <c:v>15.935561706143448</c:v>
                </c:pt>
                <c:pt idx="48">
                  <c:v>16.66524670834206</c:v>
                </c:pt>
                <c:pt idx="49">
                  <c:v>17.412084676369137</c:v>
                </c:pt>
                <c:pt idx="50">
                  <c:v>18.176148974897984</c:v>
                </c:pt>
                <c:pt idx="51">
                  <c:v>18.957514867531472</c:v>
                </c:pt>
                <c:pt idx="52">
                  <c:v>19.756259538827997</c:v>
                </c:pt>
                <c:pt idx="53">
                  <c:v>20.572462116983612</c:v>
                </c:pt>
                <c:pt idx="54">
                  <c:v>21.406203697183848</c:v>
                </c:pt>
                <c:pt idx="55">
                  <c:v>22.257567365639815</c:v>
                </c:pt>
                <c:pt idx="56">
                  <c:v>23.126638224322807</c:v>
                </c:pt>
                <c:pt idx="57">
                  <c:v>24.013503416413101</c:v>
                </c:pt>
                <c:pt idx="58">
                  <c:v>24.918252152478349</c:v>
                </c:pt>
                <c:pt idx="59">
                  <c:v>25.840975737398043</c:v>
                </c:pt>
                <c:pt idx="60">
                  <c:v>26.781767598050916</c:v>
                </c:pt>
                <c:pt idx="61">
                  <c:v>27.74072331178261</c:v>
                </c:pt>
                <c:pt idx="62">
                  <c:v>28.717940635671674</c:v>
                </c:pt>
                <c:pt idx="63">
                  <c:v>28.787032189412056</c:v>
                </c:pt>
                <c:pt idx="64">
                  <c:v>29.78390020005606</c:v>
                </c:pt>
                <c:pt idx="65">
                  <c:v>30.799239234644372</c:v>
                </c:pt>
                <c:pt idx="66">
                  <c:v>31.833153933606372</c:v>
                </c:pt>
                <c:pt idx="67">
                  <c:v>32.885751244854198</c:v>
                </c:pt>
                <c:pt idx="68">
                  <c:v>33.957140457397401</c:v>
                </c:pt>
                <c:pt idx="69">
                  <c:v>35.047433235879453</c:v>
                </c:pt>
                <c:pt idx="70">
                  <c:v>36.156743656059106</c:v>
                </c:pt>
                <c:pt idx="71">
                  <c:v>37.28518824126035</c:v>
                </c:pt>
                <c:pt idx="72">
                  <c:v>38.432885999815298</c:v>
                </c:pt>
                <c:pt idx="73">
                  <c:v>39.599958463525418</c:v>
                </c:pt>
                <c:pt idx="74">
                  <c:v>40.786529727167427</c:v>
                </c:pt>
                <c:pt idx="75">
                  <c:v>41.992726489070741</c:v>
                </c:pt>
                <c:pt idx="76">
                  <c:v>43.218678092794654</c:v>
                </c:pt>
                <c:pt idx="77">
                  <c:v>44.464516569934304</c:v>
                </c:pt>
                <c:pt idx="78">
                  <c:v>45.730376684085421</c:v>
                </c:pt>
                <c:pt idx="79">
                  <c:v>47.016395975998662</c:v>
                </c:pt>
                <c:pt idx="80">
                  <c:v>48.322714809956217</c:v>
                </c:pt>
                <c:pt idx="81">
                  <c:v>49.649476421403385</c:v>
                </c:pt>
                <c:pt idx="82">
                  <c:v>50.996826965869886</c:v>
                </c:pt>
                <c:pt idx="83">
                  <c:v>52.092379565785947</c:v>
                </c:pt>
                <c:pt idx="84">
                  <c:v>53.477209879706884</c:v>
                </c:pt>
                <c:pt idx="85">
                  <c:v>54.883054642214248</c:v>
                </c:pt>
                <c:pt idx="86">
                  <c:v>56.310071581440667</c:v>
                </c:pt>
                <c:pt idx="87">
                  <c:v>57.758421599652564</c:v>
                </c:pt>
                <c:pt idx="88">
                  <c:v>59.228268830397951</c:v>
                </c:pt>
                <c:pt idx="89">
                  <c:v>60.719780697212492</c:v>
                </c:pt>
                <c:pt idx="90">
                  <c:v>62.233127973929214</c:v>
                </c:pt>
                <c:pt idx="91">
                  <c:v>63.768484846638088</c:v>
                </c:pt>
                <c:pt idx="92">
                  <c:v>65.326028977344563</c:v>
                </c:pt>
                <c:pt idx="93">
                  <c:v>66.905941569376765</c:v>
                </c:pt>
                <c:pt idx="94">
                  <c:v>68.508407434593735</c:v>
                </c:pt>
                <c:pt idx="95">
                  <c:v>70.133615062448399</c:v>
                </c:pt>
                <c:pt idx="96">
                  <c:v>71.781756690961473</c:v>
                </c:pt>
                <c:pt idx="97">
                  <c:v>73.453028379663763</c:v>
                </c:pt>
                <c:pt idx="98">
                  <c:v>75.147630084567567</c:v>
                </c:pt>
                <c:pt idx="99">
                  <c:v>76.865765735229104</c:v>
                </c:pt>
                <c:pt idx="100">
                  <c:v>78.607643313966534</c:v>
                </c:pt>
                <c:pt idx="101">
                  <c:v>80.373474937301012</c:v>
                </c:pt>
                <c:pt idx="102">
                  <c:v>82.163476939690014</c:v>
                </c:pt>
                <c:pt idx="103">
                  <c:v>83.977869959625153</c:v>
                </c:pt>
                <c:pt idx="104">
                  <c:v>84.164317396927444</c:v>
                </c:pt>
                <c:pt idx="105">
                  <c:v>86.005850122137048</c:v>
                </c:pt>
                <c:pt idx="106">
                  <c:v>87.872252076788385</c:v>
                </c:pt>
                <c:pt idx="107">
                  <c:v>89.7637578251001</c:v>
                </c:pt>
                <c:pt idx="108">
                  <c:v>91.680606614884141</c:v>
                </c:pt>
                <c:pt idx="109">
                  <c:v>93.623042476936376</c:v>
                </c:pt>
                <c:pt idx="110">
                  <c:v>95.591314327296132</c:v>
                </c:pt>
                <c:pt idx="111">
                  <c:v>97.585676072468488</c:v>
                </c:pt>
                <c:pt idx="112">
                  <c:v>99.606386717707693</c:v>
                </c:pt>
                <c:pt idx="113">
                  <c:v>101.65371047846381</c:v>
                </c:pt>
                <c:pt idx="114">
                  <c:v>103.72791689509752</c:v>
                </c:pt>
                <c:pt idx="115">
                  <c:v>105.82928095097445</c:v>
                </c:pt>
                <c:pt idx="116">
                  <c:v>107.95808319405241</c:v>
                </c:pt>
                <c:pt idx="117">
                  <c:v>110.11460986208129</c:v>
                </c:pt>
                <c:pt idx="118">
                  <c:v>112.29915301153926</c:v>
                </c:pt>
                <c:pt idx="119">
                  <c:v>114.51201065043423</c:v>
                </c:pt>
                <c:pt idx="120">
                  <c:v>116.75348687510441</c:v>
                </c:pt>
                <c:pt idx="121">
                  <c:v>119.02389201115835</c:v>
                </c:pt>
                <c:pt idx="122">
                  <c:v>121.32354275869889</c:v>
                </c:pt>
                <c:pt idx="123">
                  <c:v>123.65276234198353</c:v>
                </c:pt>
                <c:pt idx="124">
                  <c:v>126.01188066367779</c:v>
                </c:pt>
                <c:pt idx="125">
                  <c:v>126.03799842965405</c:v>
                </c:pt>
                <c:pt idx="126">
                  <c:v>128.42768671815048</c:v>
                </c:pt>
                <c:pt idx="127">
                  <c:v>130.84795804729814</c:v>
                </c:pt>
                <c:pt idx="128">
                  <c:v>133.29916340878498</c:v>
                </c:pt>
                <c:pt idx="129">
                  <c:v>135.78166114099727</c:v>
                </c:pt>
                <c:pt idx="130">
                  <c:v>138.2958171089108</c:v>
                </c:pt>
                <c:pt idx="131">
                  <c:v>140.84200488967463</c:v>
                </c:pt>
                <c:pt idx="132">
                  <c:v>143.42060596409843</c:v>
                </c:pt>
                <c:pt idx="133">
                  <c:v>146.03200991426417</c:v>
                </c:pt>
                <c:pt idx="134">
                  <c:v>148.67661462749177</c:v>
                </c:pt>
                <c:pt idx="135">
                  <c:v>151.35482650689968</c:v>
                </c:pt>
                <c:pt idx="136">
                  <c:v>154.06706068881121</c:v>
                </c:pt>
                <c:pt idx="137">
                  <c:v>156.81374126726797</c:v>
                </c:pt>
                <c:pt idx="138">
                  <c:v>159.59530152592518</c:v>
                </c:pt>
                <c:pt idx="139">
                  <c:v>162.41218417761468</c:v>
                </c:pt>
                <c:pt idx="140">
                  <c:v>165.26484161187506</c:v>
                </c:pt>
                <c:pt idx="141">
                  <c:v>168.15373615076146</c:v>
                </c:pt>
                <c:pt idx="142">
                  <c:v>171.07934031326303</c:v>
                </c:pt>
                <c:pt idx="143">
                  <c:v>174.04213708866959</c:v>
                </c:pt>
                <c:pt idx="144">
                  <c:v>177.0426202192466</c:v>
                </c:pt>
                <c:pt idx="145">
                  <c:v>179.26620119516426</c:v>
                </c:pt>
                <c:pt idx="146">
                  <c:v>182.33319673402855</c:v>
                </c:pt>
                <c:pt idx="147">
                  <c:v>185.43928526633289</c:v>
                </c:pt>
                <c:pt idx="148">
                  <c:v>188.58500334047119</c:v>
                </c:pt>
                <c:pt idx="149">
                  <c:v>191.77089973393902</c:v>
                </c:pt>
                <c:pt idx="150">
                  <c:v>194.99753579717932</c:v>
                </c:pt>
                <c:pt idx="151">
                  <c:v>198.26548580963396</c:v>
                </c:pt>
                <c:pt idx="152">
                  <c:v>201.57533734851697</c:v>
                </c:pt>
                <c:pt idx="153">
                  <c:v>204.92769167084779</c:v>
                </c:pt>
                <c:pt idx="154">
                  <c:v>208.32316410931213</c:v>
                </c:pt>
                <c:pt idx="155">
                  <c:v>211.76238448254574</c:v>
                </c:pt>
                <c:pt idx="156">
                  <c:v>215.2459975204647</c:v>
                </c:pt>
                <c:pt idx="157">
                  <c:v>218.77466330530044</c:v>
                </c:pt>
                <c:pt idx="158">
                  <c:v>222.34905772902815</c:v>
                </c:pt>
                <c:pt idx="159">
                  <c:v>225.96987296791505</c:v>
                </c:pt>
                <c:pt idx="160">
                  <c:v>229.63781797495062</c:v>
                </c:pt>
                <c:pt idx="161">
                  <c:v>233.3536189909623</c:v>
                </c:pt>
                <c:pt idx="162">
                  <c:v>237.11802007526089</c:v>
                </c:pt>
                <c:pt idx="163">
                  <c:v>240.93178365670533</c:v>
                </c:pt>
                <c:pt idx="164">
                  <c:v>244.7956911061238</c:v>
                </c:pt>
                <c:pt idx="165">
                  <c:v>248.71054333107716</c:v>
                </c:pt>
                <c:pt idx="166">
                  <c:v>249.78825753627788</c:v>
                </c:pt>
                <c:pt idx="167">
                  <c:v>253.76915306323519</c:v>
                </c:pt>
                <c:pt idx="168">
                  <c:v>257.80288981708105</c:v>
                </c:pt>
                <c:pt idx="169">
                  <c:v>261.89033710331785</c:v>
                </c:pt>
                <c:pt idx="170">
                  <c:v>266.03238658294498</c:v>
                </c:pt>
                <c:pt idx="171">
                  <c:v>270.22995300364539</c:v>
                </c:pt>
                <c:pt idx="172">
                  <c:v>274.48397496086426</c:v>
                </c:pt>
                <c:pt idx="173">
                  <c:v>278.79541569023905</c:v>
                </c:pt>
                <c:pt idx="174">
                  <c:v>283.16526389292545</c:v>
                </c:pt>
                <c:pt idx="175">
                  <c:v>287.59453459544892</c:v>
                </c:pt>
                <c:pt idx="176">
                  <c:v>292.0074334537785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0-4DAF-B0DF-FF9C3C7BE7F6}"/>
            </c:ext>
          </c:extLst>
        </c:ser>
        <c:ser>
          <c:idx val="1"/>
          <c:order val="1"/>
          <c:tx>
            <c:strRef>
              <c:f>Folha3!$BA$5</c:f>
              <c:strCache>
                <c:ptCount val="1"/>
                <c:pt idx="0">
                  <c:v>energy fliped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Folha3!$BA$6:$BA$183</c:f>
              <c:numCache>
                <c:formatCode>0.00</c:formatCode>
                <c:ptCount val="178"/>
                <c:pt idx="0">
                  <c:v>7.8139377904337826E-3</c:v>
                </c:pt>
                <c:pt idx="1">
                  <c:v>3.1378439340987239E-2</c:v>
                </c:pt>
                <c:pt idx="2">
                  <c:v>4.0536933104605349E-2</c:v>
                </c:pt>
                <c:pt idx="3">
                  <c:v>8.4403528741014214E-2</c:v>
                </c:pt>
                <c:pt idx="4">
                  <c:v>0.14444252867203672</c:v>
                </c:pt>
                <c:pt idx="5">
                  <c:v>0.220841512846424</c:v>
                </c:pt>
                <c:pt idx="6">
                  <c:v>0.31378921311921204</c:v>
                </c:pt>
                <c:pt idx="7">
                  <c:v>0.353595652547189</c:v>
                </c:pt>
                <c:pt idx="8">
                  <c:v>0.46970954725466524</c:v>
                </c:pt>
                <c:pt idx="9">
                  <c:v>0.60282609358458272</c:v>
                </c:pt>
                <c:pt idx="10">
                  <c:v>0.75313782585286915</c:v>
                </c:pt>
                <c:pt idx="11">
                  <c:v>0.92083837349240771</c:v>
                </c:pt>
                <c:pt idx="12">
                  <c:v>1.1061224464967661</c:v>
                </c:pt>
                <c:pt idx="13">
                  <c:v>1.309185820251821</c:v>
                </c:pt>
                <c:pt idx="14">
                  <c:v>1.5302253197460907</c:v>
                </c:pt>
                <c:pt idx="15">
                  <c:v>1.7694388031506914</c:v>
                </c:pt>
                <c:pt idx="16">
                  <c:v>2.0270251447598988</c:v>
                </c:pt>
                <c:pt idx="17">
                  <c:v>2.1330554355505007</c:v>
                </c:pt>
                <c:pt idx="18">
                  <c:v>2.4165497830064226</c:v>
                </c:pt>
                <c:pt idx="19">
                  <c:v>2.7188967117620311</c:v>
                </c:pt>
                <c:pt idx="20">
                  <c:v>3.0402984069791965</c:v>
                </c:pt>
                <c:pt idx="21">
                  <c:v>3.2853455372762581</c:v>
                </c:pt>
                <c:pt idx="22">
                  <c:v>3.6400946361924111</c:v>
                </c:pt>
                <c:pt idx="23">
                  <c:v>4.0144541328834444</c:v>
                </c:pt>
                <c:pt idx="24">
                  <c:v>4.4086295825734894</c:v>
                </c:pt>
                <c:pt idx="25">
                  <c:v>4.8228273933973886</c:v>
                </c:pt>
                <c:pt idx="26">
                  <c:v>5.2572548031178465</c:v>
                </c:pt>
                <c:pt idx="27">
                  <c:v>5.7121198551196573</c:v>
                </c:pt>
                <c:pt idx="28">
                  <c:v>6.1876313736737529</c:v>
                </c:pt>
                <c:pt idx="29">
                  <c:v>6.6839989384640308</c:v>
                </c:pt>
                <c:pt idx="30">
                  <c:v>7.2014328583701586</c:v>
                </c:pt>
                <c:pt idx="31">
                  <c:v>7.7401441444998413</c:v>
                </c:pt>
                <c:pt idx="32">
                  <c:v>8.300344482464233</c:v>
                </c:pt>
                <c:pt idx="33">
                  <c:v>8.8822462038905403</c:v>
                </c:pt>
                <c:pt idx="34">
                  <c:v>9.4860622571660524</c:v>
                </c:pt>
                <c:pt idx="35">
                  <c:v>10.11200617740829</c:v>
                </c:pt>
                <c:pt idx="36">
                  <c:v>10.760292055656047</c:v>
                </c:pt>
                <c:pt idx="37">
                  <c:v>11.431134507276754</c:v>
                </c:pt>
                <c:pt idx="38">
                  <c:v>12.124748639585603</c:v>
                </c:pt>
                <c:pt idx="39">
                  <c:v>12.841350018672511</c:v>
                </c:pt>
                <c:pt idx="40">
                  <c:v>13.581154635433155</c:v>
                </c:pt>
                <c:pt idx="41">
                  <c:v>14.344378870800917</c:v>
                </c:pt>
                <c:pt idx="42">
                  <c:v>14.44143969314023</c:v>
                </c:pt>
                <c:pt idx="43">
                  <c:v>15.231270090588067</c:v>
                </c:pt>
                <c:pt idx="44">
                  <c:v>16.044981047776737</c:v>
                </c:pt>
                <c:pt idx="45">
                  <c:v>16.882789931571661</c:v>
                </c:pt>
                <c:pt idx="46">
                  <c:v>17.744914346955589</c:v>
                </c:pt>
                <c:pt idx="47">
                  <c:v>18.631572098129141</c:v>
                </c:pt>
                <c:pt idx="48">
                  <c:v>19.542981148801449</c:v>
                </c:pt>
                <c:pt idx="49">
                  <c:v>20.479359581671023</c:v>
                </c:pt>
                <c:pt idx="50">
                  <c:v>21.440925557096957</c:v>
                </c:pt>
                <c:pt idx="51">
                  <c:v>22.427897270961761</c:v>
                </c:pt>
                <c:pt idx="52">
                  <c:v>23.440492911727052</c:v>
                </c:pt>
                <c:pt idx="53">
                  <c:v>24.478930616684362</c:v>
                </c:pt>
                <c:pt idx="54">
                  <c:v>25.543428427403484</c:v>
                </c:pt>
                <c:pt idx="55">
                  <c:v>26.634204244381696</c:v>
                </c:pt>
                <c:pt idx="56">
                  <c:v>27.751475780897511</c:v>
                </c:pt>
                <c:pt idx="57">
                  <c:v>28.895460516073509</c:v>
                </c:pt>
                <c:pt idx="58">
                  <c:v>30.066375647153055</c:v>
                </c:pt>
                <c:pt idx="59">
                  <c:v>31.264438040996748</c:v>
                </c:pt>
                <c:pt idx="60">
                  <c:v>32.489864184804752</c:v>
                </c:pt>
                <c:pt idx="61">
                  <c:v>33.74287013607205</c:v>
                </c:pt>
                <c:pt idx="62">
                  <c:v>35.023671471784155</c:v>
                </c:pt>
                <c:pt idx="63">
                  <c:v>35.114374352604976</c:v>
                </c:pt>
                <c:pt idx="64">
                  <c:v>36.425154891748591</c:v>
                </c:pt>
                <c:pt idx="65">
                  <c:v>37.764175309821162</c:v>
                </c:pt>
                <c:pt idx="66">
                  <c:v>39.131649383365769</c:v>
                </c:pt>
                <c:pt idx="67">
                  <c:v>40.527790193991208</c:v>
                </c:pt>
                <c:pt idx="68">
                  <c:v>41.952810073859538</c:v>
                </c:pt>
                <c:pt idx="69">
                  <c:v>43.406920550475434</c:v>
                </c:pt>
                <c:pt idx="70">
                  <c:v>44.890332290790177</c:v>
                </c:pt>
                <c:pt idx="71">
                  <c:v>46.403255044633447</c:v>
                </c:pt>
                <c:pt idx="72">
                  <c:v>47.945897587487423</c:v>
                </c:pt>
                <c:pt idx="73">
                  <c:v>49.518467662617866</c:v>
                </c:pt>
                <c:pt idx="74">
                  <c:v>51.121171922578149</c:v>
                </c:pt>
                <c:pt idx="75">
                  <c:v>52.754215870102747</c:v>
                </c:pt>
                <c:pt idx="76">
                  <c:v>54.417803798407348</c:v>
                </c:pt>
                <c:pt idx="77">
                  <c:v>56.112138730913834</c:v>
                </c:pt>
                <c:pt idx="78">
                  <c:v>57.837422360419033</c:v>
                </c:pt>
                <c:pt idx="79">
                  <c:v>59.593854987726921</c:v>
                </c:pt>
                <c:pt idx="80">
                  <c:v>61.381635459764716</c:v>
                </c:pt>
                <c:pt idx="81">
                  <c:v>63.200961107204236</c:v>
                </c:pt>
                <c:pt idx="82">
                  <c:v>65.052027681610767</c:v>
                </c:pt>
                <c:pt idx="83">
                  <c:v>66.559651900104853</c:v>
                </c:pt>
                <c:pt idx="84">
                  <c:v>68.468404548210842</c:v>
                </c:pt>
                <c:pt idx="85">
                  <c:v>70.409437666631021</c:v>
                </c:pt>
                <c:pt idx="86">
                  <c:v>72.382940421780319</c:v>
                </c:pt>
                <c:pt idx="87">
                  <c:v>74.389100093319087</c:v>
                </c:pt>
                <c:pt idx="88">
                  <c:v>76.428102009037048</c:v>
                </c:pt>
                <c:pt idx="89">
                  <c:v>78.500129479435913</c:v>
                </c:pt>
                <c:pt idx="90">
                  <c:v>80.605363732039521</c:v>
                </c:pt>
                <c:pt idx="91">
                  <c:v>82.743983845459923</c:v>
                </c:pt>
                <c:pt idx="92">
                  <c:v>84.916166683249472</c:v>
                </c:pt>
                <c:pt idx="93">
                  <c:v>87.122086827569476</c:v>
                </c:pt>
                <c:pt idx="94">
                  <c:v>89.36191651270677</c:v>
                </c:pt>
                <c:pt idx="95">
                  <c:v>91.635825558469747</c:v>
                </c:pt>
                <c:pt idx="96">
                  <c:v>93.943981303497083</c:v>
                </c:pt>
                <c:pt idx="97">
                  <c:v>96.286548538512051</c:v>
                </c:pt>
                <c:pt idx="98">
                  <c:v>98.663689439556748</c:v>
                </c:pt>
                <c:pt idx="99">
                  <c:v>101.07556350124079</c:v>
                </c:pt>
                <c:pt idx="100">
                  <c:v>103.52232747003978</c:v>
                </c:pt>
                <c:pt idx="101">
                  <c:v>106.00413527767962</c:v>
                </c:pt>
                <c:pt idx="102">
                  <c:v>108.52113797464276</c:v>
                </c:pt>
                <c:pt idx="103">
                  <c:v>111.07348366383431</c:v>
                </c:pt>
                <c:pt idx="104">
                  <c:v>111.33581581001765</c:v>
                </c:pt>
                <c:pt idx="105">
                  <c:v>113.92727740778474</c:v>
                </c:pt>
                <c:pt idx="106">
                  <c:v>116.55438340587263</c:v>
                </c:pt>
                <c:pt idx="107">
                  <c:v>119.21727234411676</c:v>
                </c:pt>
                <c:pt idx="108">
                  <c:v>121.91607954514834</c:v>
                </c:pt>
                <c:pt idx="109">
                  <c:v>124.65093704946872</c:v>
                </c:pt>
                <c:pt idx="110">
                  <c:v>127.42197355092061</c:v>
                </c:pt>
                <c:pt idx="111">
                  <c:v>130.22931433259558</c:v>
                </c:pt>
                <c:pt idx="112">
                  <c:v>133.0730812032192</c:v>
                </c:pt>
                <c:pt idx="113">
                  <c:v>135.95339243405462</c:v>
                </c:pt>
                <c:pt idx="114">
                  <c:v>138.87036269636479</c:v>
                </c:pt>
                <c:pt idx="115">
                  <c:v>141.82410299947716</c:v>
                </c:pt>
                <c:pt idx="116">
                  <c:v>144.81472062948976</c:v>
                </c:pt>
                <c:pt idx="117">
                  <c:v>147.84231908866235</c:v>
                </c:pt>
                <c:pt idx="118">
                  <c:v>150.90699803553426</c:v>
                </c:pt>
                <c:pt idx="119">
                  <c:v>154.00885322581024</c:v>
                </c:pt>
                <c:pt idx="120">
                  <c:v>157.14797645405724</c:v>
                </c:pt>
                <c:pt idx="121">
                  <c:v>160.32445549625376</c:v>
                </c:pt>
                <c:pt idx="122">
                  <c:v>163.53837405323398</c:v>
                </c:pt>
                <c:pt idx="123">
                  <c:v>166.78981169506804</c:v>
                </c:pt>
                <c:pt idx="124">
                  <c:v>170.0788438064213</c:v>
                </c:pt>
                <c:pt idx="125">
                  <c:v>170.11523258174387</c:v>
                </c:pt>
                <c:pt idx="126">
                  <c:v>173.44234501074001</c:v>
                </c:pt>
                <c:pt idx="127">
                  <c:v>176.80719062029078</c:v>
                </c:pt>
                <c:pt idx="128">
                  <c:v>180.2098318733544</c:v>
                </c:pt>
                <c:pt idx="129">
                  <c:v>183.65032683898798</c:v>
                </c:pt>
                <c:pt idx="130">
                  <c:v>187.12872914323151</c:v>
                </c:pt>
                <c:pt idx="131">
                  <c:v>190.64508792121705</c:v>
                </c:pt>
                <c:pt idx="132">
                  <c:v>194.19944777054195</c:v>
                </c:pt>
                <c:pt idx="133">
                  <c:v>197.79184870594591</c:v>
                </c:pt>
                <c:pt idx="134">
                  <c:v>201.42232611532958</c:v>
                </c:pt>
                <c:pt idx="135">
                  <c:v>205.09091071715446</c:v>
                </c:pt>
                <c:pt idx="136">
                  <c:v>208.79762851925926</c:v>
                </c:pt>
                <c:pt idx="137">
                  <c:v>212.54250077913181</c:v>
                </c:pt>
                <c:pt idx="138">
                  <c:v>216.3255439656709</c:v>
                </c:pt>
                <c:pt idx="139">
                  <c:v>220.146769722474</c:v>
                </c:pt>
                <c:pt idx="140">
                  <c:v>224.0061848326857</c:v>
                </c:pt>
                <c:pt idx="141">
                  <c:v>227.90379118543964</c:v>
                </c:pt>
                <c:pt idx="142">
                  <c:v>231.83958574392733</c:v>
                </c:pt>
                <c:pt idx="143">
                  <c:v>235.81356051512557</c:v>
                </c:pt>
                <c:pt idx="144">
                  <c:v>239.82570252121317</c:v>
                </c:pt>
                <c:pt idx="145">
                  <c:v>242.79083813641594</c:v>
                </c:pt>
                <c:pt idx="146">
                  <c:v>246.86907847913227</c:v>
                </c:pt>
                <c:pt idx="147">
                  <c:v>250.98542495011907</c:v>
                </c:pt>
                <c:pt idx="148">
                  <c:v>255.1398457401429</c:v>
                </c:pt>
                <c:pt idx="149">
                  <c:v>259.33230394368337</c:v>
                </c:pt>
                <c:pt idx="150">
                  <c:v>263.56275754057611</c:v>
                </c:pt>
                <c:pt idx="151">
                  <c:v>267.83115937952414</c:v>
                </c:pt>
                <c:pt idx="152">
                  <c:v>272.13745716349968</c:v>
                </c:pt>
                <c:pt idx="153">
                  <c:v>276.48159343705595</c:v>
                </c:pt>
                <c:pt idx="154">
                  <c:v>280.86350557556977</c:v>
                </c:pt>
                <c:pt idx="155">
                  <c:v>285.28312577643152</c:v>
                </c:pt>
                <c:pt idx="156">
                  <c:v>289.74038105219898</c:v>
                </c:pt>
                <c:pt idx="157">
                  <c:v>294.23519322573134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80-4DAF-B0DF-FF9C3C7BE7F6}"/>
            </c:ext>
          </c:extLst>
        </c:ser>
        <c:ser>
          <c:idx val="4"/>
          <c:order val="4"/>
          <c:tx>
            <c:strRef>
              <c:f>Folha3!$BF$5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Folha3!$AI$6:$AI$185</c:f>
              <c:numCache>
                <c:formatCode>0.00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</c:numCache>
            </c:numRef>
          </c:xVal>
          <c:yVal>
            <c:numRef>
              <c:f>Folha3!$BF$6:$BF$183</c:f>
              <c:numCache>
                <c:formatCode>0</c:formatCode>
                <c:ptCount val="178"/>
                <c:pt idx="0">
                  <c:v>1.3303633217993077E-2</c:v>
                </c:pt>
                <c:pt idx="1">
                  <c:v>5.3214532871972309E-2</c:v>
                </c:pt>
                <c:pt idx="2">
                  <c:v>6.8673141813148764E-2</c:v>
                </c:pt>
                <c:pt idx="3">
                  <c:v>0.14242848437370237</c:v>
                </c:pt>
                <c:pt idx="4">
                  <c:v>0.24279109337024221</c:v>
                </c:pt>
                <c:pt idx="5">
                  <c:v>0.3697609688027681</c:v>
                </c:pt>
                <c:pt idx="6">
                  <c:v>0.52333811067128033</c:v>
                </c:pt>
                <c:pt idx="7">
                  <c:v>0.5888508546807959</c:v>
                </c:pt>
                <c:pt idx="8">
                  <c:v>0.7791726314974049</c:v>
                </c:pt>
                <c:pt idx="9">
                  <c:v>0.99610167475000011</c:v>
                </c:pt>
                <c:pt idx="10">
                  <c:v>1.2396379844385814</c:v>
                </c:pt>
                <c:pt idx="11">
                  <c:v>1.5097815605631484</c:v>
                </c:pt>
                <c:pt idx="12">
                  <c:v>1.8065324031237022</c:v>
                </c:pt>
                <c:pt idx="13">
                  <c:v>2.1298905121202427</c:v>
                </c:pt>
                <c:pt idx="14">
                  <c:v>2.4798558875527692</c:v>
                </c:pt>
                <c:pt idx="15">
                  <c:v>2.8564285294212812</c:v>
                </c:pt>
                <c:pt idx="16">
                  <c:v>3.2596084377257801</c:v>
                </c:pt>
                <c:pt idx="17">
                  <c:v>3.4249142754974056</c:v>
                </c:pt>
                <c:pt idx="18">
                  <c:v>3.8651314986807961</c:v>
                </c:pt>
                <c:pt idx="19">
                  <c:v>4.3319559883001739</c:v>
                </c:pt>
                <c:pt idx="20">
                  <c:v>4.8253877443555382</c:v>
                </c:pt>
                <c:pt idx="21">
                  <c:v>5.1997636237889289</c:v>
                </c:pt>
                <c:pt idx="22">
                  <c:v>5.7390929144463696</c:v>
                </c:pt>
                <c:pt idx="23">
                  <c:v>6.3050294715397959</c:v>
                </c:pt>
                <c:pt idx="24">
                  <c:v>6.8975732950692086</c:v>
                </c:pt>
                <c:pt idx="25">
                  <c:v>7.5167243850346068</c:v>
                </c:pt>
                <c:pt idx="26">
                  <c:v>8.1624827414359924</c:v>
                </c:pt>
                <c:pt idx="27">
                  <c:v>8.8348483642733626</c:v>
                </c:pt>
                <c:pt idx="28">
                  <c:v>9.5338212535467193</c:v>
                </c:pt>
                <c:pt idx="29">
                  <c:v>10.259401409256066</c:v>
                </c:pt>
                <c:pt idx="30">
                  <c:v>11.011588831401395</c:v>
                </c:pt>
                <c:pt idx="31">
                  <c:v>11.790383519982713</c:v>
                </c:pt>
                <c:pt idx="32">
                  <c:v>12.595785475000014</c:v>
                </c:pt>
                <c:pt idx="33">
                  <c:v>13.427794696453303</c:v>
                </c:pt>
                <c:pt idx="34">
                  <c:v>14.286411184342571</c:v>
                </c:pt>
                <c:pt idx="35">
                  <c:v>15.171634938667831</c:v>
                </c:pt>
                <c:pt idx="36">
                  <c:v>16.083465959429081</c:v>
                </c:pt>
                <c:pt idx="37">
                  <c:v>17.02190424662631</c:v>
                </c:pt>
                <c:pt idx="38">
                  <c:v>17.986949800259534</c:v>
                </c:pt>
                <c:pt idx="39">
                  <c:v>18.978602620328743</c:v>
                </c:pt>
                <c:pt idx="40">
                  <c:v>19.996862706833934</c:v>
                </c:pt>
                <c:pt idx="41">
                  <c:v>21.041730059775109</c:v>
                </c:pt>
                <c:pt idx="42">
                  <c:v>21.174209302314043</c:v>
                </c:pt>
                <c:pt idx="43">
                  <c:v>22.249009829995707</c:v>
                </c:pt>
                <c:pt idx="44">
                  <c:v>23.350417624113362</c:v>
                </c:pt>
                <c:pt idx="45">
                  <c:v>24.478432684666991</c:v>
                </c:pt>
                <c:pt idx="46">
                  <c:v>25.633055011656616</c:v>
                </c:pt>
                <c:pt idx="47">
                  <c:v>26.814284605082218</c:v>
                </c:pt>
                <c:pt idx="48">
                  <c:v>28.022121464943815</c:v>
                </c:pt>
                <c:pt idx="49">
                  <c:v>29.256565591241401</c:v>
                </c:pt>
                <c:pt idx="50">
                  <c:v>30.517616983974964</c:v>
                </c:pt>
                <c:pt idx="51">
                  <c:v>31.805275643144519</c:v>
                </c:pt>
                <c:pt idx="52">
                  <c:v>33.119541568750051</c:v>
                </c:pt>
                <c:pt idx="53">
                  <c:v>34.460414760791586</c:v>
                </c:pt>
                <c:pt idx="54">
                  <c:v>35.827895219269088</c:v>
                </c:pt>
                <c:pt idx="55">
                  <c:v>37.221982944182592</c:v>
                </c:pt>
                <c:pt idx="56">
                  <c:v>38.642677935532063</c:v>
                </c:pt>
                <c:pt idx="57">
                  <c:v>40.089980193317544</c:v>
                </c:pt>
                <c:pt idx="58">
                  <c:v>41.563889717538991</c:v>
                </c:pt>
                <c:pt idx="59">
                  <c:v>43.064406508196434</c:v>
                </c:pt>
                <c:pt idx="60">
                  <c:v>44.591530565289872</c:v>
                </c:pt>
                <c:pt idx="61">
                  <c:v>46.145261888819284</c:v>
                </c:pt>
                <c:pt idx="62">
                  <c:v>47.725600478784692</c:v>
                </c:pt>
                <c:pt idx="63">
                  <c:v>47.837220622210289</c:v>
                </c:pt>
                <c:pt idx="64">
                  <c:v>49.446028987262203</c:v>
                </c:pt>
                <c:pt idx="65">
                  <c:v>51.081444618750083</c:v>
                </c:pt>
                <c:pt idx="66">
                  <c:v>52.743467516673974</c:v>
                </c:pt>
                <c:pt idx="67">
                  <c:v>54.432097681033845</c:v>
                </c:pt>
                <c:pt idx="68">
                  <c:v>56.14733511182969</c:v>
                </c:pt>
                <c:pt idx="69">
                  <c:v>57.889179809061531</c:v>
                </c:pt>
                <c:pt idx="70">
                  <c:v>59.657631772729339</c:v>
                </c:pt>
                <c:pt idx="71">
                  <c:v>61.452691002833156</c:v>
                </c:pt>
                <c:pt idx="72">
                  <c:v>63.274357499372947</c:v>
                </c:pt>
                <c:pt idx="73">
                  <c:v>65.122631262348733</c:v>
                </c:pt>
                <c:pt idx="74">
                  <c:v>66.997512291760501</c:v>
                </c:pt>
                <c:pt idx="75">
                  <c:v>68.899000587608256</c:v>
                </c:pt>
                <c:pt idx="76">
                  <c:v>70.827096149892014</c:v>
                </c:pt>
                <c:pt idx="77">
                  <c:v>72.781798978611718</c:v>
                </c:pt>
                <c:pt idx="78">
                  <c:v>74.763109073767453</c:v>
                </c:pt>
                <c:pt idx="79">
                  <c:v>76.771026435359133</c:v>
                </c:pt>
                <c:pt idx="80">
                  <c:v>78.805551063386829</c:v>
                </c:pt>
                <c:pt idx="81">
                  <c:v>80.866682957850486</c:v>
                </c:pt>
                <c:pt idx="82">
                  <c:v>82.954422118750159</c:v>
                </c:pt>
                <c:pt idx="83">
                  <c:v>84.648015389732848</c:v>
                </c:pt>
                <c:pt idx="84">
                  <c:v>86.783700844750129</c:v>
                </c:pt>
                <c:pt idx="85">
                  <c:v>88.945993566203413</c:v>
                </c:pt>
                <c:pt idx="86">
                  <c:v>91.134893554092685</c:v>
                </c:pt>
                <c:pt idx="87">
                  <c:v>93.350400808417959</c:v>
                </c:pt>
                <c:pt idx="88">
                  <c:v>95.592515329179236</c:v>
                </c:pt>
                <c:pt idx="89">
                  <c:v>97.861237116376472</c:v>
                </c:pt>
                <c:pt idx="90">
                  <c:v>100.15656617000967</c:v>
                </c:pt>
                <c:pt idx="91">
                  <c:v>102.47850249007888</c:v>
                </c:pt>
                <c:pt idx="92">
                  <c:v>104.8270460765841</c:v>
                </c:pt>
                <c:pt idx="93">
                  <c:v>107.20219692952529</c:v>
                </c:pt>
                <c:pt idx="94">
                  <c:v>109.60395504890242</c:v>
                </c:pt>
                <c:pt idx="95">
                  <c:v>112.03232043471557</c:v>
                </c:pt>
                <c:pt idx="96">
                  <c:v>114.48729308696473</c:v>
                </c:pt>
                <c:pt idx="97">
                  <c:v>116.96887300564985</c:v>
                </c:pt>
                <c:pt idx="98">
                  <c:v>119.47706019077098</c:v>
                </c:pt>
                <c:pt idx="99">
                  <c:v>122.01185464232806</c:v>
                </c:pt>
                <c:pt idx="100">
                  <c:v>124.57325636032114</c:v>
                </c:pt>
                <c:pt idx="101">
                  <c:v>127.16126534475022</c:v>
                </c:pt>
                <c:pt idx="102">
                  <c:v>129.77588159561529</c:v>
                </c:pt>
                <c:pt idx="103">
                  <c:v>132.41710511291629</c:v>
                </c:pt>
                <c:pt idx="104">
                  <c:v>132.68800529326933</c:v>
                </c:pt>
                <c:pt idx="105">
                  <c:v>135.35855001818283</c:v>
                </c:pt>
                <c:pt idx="106">
                  <c:v>138.05570200953233</c:v>
                </c:pt>
                <c:pt idx="107">
                  <c:v>140.77946126731774</c:v>
                </c:pt>
                <c:pt idx="108">
                  <c:v>143.52982779153922</c:v>
                </c:pt>
                <c:pt idx="109">
                  <c:v>146.3068015821967</c:v>
                </c:pt>
                <c:pt idx="110">
                  <c:v>149.11038263929012</c:v>
                </c:pt>
                <c:pt idx="111">
                  <c:v>151.94057096281952</c:v>
                </c:pt>
                <c:pt idx="112">
                  <c:v>154.79736655278492</c:v>
                </c:pt>
                <c:pt idx="113">
                  <c:v>157.68076940918633</c:v>
                </c:pt>
                <c:pt idx="114">
                  <c:v>160.59077953202373</c:v>
                </c:pt>
                <c:pt idx="115">
                  <c:v>163.52739692129708</c:v>
                </c:pt>
                <c:pt idx="116">
                  <c:v>166.49062157700641</c:v>
                </c:pt>
                <c:pt idx="117">
                  <c:v>169.48045349915174</c:v>
                </c:pt>
                <c:pt idx="118">
                  <c:v>172.49689268773307</c:v>
                </c:pt>
                <c:pt idx="119">
                  <c:v>175.5399391427504</c:v>
                </c:pt>
                <c:pt idx="120">
                  <c:v>178.60959286420365</c:v>
                </c:pt>
                <c:pt idx="121">
                  <c:v>181.70585385209293</c:v>
                </c:pt>
                <c:pt idx="122">
                  <c:v>184.82872210641824</c:v>
                </c:pt>
                <c:pt idx="123">
                  <c:v>187.97819762717947</c:v>
                </c:pt>
                <c:pt idx="124">
                  <c:v>191.15428041437673</c:v>
                </c:pt>
                <c:pt idx="125">
                  <c:v>191.18936527474085</c:v>
                </c:pt>
                <c:pt idx="126">
                  <c:v>194.39234800830482</c:v>
                </c:pt>
                <c:pt idx="127">
                  <c:v>197.62193800830488</c:v>
                </c:pt>
                <c:pt idx="128">
                  <c:v>200.87813527474086</c:v>
                </c:pt>
                <c:pt idx="129">
                  <c:v>204.16093980761286</c:v>
                </c:pt>
                <c:pt idx="130">
                  <c:v>207.47035160692084</c:v>
                </c:pt>
                <c:pt idx="131">
                  <c:v>210.80637067266474</c:v>
                </c:pt>
                <c:pt idx="132">
                  <c:v>214.1689970048447</c:v>
                </c:pt>
                <c:pt idx="133">
                  <c:v>217.55823060346066</c:v>
                </c:pt>
                <c:pt idx="134">
                  <c:v>220.97407146851253</c:v>
                </c:pt>
                <c:pt idx="135">
                  <c:v>224.41651960000041</c:v>
                </c:pt>
                <c:pt idx="136">
                  <c:v>227.88557499792432</c:v>
                </c:pt>
                <c:pt idx="137">
                  <c:v>231.38123766228418</c:v>
                </c:pt>
                <c:pt idx="138">
                  <c:v>234.90350759308004</c:v>
                </c:pt>
                <c:pt idx="139">
                  <c:v>238.45238479031192</c:v>
                </c:pt>
                <c:pt idx="140">
                  <c:v>242.0278692539797</c:v>
                </c:pt>
                <c:pt idx="141">
                  <c:v>245.62996098408348</c:v>
                </c:pt>
                <c:pt idx="142">
                  <c:v>249.25865998062332</c:v>
                </c:pt>
                <c:pt idx="143">
                  <c:v>252.91396624359913</c:v>
                </c:pt>
                <c:pt idx="144">
                  <c:v>256.59587977301084</c:v>
                </c:pt>
                <c:pt idx="145">
                  <c:v>259.31162184900671</c:v>
                </c:pt>
                <c:pt idx="146">
                  <c:v>263.03964577115204</c:v>
                </c:pt>
                <c:pt idx="147">
                  <c:v>266.79427695973334</c:v>
                </c:pt>
                <c:pt idx="148">
                  <c:v>270.57551541475061</c:v>
                </c:pt>
                <c:pt idx="149">
                  <c:v>274.38336113620397</c:v>
                </c:pt>
                <c:pt idx="150">
                  <c:v>278.2178141240932</c:v>
                </c:pt>
                <c:pt idx="151">
                  <c:v>282.0788743784185</c:v>
                </c:pt>
                <c:pt idx="152">
                  <c:v>285.96654189917979</c:v>
                </c:pt>
                <c:pt idx="153">
                  <c:v>289.88081668637699</c:v>
                </c:pt>
                <c:pt idx="154">
                  <c:v>293.82169874001022</c:v>
                </c:pt>
                <c:pt idx="155">
                  <c:v>297.78918806007943</c:v>
                </c:pt>
                <c:pt idx="156">
                  <c:v>301.78328464658466</c:v>
                </c:pt>
                <c:pt idx="157">
                  <c:v>305.80398849952581</c:v>
                </c:pt>
                <c:pt idx="158">
                  <c:v>309.851299618903</c:v>
                </c:pt>
                <c:pt idx="159">
                  <c:v>313.92521800471616</c:v>
                </c:pt>
                <c:pt idx="160">
                  <c:v>318.02574365696535</c:v>
                </c:pt>
                <c:pt idx="161">
                  <c:v>322.15287657565045</c:v>
                </c:pt>
                <c:pt idx="162">
                  <c:v>326.30661676077153</c:v>
                </c:pt>
                <c:pt idx="163">
                  <c:v>330.48696421232864</c:v>
                </c:pt>
                <c:pt idx="164">
                  <c:v>334.69391893032173</c:v>
                </c:pt>
                <c:pt idx="165">
                  <c:v>338.92748091475084</c:v>
                </c:pt>
                <c:pt idx="166">
                  <c:v>340.08786673484843</c:v>
                </c:pt>
                <c:pt idx="167">
                  <c:v>344.35529976945054</c:v>
                </c:pt>
                <c:pt idx="168">
                  <c:v>348.64934007048862</c:v>
                </c:pt>
                <c:pt idx="169">
                  <c:v>352.96998763796262</c:v>
                </c:pt>
                <c:pt idx="170">
                  <c:v>357.3172424718727</c:v>
                </c:pt>
                <c:pt idx="171">
                  <c:v>361.69110457221876</c:v>
                </c:pt>
                <c:pt idx="172">
                  <c:v>366.09157393900074</c:v>
                </c:pt>
                <c:pt idx="173">
                  <c:v>370.51865057221875</c:v>
                </c:pt>
                <c:pt idx="174">
                  <c:v>374.97233447187278</c:v>
                </c:pt>
                <c:pt idx="175">
                  <c:v>379.45262563796263</c:v>
                </c:pt>
                <c:pt idx="176">
                  <c:v>383.88268448012121</c:v>
                </c:pt>
                <c:pt idx="177">
                  <c:v>388.41573785555363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80-4DAF-B0DF-FF9C3C7BE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Folha3!$AT$5</c15:sqref>
                        </c15:formulaRef>
                      </c:ext>
                    </c:extLst>
                    <c:strCache>
                      <c:ptCount val="1"/>
                      <c:pt idx="0">
                        <c:v>force example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Folha3!$AT$6:$AT$182</c15:sqref>
                        </c15:formulaRef>
                      </c:ext>
                    </c:extLst>
                    <c:numCache>
                      <c:formatCode>0</c:formatCode>
                      <c:ptCount val="177"/>
                      <c:pt idx="0">
                        <c:v>7.7834597762001714</c:v>
                      </c:pt>
                      <c:pt idx="1">
                        <c:v>15.567278660210016</c:v>
                      </c:pt>
                      <c:pt idx="2">
                        <c:v>17.685115746018592</c:v>
                      </c:pt>
                      <c:pt idx="3">
                        <c:v>25.469943485179542</c:v>
                      </c:pt>
                      <c:pt idx="4">
                        <c:v>33.257248605992423</c:v>
                      </c:pt>
                      <c:pt idx="5">
                        <c:v>41.047264389851378</c:v>
                      </c:pt>
                      <c:pt idx="6">
                        <c:v>48.840710711021195</c:v>
                      </c:pt>
                      <c:pt idx="7">
                        <c:v>51.815475011811756</c:v>
                      </c:pt>
                      <c:pt idx="8">
                        <c:v>59.610430960348147</c:v>
                      </c:pt>
                      <c:pt idx="9">
                        <c:v>67.414948564022993</c:v>
                      </c:pt>
                      <c:pt idx="10">
                        <c:v>75.225338321760688</c:v>
                      </c:pt>
                      <c:pt idx="11">
                        <c:v>83.042325432411644</c:v>
                      </c:pt>
                      <c:pt idx="12">
                        <c:v>90.866636830439887</c:v>
                      </c:pt>
                      <c:pt idx="13">
                        <c:v>98.699001381049015</c:v>
                      </c:pt>
                      <c:pt idx="14">
                        <c:v>106.54015007633147</c:v>
                      </c:pt>
                      <c:pt idx="15">
                        <c:v>114.39081623254701</c:v>
                      </c:pt>
                      <c:pt idx="16">
                        <c:v>122.25173568863754</c:v>
                      </c:pt>
                      <c:pt idx="17">
                        <c:v>125.36322740874621</c:v>
                      </c:pt>
                      <c:pt idx="18">
                        <c:v>133.21259139545319</c:v>
                      </c:pt>
                      <c:pt idx="19">
                        <c:v>141.10103850395743</c:v>
                      </c:pt>
                      <c:pt idx="20">
                        <c:v>149.00225635654516</c:v>
                      </c:pt>
                      <c:pt idx="21">
                        <c:v>154.75768325649912</c:v>
                      </c:pt>
                      <c:pt idx="22">
                        <c:v>162.66405583245106</c:v>
                      </c:pt>
                      <c:pt idx="23">
                        <c:v>170.60388759121636</c:v>
                      </c:pt>
                      <c:pt idx="24">
                        <c:v>178.55930023530885</c:v>
                      </c:pt>
                      <c:pt idx="25">
                        <c:v>186.53105761793574</c:v>
                      </c:pt>
                      <c:pt idx="26">
                        <c:v>194.5199280007773</c:v>
                      </c:pt>
                      <c:pt idx="27">
                        <c:v>202.52668427132164</c:v>
                      </c:pt>
                      <c:pt idx="28">
                        <c:v>210.55210416272175</c:v>
                      </c:pt>
                      <c:pt idx="29">
                        <c:v>218.59697047630223</c:v>
                      </c:pt>
                      <c:pt idx="30">
                        <c:v>226.66207130684484</c:v>
                      </c:pt>
                      <c:pt idx="31">
                        <c:v>234.74820027078601</c:v>
                      </c:pt>
                      <c:pt idx="32">
                        <c:v>242.85615673746128</c:v>
                      </c:pt>
                      <c:pt idx="33">
                        <c:v>250.98674606353379</c:v>
                      </c:pt>
                      <c:pt idx="34">
                        <c:v>259.14077983074901</c:v>
                      </c:pt>
                      <c:pt idx="35">
                        <c:v>267.31907608715875</c:v>
                      </c:pt>
                      <c:pt idx="36">
                        <c:v>275.52245959196193</c:v>
                      </c:pt>
                      <c:pt idx="37">
                        <c:v>283.75176206411339</c:v>
                      </c:pt>
                      <c:pt idx="38">
                        <c:v>292.00782243485429</c:v>
                      </c:pt>
                      <c:pt idx="39">
                        <c:v>300.29148710432315</c:v>
                      </c:pt>
                      <c:pt idx="40">
                        <c:v>308.60361020240799</c:v>
                      </c:pt>
                      <c:pt idx="41">
                        <c:v>316.94505385400794</c:v>
                      </c:pt>
                      <c:pt idx="42">
                        <c:v>318.24698323010057</c:v>
                      </c:pt>
                      <c:pt idx="43">
                        <c:v>326.36530738026624</c:v>
                      </c:pt>
                      <c:pt idx="44">
                        <c:v>334.77195781571902</c:v>
                      </c:pt>
                      <c:pt idx="45">
                        <c:v>343.21067747446591</c:v>
                      </c:pt>
                      <c:pt idx="46">
                        <c:v>351.68236436650778</c:v>
                      </c:pt>
                      <c:pt idx="47">
                        <c:v>360.18792593203392</c:v>
                      </c:pt>
                      <c:pt idx="48">
                        <c:v>368.72827933757543</c:v>
                      </c:pt>
                      <c:pt idx="49">
                        <c:v>377.30435177788462</c:v>
                      </c:pt>
                      <c:pt idx="50">
                        <c:v>385.91708078374978</c:v>
                      </c:pt>
                      <c:pt idx="51">
                        <c:v>394.56741453595532</c:v>
                      </c:pt>
                      <c:pt idx="52">
                        <c:v>403.25631218560778</c:v>
                      </c:pt>
                      <c:pt idx="53">
                        <c:v>411.98474418105434</c:v>
                      </c:pt>
                      <c:pt idx="54">
                        <c:v>420.75369260162239</c:v>
                      </c:pt>
                      <c:pt idx="55">
                        <c:v>429.56415149842462</c:v>
                      </c:pt>
                      <c:pt idx="56">
                        <c:v>438.41712724247196</c:v>
                      </c:pt>
                      <c:pt idx="57">
                        <c:v>447.31363888035162</c:v>
                      </c:pt>
                      <c:pt idx="58">
                        <c:v>456.25471849773237</c:v>
                      </c:pt>
                      <c:pt idx="59">
                        <c:v>465.24141159096638</c:v>
                      </c:pt>
                      <c:pt idx="60">
                        <c:v>474.27477744706965</c:v>
                      </c:pt>
                      <c:pt idx="61">
                        <c:v>483.35588953236669</c:v>
                      </c:pt>
                      <c:pt idx="62">
                        <c:v>492.48583589010025</c:v>
                      </c:pt>
                      <c:pt idx="63">
                        <c:v>493.7826472749972</c:v>
                      </c:pt>
                      <c:pt idx="64">
                        <c:v>502.31020928075395</c:v>
                      </c:pt>
                      <c:pt idx="65">
                        <c:v>511.54476485552942</c:v>
                      </c:pt>
                      <c:pt idx="66">
                        <c:v>520.83159041274314</c:v>
                      </c:pt>
                      <c:pt idx="67">
                        <c:v>530.17183762472814</c:v>
                      </c:pt>
                      <c:pt idx="68">
                        <c:v>539.5666749060963</c:v>
                      </c:pt>
                      <c:pt idx="69">
                        <c:v>549.01728787274965</c:v>
                      </c:pt>
                      <c:pt idx="70">
                        <c:v>558.5248798122683</c:v>
                      </c:pt>
                      <c:pt idx="71">
                        <c:v>568.09067216606309</c:v>
                      </c:pt>
                      <c:pt idx="72">
                        <c:v>577.71590502369963</c:v>
                      </c:pt>
                      <c:pt idx="73">
                        <c:v>587.40183762980723</c:v>
                      </c:pt>
                      <c:pt idx="74">
                        <c:v>597.14974890400822</c:v>
                      </c:pt>
                      <c:pt idx="75">
                        <c:v>606.96093797431638</c:v>
                      </c:pt>
                      <c:pt idx="76">
                        <c:v>616.83672472446597</c:v>
                      </c:pt>
                      <c:pt idx="77">
                        <c:v>626.77845035565485</c:v>
                      </c:pt>
                      <c:pt idx="78">
                        <c:v>636.78747796319988</c:v>
                      </c:pt>
                      <c:pt idx="79">
                        <c:v>646.86519312862072</c:v>
                      </c:pt>
                      <c:pt idx="80">
                        <c:v>657.01300452768851</c:v>
                      </c:pt>
                      <c:pt idx="81">
                        <c:v>667.23234455499585</c:v>
                      </c:pt>
                      <c:pt idx="82">
                        <c:v>677.52466996562384</c:v>
                      </c:pt>
                      <c:pt idx="83">
                        <c:v>686.09904335494241</c:v>
                      </c:pt>
                      <c:pt idx="84">
                        <c:v>696.26045229368901</c:v>
                      </c:pt>
                      <c:pt idx="85">
                        <c:v>706.76525823059842</c:v>
                      </c:pt>
                      <c:pt idx="86">
                        <c:v>717.34882238098464</c:v>
                      </c:pt>
                      <c:pt idx="87">
                        <c:v>728.01272799577964</c:v>
                      </c:pt>
                      <c:pt idx="88">
                        <c:v>738.75858677888471</c:v>
                      </c:pt>
                      <c:pt idx="89">
                        <c:v>749.58803966223627</c:v>
                      </c:pt>
                      <c:pt idx="90">
                        <c:v>760.50275760329362</c:v>
                      </c:pt>
                      <c:pt idx="91">
                        <c:v>771.50444240574916</c:v>
                      </c:pt>
                      <c:pt idx="92">
                        <c:v>782.59482756430123</c:v>
                      </c:pt>
                      <c:pt idx="93">
                        <c:v>793.77567913435234</c:v>
                      </c:pt>
                      <c:pt idx="94">
                        <c:v>805.04879662754331</c:v>
                      </c:pt>
                      <c:pt idx="95">
                        <c:v>816.41601393405733</c:v>
                      </c:pt>
                      <c:pt idx="96">
                        <c:v>827.87920027267535</c:v>
                      </c:pt>
                      <c:pt idx="97">
                        <c:v>839.4402611695989</c:v>
                      </c:pt>
                      <c:pt idx="98">
                        <c:v>851.10113946710237</c:v>
                      </c:pt>
                      <c:pt idx="99">
                        <c:v>862.86381636311205</c:v>
                      </c:pt>
                      <c:pt idx="100">
                        <c:v>874.73031248286588</c:v>
                      </c:pt>
                      <c:pt idx="101">
                        <c:v>886.70268898384916</c:v>
                      </c:pt>
                      <c:pt idx="102">
                        <c:v>898.78304869524732</c:v>
                      </c:pt>
                      <c:pt idx="103">
                        <c:v>910.97353729322174</c:v>
                      </c:pt>
                      <c:pt idx="104">
                        <c:v>914.34343966025972</c:v>
                      </c:pt>
                      <c:pt idx="105">
                        <c:v>924.53762937418492</c:v>
                      </c:pt>
                      <c:pt idx="106">
                        <c:v>936.9668021699764</c:v>
                      </c:pt>
                      <c:pt idx="107">
                        <c:v>949.51304568073044</c:v>
                      </c:pt>
                      <c:pt idx="108">
                        <c:v>962.17869445410599</c:v>
                      </c:pt>
                      <c:pt idx="109">
                        <c:v>974.96613249066638</c:v>
                      </c:pt>
                      <c:pt idx="110">
                        <c:v>987.87779466927259</c:v>
                      </c:pt>
                      <c:pt idx="111">
                        <c:v>1000.9161682192616</c:v>
                      </c:pt>
                      <c:pt idx="112">
                        <c:v>1014.0837942412342</c:v>
                      </c:pt>
                      <c:pt idx="113">
                        <c:v>1027.3832692783635</c:v>
                      </c:pt>
                      <c:pt idx="114">
                        <c:v>1040.8172469402175</c:v>
                      </c:pt>
                      <c:pt idx="115">
                        <c:v>1054.3884395811697</c:v>
                      </c:pt>
                      <c:pt idx="116">
                        <c:v>1068.0996200355855</c:v>
                      </c:pt>
                      <c:pt idx="117">
                        <c:v>1081.953623412048</c:v>
                      </c:pt>
                      <c:pt idx="118">
                        <c:v>1095.9533489490054</c:v>
                      </c:pt>
                      <c:pt idx="119">
                        <c:v>1110.1017619343204</c:v>
                      </c:pt>
                      <c:pt idx="120">
                        <c:v>1124.401895691328</c:v>
                      </c:pt>
                      <c:pt idx="121">
                        <c:v>1138.8568536341165</c:v>
                      </c:pt>
                      <c:pt idx="122">
                        <c:v>1153.4698113948793</c:v>
                      </c:pt>
                      <c:pt idx="123">
                        <c:v>1168.2440190263151</c:v>
                      </c:pt>
                      <c:pt idx="124">
                        <c:v>1183.1828032821982</c:v>
                      </c:pt>
                      <c:pt idx="125">
                        <c:v>1187.2110453785681</c:v>
                      </c:pt>
                      <c:pt idx="126">
                        <c:v>1198.4566912307175</c:v>
                      </c:pt>
                      <c:pt idx="127">
                        <c:v>1213.7368335650524</c:v>
                      </c:pt>
                      <c:pt idx="128">
                        <c:v>1229.1920568016687</c:v>
                      </c:pt>
                      <c:pt idx="129">
                        <c:v>1244.8260199537406</c:v>
                      </c:pt>
                      <c:pt idx="130">
                        <c:v>1260.6424714613586</c:v>
                      </c:pt>
                      <c:pt idx="131">
                        <c:v>1276.6452520165749</c:v>
                      </c:pt>
                      <c:pt idx="132">
                        <c:v>1292.8382974931098</c:v>
                      </c:pt>
                      <c:pt idx="133">
                        <c:v>1309.2256419852606</c:v>
                      </c:pt>
                      <c:pt idx="134">
                        <c:v>1325.8114209607916</c:v>
                      </c:pt>
                      <c:pt idx="135">
                        <c:v>1342.5998745328209</c:v>
                      </c:pt>
                      <c:pt idx="136">
                        <c:v>1359.5953508559708</c:v>
                      </c:pt>
                      <c:pt idx="137">
                        <c:v>1376.8023096523052</c:v>
                      </c:pt>
                      <c:pt idx="138">
                        <c:v>1394.2253258728751</c:v>
                      </c:pt>
                      <c:pt idx="139">
                        <c:v>1411.8690935009754</c:v>
                      </c:pt>
                      <c:pt idx="140">
                        <c:v>1429.7384295035424</c:v>
                      </c:pt>
                      <c:pt idx="141">
                        <c:v>1447.8382779374399</c:v>
                      </c:pt>
                      <c:pt idx="142">
                        <c:v>1466.1737142177481</c:v>
                      </c:pt>
                      <c:pt idx="143">
                        <c:v>1484.7499495555339</c:v>
                      </c:pt>
                      <c:pt idx="144">
                        <c:v>1503.5723355729763</c:v>
                      </c:pt>
                      <c:pt idx="145">
                        <c:v>1519.1965204618241</c:v>
                      </c:pt>
                      <c:pt idx="146">
                        <c:v>1536.790725134714</c:v>
                      </c:pt>
                      <c:pt idx="147">
                        <c:v>1556.314326510721</c:v>
                      </c:pt>
                      <c:pt idx="148">
                        <c:v>1576.1053799098363</c:v>
                      </c:pt>
                      <c:pt idx="149">
                        <c:v>1596.1699700426141</c:v>
                      </c:pt>
                      <c:pt idx="150">
                        <c:v>1616.5143523520751</c:v>
                      </c:pt>
                      <c:pt idx="151">
                        <c:v>1637.1449590625523</c:v>
                      </c:pt>
                      <c:pt idx="152">
                        <c:v>1658.0684054829926</c:v>
                      </c:pt>
                      <c:pt idx="153">
                        <c:v>1679.2914965772291</c:v>
                      </c:pt>
                      <c:pt idx="154">
                        <c:v>1700.8212338144403</c:v>
                      </c:pt>
                      <c:pt idx="155">
                        <c:v>1722.6648223137581</c:v>
                      </c:pt>
                      <c:pt idx="156">
                        <c:v>1744.8296782977834</c:v>
                      </c:pt>
                      <c:pt idx="157">
                        <c:v>1767.3234368706248</c:v>
                      </c:pt>
                      <c:pt idx="158">
                        <c:v>1790.1539601369545</c:v>
                      </c:pt>
                      <c:pt idx="159">
                        <c:v>1813.3293456795675</c:v>
                      </c:pt>
                      <c:pt idx="160">
                        <c:v>1836.8579354139288</c:v>
                      </c:pt>
                      <c:pt idx="161">
                        <c:v>1860.7483248393014</c:v>
                      </c:pt>
                      <c:pt idx="162">
                        <c:v>1885.0093727072024</c:v>
                      </c:pt>
                      <c:pt idx="163">
                        <c:v>1909.6502111291816</c:v>
                      </c:pt>
                      <c:pt idx="164">
                        <c:v>1934.6802561472509</c:v>
                      </c:pt>
                      <c:pt idx="165">
                        <c:v>1960.1092187916938</c:v>
                      </c:pt>
                      <c:pt idx="166">
                        <c:v>1974.5616330652956</c:v>
                      </c:pt>
                      <c:pt idx="167">
                        <c:v>1993.073272412513</c:v>
                      </c:pt>
                      <c:pt idx="168">
                        <c:v>2019.4467422444611</c:v>
                      </c:pt>
                      <c:pt idx="169">
                        <c:v>2046.2531227472607</c:v>
                      </c:pt>
                      <c:pt idx="170">
                        <c:v>2073.5035226630926</c:v>
                      </c:pt>
                      <c:pt idx="171">
                        <c:v>2101.2094132162756</c:v>
                      </c:pt>
                      <c:pt idx="172">
                        <c:v>2129.3826428973566</c:v>
                      </c:pt>
                      <c:pt idx="173">
                        <c:v>2158.0354529673918</c:v>
                      </c:pt>
                      <c:pt idx="174">
                        <c:v>2187.1804937234092</c:v>
                      </c:pt>
                      <c:pt idx="175">
                        <c:v>2216.8308415687197</c:v>
                      </c:pt>
                      <c:pt idx="176">
                        <c:v>2246.7044461055998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380-4DAF-B0DF-FF9C3C7BE7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Folha3!$AZ$5</c15:sqref>
                        </c15:formulaRef>
                      </c:ext>
                    </c:extLst>
                    <c:strCache>
                      <c:ptCount val="1"/>
                      <c:pt idx="0">
                        <c:v>force flipped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Folha3!$AI$6:$AI$184</c15:sqref>
                        </c15:formulaRef>
                      </c:ext>
                    </c:extLst>
                    <c:numCache>
                      <c:formatCode>0.00</c:formatCode>
                      <c:ptCount val="1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  <c:pt idx="178">
                        <c:v>170.86900000000003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Folha3!$AZ$6:$AZ$163</c15:sqref>
                        </c15:formulaRef>
                      </c:ext>
                    </c:extLst>
                    <c:numCache>
                      <c:formatCode>0</c:formatCode>
                      <c:ptCount val="158"/>
                      <c:pt idx="0">
                        <c:v>7.7986614068642472</c:v>
                      </c:pt>
                      <c:pt idx="1">
                        <c:v>15.689250424623951</c:v>
                      </c:pt>
                      <c:pt idx="2">
                        <c:v>17.902348172114309</c:v>
                      </c:pt>
                      <c:pt idx="3">
                        <c:v>25.859857262978895</c:v>
                      </c:pt>
                      <c:pt idx="4">
                        <c:v>33.9615079321933</c:v>
                      </c:pt>
                      <c:pt idx="5">
                        <c:v>42.157012482319843</c:v>
                      </c:pt>
                      <c:pt idx="6">
                        <c:v>50.446947934008129</c:v>
                      </c:pt>
                      <c:pt idx="7">
                        <c:v>53.759111104175474</c:v>
                      </c:pt>
                      <c:pt idx="8">
                        <c:v>62.051666389281039</c:v>
                      </c:pt>
                      <c:pt idx="9">
                        <c:v>70.568728780729813</c:v>
                      </c:pt>
                      <c:pt idx="10">
                        <c:v>79.182127138712517</c:v>
                      </c:pt>
                      <c:pt idx="11">
                        <c:v>87.892410223992755</c:v>
                      </c:pt>
                      <c:pt idx="12">
                        <c:v>96.70011955096966</c:v>
                      </c:pt>
                      <c:pt idx="13">
                        <c:v>105.60578908197205</c:v>
                      </c:pt>
                      <c:pt idx="14">
                        <c:v>114.6099449169495</c:v>
                      </c:pt>
                      <c:pt idx="15">
                        <c:v>123.71310497860148</c:v>
                      </c:pt>
                      <c:pt idx="16">
                        <c:v>132.91577869298933</c:v>
                      </c:pt>
                      <c:pt idx="17">
                        <c:v>136.86510194479831</c:v>
                      </c:pt>
                      <c:pt idx="18">
                        <c:v>145.89252410499142</c:v>
                      </c:pt>
                      <c:pt idx="19">
                        <c:v>155.33524810250083</c:v>
                      </c:pt>
                      <c:pt idx="20">
                        <c:v>164.87914606499965</c:v>
                      </c:pt>
                      <c:pt idx="21">
                        <c:v>172.03923607570488</c:v>
                      </c:pt>
                      <c:pt idx="22">
                        <c:v>181.58153151932768</c:v>
                      </c:pt>
                      <c:pt idx="23">
                        <c:v>191.403474689294</c:v>
                      </c:pt>
                      <c:pt idx="24">
                        <c:v>201.32828266638515</c:v>
                      </c:pt>
                      <c:pt idx="25">
                        <c:v>211.35638354802506</c:v>
                      </c:pt>
                      <c:pt idx="26">
                        <c:v>221.48819382521748</c:v>
                      </c:pt>
                      <c:pt idx="27">
                        <c:v>231.7241180211837</c:v>
                      </c:pt>
                      <c:pt idx="28">
                        <c:v>242.06454832634307</c:v>
                      </c:pt>
                      <c:pt idx="29">
                        <c:v>252.50986422974901</c:v>
                      </c:pt>
                      <c:pt idx="30">
                        <c:v>263.06043214709939</c:v>
                      </c:pt>
                      <c:pt idx="31">
                        <c:v>273.71660504544633</c:v>
                      </c:pt>
                      <c:pt idx="32">
                        <c:v>284.47872206473704</c:v>
                      </c:pt>
                      <c:pt idx="33">
                        <c:v>295.34710813632387</c:v>
                      </c:pt>
                      <c:pt idx="34">
                        <c:v>306.32207359858836</c:v>
                      </c:pt>
                      <c:pt idx="35">
                        <c:v>317.40391380983192</c:v>
                      </c:pt>
                      <c:pt idx="36">
                        <c:v>328.59290875858966</c:v>
                      </c:pt>
                      <c:pt idx="37">
                        <c:v>339.88932267153524</c:v>
                      </c:pt>
                      <c:pt idx="38">
                        <c:v>351.29340361914774</c:v>
                      </c:pt>
                      <c:pt idx="39">
                        <c:v>362.80538311932008</c:v>
                      </c:pt>
                      <c:pt idx="40">
                        <c:v>374.42547573909695</c:v>
                      </c:pt>
                      <c:pt idx="41">
                        <c:v>386.15387869473403</c:v>
                      </c:pt>
                      <c:pt idx="42">
                        <c:v>388.81319518781402</c:v>
                      </c:pt>
                      <c:pt idx="43">
                        <c:v>399.47802364540644</c:v>
                      </c:pt>
                      <c:pt idx="44">
                        <c:v>411.4371593353481</c:v>
                      </c:pt>
                      <c:pt idx="45">
                        <c:v>423.5051054036544</c:v>
                      </c:pt>
                      <c:pt idx="46">
                        <c:v>435.68198323878585</c:v>
                      </c:pt>
                      <c:pt idx="47">
                        <c:v>447.96789481016731</c:v>
                      </c:pt>
                      <c:pt idx="48">
                        <c:v>460.36292226263163</c:v>
                      </c:pt>
                      <c:pt idx="49">
                        <c:v>472.86712751077812</c:v>
                      </c:pt>
                      <c:pt idx="50">
                        <c:v>485.48055183349874</c:v>
                      </c:pt>
                      <c:pt idx="51">
                        <c:v>498.20321546893155</c:v>
                      </c:pt>
                      <c:pt idx="52">
                        <c:v>511.03511721010892</c:v>
                      </c:pt>
                      <c:pt idx="53">
                        <c:v>523.9762340015775</c:v>
                      </c:pt>
                      <c:pt idx="54">
                        <c:v>537.02652053726854</c:v>
                      </c:pt>
                      <c:pt idx="55">
                        <c:v>550.18590885991046</c:v>
                      </c:pt>
                      <c:pt idx="56">
                        <c:v>563.45430796227663</c:v>
                      </c:pt>
                      <c:pt idx="57">
                        <c:v>576.83160339057417</c:v>
                      </c:pt>
                      <c:pt idx="58">
                        <c:v>590.31765685028131</c:v>
                      </c:pt>
                      <c:pt idx="59">
                        <c:v>603.91230581474952</c:v>
                      </c:pt>
                      <c:pt idx="60">
                        <c:v>617.61536313689408</c:v>
                      </c:pt>
                      <c:pt idx="61">
                        <c:v>631.4266166643007</c:v>
                      </c:pt>
                      <c:pt idx="62">
                        <c:v>645.34582885808459</c:v>
                      </c:pt>
                      <c:pt idx="63">
                        <c:v>648.22520324234245</c:v>
                      </c:pt>
                      <c:pt idx="64">
                        <c:v>660.35864849199447</c:v>
                      </c:pt>
                      <c:pt idx="65">
                        <c:v>674.50046887623625</c:v>
                      </c:pt>
                      <c:pt idx="66">
                        <c:v>688.74935612547813</c:v>
                      </c:pt>
                      <c:pt idx="67">
                        <c:v>703.1049655365382</c:v>
                      </c:pt>
                      <c:pt idx="68">
                        <c:v>717.56692515769168</c:v>
                      </c:pt>
                      <c:pt idx="69">
                        <c:v>732.13483543782888</c:v>
                      </c:pt>
                      <c:pt idx="70">
                        <c:v>746.80826888189154</c:v>
                      </c:pt>
                      <c:pt idx="71">
                        <c:v>761.58676971296677</c:v>
                      </c:pt>
                      <c:pt idx="72">
                        <c:v>776.46985354142373</c:v>
                      </c:pt>
                      <c:pt idx="73">
                        <c:v>791.45700704147021</c:v>
                      </c:pt>
                      <c:pt idx="74">
                        <c:v>806.54768763552499</c:v>
                      </c:pt>
                      <c:pt idx="75">
                        <c:v>821.74132318679403</c:v>
                      </c:pt>
                      <c:pt idx="76">
                        <c:v>837.03731170044534</c:v>
                      </c:pt>
                      <c:pt idx="77">
                        <c:v>852.43502103377784</c:v>
                      </c:pt>
                      <c:pt idx="78">
                        <c:v>867.93378861578697</c:v>
                      </c:pt>
                      <c:pt idx="79">
                        <c:v>883.53292117652063</c:v>
                      </c:pt>
                      <c:pt idx="80">
                        <c:v>899.23169448663248</c:v>
                      </c:pt>
                      <c:pt idx="81">
                        <c:v>915.02935310753105</c:v>
                      </c:pt>
                      <c:pt idx="82">
                        <c:v>930.92511015252921</c:v>
                      </c:pt>
                      <c:pt idx="83">
                        <c:v>944.25921479732347</c:v>
                      </c:pt>
                      <c:pt idx="84">
                        <c:v>959.8142964985459</c:v>
                      </c:pt>
                      <c:pt idx="85">
                        <c:v>975.98046303862247</c:v>
                      </c:pt>
                      <c:pt idx="86">
                        <c:v>992.24144531442619</c:v>
                      </c:pt>
                      <c:pt idx="87">
                        <c:v>1008.5963024702804</c:v>
                      </c:pt>
                      <c:pt idx="88">
                        <c:v>1025.044061054193</c:v>
                      </c:pt>
                      <c:pt idx="89">
                        <c:v>1041.5837148644157</c:v>
                      </c:pt>
                      <c:pt idx="90">
                        <c:v>1058.2142248100974</c:v>
                      </c:pt>
                      <c:pt idx="91">
                        <c:v>1074.934518786408</c:v>
                      </c:pt>
                      <c:pt idx="92">
                        <c:v>1091.7434915645165</c:v>
                      </c:pt>
                      <c:pt idx="93">
                        <c:v>1108.6400046967901</c:v>
                      </c:pt>
                      <c:pt idx="94">
                        <c:v>1125.6228864375889</c:v>
                      </c:pt>
                      <c:pt idx="95">
                        <c:v>1142.6909316800084</c:v>
                      </c:pt>
                      <c:pt idx="96">
                        <c:v>1159.8429019089278</c:v>
                      </c:pt>
                      <c:pt idx="97">
                        <c:v>1177.0775251707094</c:v>
                      </c:pt>
                      <c:pt idx="98">
                        <c:v>1194.3934960598849</c:v>
                      </c:pt>
                      <c:pt idx="99">
                        <c:v>1211.7894757231559</c:v>
                      </c:pt>
                      <c:pt idx="100">
                        <c:v>1229.2640918810296</c:v>
                      </c:pt>
                      <c:pt idx="101">
                        <c:v>1246.8159388673987</c:v>
                      </c:pt>
                      <c:pt idx="102">
                        <c:v>1264.4435776873584</c:v>
                      </c:pt>
                      <c:pt idx="103">
                        <c:v>1282.1455360935533</c:v>
                      </c:pt>
                      <c:pt idx="104">
                        <c:v>1286.5534504315467</c:v>
                      </c:pt>
                      <c:pt idx="105">
                        <c:v>1301.7373721121135</c:v>
                      </c:pt>
                      <c:pt idx="106">
                        <c:v>1319.5906028077543</c:v>
                      </c:pt>
                      <c:pt idx="107">
                        <c:v>1337.5133757576082</c:v>
                      </c:pt>
                      <c:pt idx="108">
                        <c:v>1355.5040835160567</c:v>
                      </c:pt>
                      <c:pt idx="109">
                        <c:v>1373.5610860725599</c:v>
                      </c:pt>
                      <c:pt idx="110">
                        <c:v>1391.6827110465122</c:v>
                      </c:pt>
                      <c:pt idx="111">
                        <c:v>1409.8672539022798</c:v>
                      </c:pt>
                      <c:pt idx="112">
                        <c:v>1428.1129781845902</c:v>
                      </c:pt>
                      <c:pt idx="113">
                        <c:v>1446.4181157744329</c:v>
                      </c:pt>
                      <c:pt idx="114">
                        <c:v>1464.7808671656044</c:v>
                      </c:pt>
                      <c:pt idx="115">
                        <c:v>1483.1994017620266</c:v>
                      </c:pt>
                      <c:pt idx="116">
                        <c:v>1501.6718581959287</c:v>
                      </c:pt>
                      <c:pt idx="117">
                        <c:v>1520.1963446669913</c:v>
                      </c:pt>
                      <c:pt idx="118">
                        <c:v>1538.7709393025025</c:v>
                      </c:pt>
                      <c:pt idx="119">
                        <c:v>1557.3936905385829</c:v>
                      </c:pt>
                      <c:pt idx="120">
                        <c:v>1576.0626175224972</c:v>
                      </c:pt>
                      <c:pt idx="121">
                        <c:v>1594.7757105360583</c:v>
                      </c:pt>
                      <c:pt idx="122">
                        <c:v>1613.5309314401106</c:v>
                      </c:pt>
                      <c:pt idx="123">
                        <c:v>1632.3262141400521</c:v>
                      </c:pt>
                      <c:pt idx="124">
                        <c:v>1651.1594650723316</c:v>
                      </c:pt>
                      <c:pt idx="125">
                        <c:v>1654.1085817261469</c:v>
                      </c:pt>
                      <c:pt idx="126">
                        <c:v>1670.2363156791582</c:v>
                      </c:pt>
                      <c:pt idx="127">
                        <c:v>1689.13947374143</c:v>
                      </c:pt>
                      <c:pt idx="128">
                        <c:v>1708.0741356664623</c:v>
                      </c:pt>
                      <c:pt idx="129">
                        <c:v>1727.0381030210169</c:v>
                      </c:pt>
                      <c:pt idx="130">
                        <c:v>1746.0291526531082</c:v>
                      </c:pt>
                      <c:pt idx="131">
                        <c:v>1765.0450373021276</c:v>
                      </c:pt>
                      <c:pt idx="132">
                        <c:v>1784.0834862289055</c:v>
                      </c:pt>
                      <c:pt idx="133">
                        <c:v>1803.1422058654778</c:v>
                      </c:pt>
                      <c:pt idx="134">
                        <c:v>1822.2188804842845</c:v>
                      </c:pt>
                      <c:pt idx="135">
                        <c:v>1841.311172886526</c:v>
                      </c:pt>
                      <c:pt idx="136">
                        <c:v>1860.4167251093577</c:v>
                      </c:pt>
                      <c:pt idx="137">
                        <c:v>1879.5331591516001</c:v>
                      </c:pt>
                      <c:pt idx="138">
                        <c:v>1898.6580777176</c:v>
                      </c:pt>
                      <c:pt idx="139">
                        <c:v>1917.7890649788758</c:v>
                      </c:pt>
                      <c:pt idx="140">
                        <c:v>1936.923687353137</c:v>
                      </c:pt>
                      <c:pt idx="141">
                        <c:v>1956.0594943002627</c:v>
                      </c:pt>
                      <c:pt idx="142">
                        <c:v>1975.1940191347908</c:v>
                      </c:pt>
                      <c:pt idx="143">
                        <c:v>1994.324779854453</c:v>
                      </c:pt>
                      <c:pt idx="144">
                        <c:v>2013.4492799842676</c:v>
                      </c:pt>
                      <c:pt idx="145">
                        <c:v>2028.0378963081639</c:v>
                      </c:pt>
                      <c:pt idx="146">
                        <c:v>2046.5698260362617</c:v>
                      </c:pt>
                      <c:pt idx="147">
                        <c:v>2065.6643746042159</c:v>
                      </c:pt>
                      <c:pt idx="148">
                        <c:v>2084.7432300559749</c:v>
                      </c:pt>
                      <c:pt idx="149">
                        <c:v>2103.8038393120055</c:v>
                      </c:pt>
                      <c:pt idx="150">
                        <c:v>2122.8436399330085</c:v>
                      </c:pt>
                      <c:pt idx="151">
                        <c:v>2141.8600610545204</c:v>
                      </c:pt>
                      <c:pt idx="152">
                        <c:v>2160.850524332629</c:v>
                      </c:pt>
                      <c:pt idx="153">
                        <c:v>2179.8124449001421</c:v>
                      </c:pt>
                      <c:pt idx="154">
                        <c:v>2198.7432323325465</c:v>
                      </c:pt>
                      <c:pt idx="155">
                        <c:v>2217.6402916230654</c:v>
                      </c:pt>
                      <c:pt idx="156">
                        <c:v>2236.5010241661153</c:v>
                      </c:pt>
                      <c:pt idx="157">
                        <c:v>2255.3228287484517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80-4DAF-B0DF-FF9C3C7BE7F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Folha3!$BE$5</c15:sqref>
                        </c15:formulaRef>
                      </c:ext>
                    </c:extLst>
                    <c:strCache>
                      <c:ptCount val="1"/>
                      <c:pt idx="0">
                        <c:v>force constant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Folha3!$BE$6:$BE$183</c15:sqref>
                        </c15:formulaRef>
                      </c:ext>
                    </c:extLst>
                    <c:numCache>
                      <c:formatCode>0</c:formatCode>
                      <c:ptCount val="178"/>
                      <c:pt idx="0">
                        <c:v>13.303633217993077</c:v>
                      </c:pt>
                      <c:pt idx="1">
                        <c:v>26.607266435986155</c:v>
                      </c:pt>
                      <c:pt idx="2">
                        <c:v>30.225854671280274</c:v>
                      </c:pt>
                      <c:pt idx="3">
                        <c:v>43.529487889273348</c:v>
                      </c:pt>
                      <c:pt idx="4">
                        <c:v>56.833121107266436</c:v>
                      </c:pt>
                      <c:pt idx="5">
                        <c:v>70.136754325259517</c:v>
                      </c:pt>
                      <c:pt idx="6">
                        <c:v>83.440387543252584</c:v>
                      </c:pt>
                      <c:pt idx="7">
                        <c:v>88.509071799307961</c:v>
                      </c:pt>
                      <c:pt idx="8">
                        <c:v>101.81270501730104</c:v>
                      </c:pt>
                      <c:pt idx="9">
                        <c:v>115.11633823529412</c:v>
                      </c:pt>
                      <c:pt idx="10">
                        <c:v>128.41997145328719</c:v>
                      </c:pt>
                      <c:pt idx="11">
                        <c:v>141.72360467128024</c:v>
                      </c:pt>
                      <c:pt idx="12">
                        <c:v>155.02723788927335</c:v>
                      </c:pt>
                      <c:pt idx="13">
                        <c:v>168.33087110726646</c:v>
                      </c:pt>
                      <c:pt idx="14">
                        <c:v>181.63450432525954</c:v>
                      </c:pt>
                      <c:pt idx="15">
                        <c:v>194.93813754325265</c:v>
                      </c:pt>
                      <c:pt idx="16">
                        <c:v>208.24177076124573</c:v>
                      </c:pt>
                      <c:pt idx="17">
                        <c:v>213.45679498269897</c:v>
                      </c:pt>
                      <c:pt idx="18">
                        <c:v>226.76042820069205</c:v>
                      </c:pt>
                      <c:pt idx="19">
                        <c:v>240.06406141868516</c:v>
                      </c:pt>
                      <c:pt idx="20">
                        <c:v>253.36769463667827</c:v>
                      </c:pt>
                      <c:pt idx="21">
                        <c:v>263.01282871972325</c:v>
                      </c:pt>
                      <c:pt idx="22">
                        <c:v>276.31646193771633</c:v>
                      </c:pt>
                      <c:pt idx="23">
                        <c:v>289.62009515570941</c:v>
                      </c:pt>
                      <c:pt idx="24">
                        <c:v>302.92372837370249</c:v>
                      </c:pt>
                      <c:pt idx="25">
                        <c:v>316.22736159169563</c:v>
                      </c:pt>
                      <c:pt idx="26">
                        <c:v>329.53099480968871</c:v>
                      </c:pt>
                      <c:pt idx="27">
                        <c:v>342.83462802768179</c:v>
                      </c:pt>
                      <c:pt idx="28">
                        <c:v>356.13826124567487</c:v>
                      </c:pt>
                      <c:pt idx="29">
                        <c:v>369.44189446366801</c:v>
                      </c:pt>
                      <c:pt idx="30">
                        <c:v>382.74552768166109</c:v>
                      </c:pt>
                      <c:pt idx="31">
                        <c:v>396.04916089965417</c:v>
                      </c:pt>
                      <c:pt idx="32">
                        <c:v>409.35279411764725</c:v>
                      </c:pt>
                      <c:pt idx="33">
                        <c:v>422.65642733564039</c:v>
                      </c:pt>
                      <c:pt idx="34">
                        <c:v>435.96006055363335</c:v>
                      </c:pt>
                      <c:pt idx="35">
                        <c:v>449.26369377162649</c:v>
                      </c:pt>
                      <c:pt idx="36">
                        <c:v>462.56732698961957</c:v>
                      </c:pt>
                      <c:pt idx="37">
                        <c:v>475.87096020761265</c:v>
                      </c:pt>
                      <c:pt idx="38">
                        <c:v>489.17459342560579</c:v>
                      </c:pt>
                      <c:pt idx="39">
                        <c:v>502.47822664359887</c:v>
                      </c:pt>
                      <c:pt idx="40">
                        <c:v>515.7818598615919</c:v>
                      </c:pt>
                      <c:pt idx="41">
                        <c:v>529.08549307958504</c:v>
                      </c:pt>
                      <c:pt idx="42">
                        <c:v>530.74844723183423</c:v>
                      </c:pt>
                      <c:pt idx="43">
                        <c:v>544.05208044982737</c:v>
                      </c:pt>
                      <c:pt idx="44">
                        <c:v>557.3557136678204</c:v>
                      </c:pt>
                      <c:pt idx="45">
                        <c:v>570.65934688581353</c:v>
                      </c:pt>
                      <c:pt idx="46">
                        <c:v>583.96298010380667</c:v>
                      </c:pt>
                      <c:pt idx="47">
                        <c:v>597.2666133217997</c:v>
                      </c:pt>
                      <c:pt idx="48">
                        <c:v>610.57024653979283</c:v>
                      </c:pt>
                      <c:pt idx="49">
                        <c:v>623.87387975778597</c:v>
                      </c:pt>
                      <c:pt idx="50">
                        <c:v>637.177512975779</c:v>
                      </c:pt>
                      <c:pt idx="51">
                        <c:v>650.48114619377213</c:v>
                      </c:pt>
                      <c:pt idx="52">
                        <c:v>663.78477941176527</c:v>
                      </c:pt>
                      <c:pt idx="53">
                        <c:v>677.0884126297583</c:v>
                      </c:pt>
                      <c:pt idx="54">
                        <c:v>690.39204584775143</c:v>
                      </c:pt>
                      <c:pt idx="55">
                        <c:v>703.69567906574446</c:v>
                      </c:pt>
                      <c:pt idx="56">
                        <c:v>716.99931228373759</c:v>
                      </c:pt>
                      <c:pt idx="57">
                        <c:v>730.30294550173073</c:v>
                      </c:pt>
                      <c:pt idx="58">
                        <c:v>743.60657871972376</c:v>
                      </c:pt>
                      <c:pt idx="59">
                        <c:v>756.91021193771689</c:v>
                      </c:pt>
                      <c:pt idx="60">
                        <c:v>770.21384515571003</c:v>
                      </c:pt>
                      <c:pt idx="61">
                        <c:v>783.51747837370294</c:v>
                      </c:pt>
                      <c:pt idx="62">
                        <c:v>796.82111159169608</c:v>
                      </c:pt>
                      <c:pt idx="63">
                        <c:v>797.75236591695568</c:v>
                      </c:pt>
                      <c:pt idx="64">
                        <c:v>811.05599913494882</c:v>
                      </c:pt>
                      <c:pt idx="65">
                        <c:v>824.35963235294184</c:v>
                      </c:pt>
                      <c:pt idx="66">
                        <c:v>837.66326557093498</c:v>
                      </c:pt>
                      <c:pt idx="67">
                        <c:v>850.96689878892812</c:v>
                      </c:pt>
                      <c:pt idx="68">
                        <c:v>864.27053200692114</c:v>
                      </c:pt>
                      <c:pt idx="69">
                        <c:v>877.57416522491428</c:v>
                      </c:pt>
                      <c:pt idx="70">
                        <c:v>890.87779844290742</c:v>
                      </c:pt>
                      <c:pt idx="71">
                        <c:v>904.18143166090044</c:v>
                      </c:pt>
                      <c:pt idx="72">
                        <c:v>917.48506487889358</c:v>
                      </c:pt>
                      <c:pt idx="73">
                        <c:v>930.78869809688672</c:v>
                      </c:pt>
                      <c:pt idx="74">
                        <c:v>944.09233131487963</c:v>
                      </c:pt>
                      <c:pt idx="75">
                        <c:v>957.39596453287277</c:v>
                      </c:pt>
                      <c:pt idx="76">
                        <c:v>970.69959775086602</c:v>
                      </c:pt>
                      <c:pt idx="77">
                        <c:v>984.00323096885893</c:v>
                      </c:pt>
                      <c:pt idx="78">
                        <c:v>997.30686418685207</c:v>
                      </c:pt>
                      <c:pt idx="79">
                        <c:v>1010.6104974048452</c:v>
                      </c:pt>
                      <c:pt idx="80">
                        <c:v>1023.9141306228382</c:v>
                      </c:pt>
                      <c:pt idx="81">
                        <c:v>1037.2177638408314</c:v>
                      </c:pt>
                      <c:pt idx="82">
                        <c:v>1050.5213970588245</c:v>
                      </c:pt>
                      <c:pt idx="83">
                        <c:v>1061.1909108996547</c:v>
                      </c:pt>
                      <c:pt idx="84">
                        <c:v>1074.4945441176478</c:v>
                      </c:pt>
                      <c:pt idx="85">
                        <c:v>1087.798177335641</c:v>
                      </c:pt>
                      <c:pt idx="86">
                        <c:v>1101.1018105536341</c:v>
                      </c:pt>
                      <c:pt idx="87">
                        <c:v>1114.4054437716272</c:v>
                      </c:pt>
                      <c:pt idx="88">
                        <c:v>1127.7090769896201</c:v>
                      </c:pt>
                      <c:pt idx="89">
                        <c:v>1141.0127102076133</c:v>
                      </c:pt>
                      <c:pt idx="90">
                        <c:v>1154.3163434256064</c:v>
                      </c:pt>
                      <c:pt idx="91">
                        <c:v>1167.6199766435996</c:v>
                      </c:pt>
                      <c:pt idx="92">
                        <c:v>1180.9236098615927</c:v>
                      </c:pt>
                      <c:pt idx="93">
                        <c:v>1194.2272430795858</c:v>
                      </c:pt>
                      <c:pt idx="94">
                        <c:v>1207.530876297579</c:v>
                      </c:pt>
                      <c:pt idx="95">
                        <c:v>1220.8345095155719</c:v>
                      </c:pt>
                      <c:pt idx="96">
                        <c:v>1234.138142733565</c:v>
                      </c:pt>
                      <c:pt idx="97">
                        <c:v>1247.4417759515582</c:v>
                      </c:pt>
                      <c:pt idx="98">
                        <c:v>1260.7454091695511</c:v>
                      </c:pt>
                      <c:pt idx="99">
                        <c:v>1274.0490423875442</c:v>
                      </c:pt>
                      <c:pt idx="100">
                        <c:v>1287.3526756055376</c:v>
                      </c:pt>
                      <c:pt idx="101">
                        <c:v>1300.6563088235305</c:v>
                      </c:pt>
                      <c:pt idx="102">
                        <c:v>1313.9599420415236</c:v>
                      </c:pt>
                      <c:pt idx="103">
                        <c:v>1327.2635752595168</c:v>
                      </c:pt>
                      <c:pt idx="104">
                        <c:v>1328.6205458477523</c:v>
                      </c:pt>
                      <c:pt idx="105">
                        <c:v>1341.9241790657454</c:v>
                      </c:pt>
                      <c:pt idx="106">
                        <c:v>1355.2278122837386</c:v>
                      </c:pt>
                      <c:pt idx="107">
                        <c:v>1368.5314455017315</c:v>
                      </c:pt>
                      <c:pt idx="108">
                        <c:v>1381.8350787197246</c:v>
                      </c:pt>
                      <c:pt idx="109">
                        <c:v>1395.1387119377177</c:v>
                      </c:pt>
                      <c:pt idx="110">
                        <c:v>1408.4423451557107</c:v>
                      </c:pt>
                      <c:pt idx="111">
                        <c:v>1421.745978373704</c:v>
                      </c:pt>
                      <c:pt idx="112">
                        <c:v>1435.0496115916972</c:v>
                      </c:pt>
                      <c:pt idx="113">
                        <c:v>1448.3532448096901</c:v>
                      </c:pt>
                      <c:pt idx="114">
                        <c:v>1461.6568780276832</c:v>
                      </c:pt>
                      <c:pt idx="115">
                        <c:v>1474.9605112456763</c:v>
                      </c:pt>
                      <c:pt idx="116">
                        <c:v>1488.2641444636693</c:v>
                      </c:pt>
                      <c:pt idx="117">
                        <c:v>1501.5677776816624</c:v>
                      </c:pt>
                      <c:pt idx="118">
                        <c:v>1514.8714108996555</c:v>
                      </c:pt>
                      <c:pt idx="119">
                        <c:v>1528.1750441176487</c:v>
                      </c:pt>
                      <c:pt idx="120">
                        <c:v>1541.4786773356418</c:v>
                      </c:pt>
                      <c:pt idx="121">
                        <c:v>1554.7823105536349</c:v>
                      </c:pt>
                      <c:pt idx="122">
                        <c:v>1568.0859437716279</c:v>
                      </c:pt>
                      <c:pt idx="123">
                        <c:v>1581.3895769896212</c:v>
                      </c:pt>
                      <c:pt idx="124">
                        <c:v>1594.6932102076141</c:v>
                      </c:pt>
                      <c:pt idx="125">
                        <c:v>1594.839550173012</c:v>
                      </c:pt>
                      <c:pt idx="126">
                        <c:v>1608.1431833910049</c:v>
                      </c:pt>
                      <c:pt idx="127">
                        <c:v>1621.4468166089982</c:v>
                      </c:pt>
                      <c:pt idx="128">
                        <c:v>1634.7504498269911</c:v>
                      </c:pt>
                      <c:pt idx="129">
                        <c:v>1648.0540830449841</c:v>
                      </c:pt>
                      <c:pt idx="130">
                        <c:v>1661.3577162629774</c:v>
                      </c:pt>
                      <c:pt idx="131">
                        <c:v>1674.6613494809703</c:v>
                      </c:pt>
                      <c:pt idx="132">
                        <c:v>1687.9649826989635</c:v>
                      </c:pt>
                      <c:pt idx="133">
                        <c:v>1701.2686159169568</c:v>
                      </c:pt>
                      <c:pt idx="134">
                        <c:v>1714.5722491349497</c:v>
                      </c:pt>
                      <c:pt idx="135">
                        <c:v>1727.8758823529427</c:v>
                      </c:pt>
                      <c:pt idx="136">
                        <c:v>1741.179515570936</c:v>
                      </c:pt>
                      <c:pt idx="137">
                        <c:v>1754.4831487889289</c:v>
                      </c:pt>
                      <c:pt idx="138">
                        <c:v>1767.7867820069221</c:v>
                      </c:pt>
                      <c:pt idx="139">
                        <c:v>1781.0904152249152</c:v>
                      </c:pt>
                      <c:pt idx="140">
                        <c:v>1794.3940484429083</c:v>
                      </c:pt>
                      <c:pt idx="141">
                        <c:v>1807.6976816609013</c:v>
                      </c:pt>
                      <c:pt idx="142">
                        <c:v>1821.0013148788946</c:v>
                      </c:pt>
                      <c:pt idx="143">
                        <c:v>1834.3049480968875</c:v>
                      </c:pt>
                      <c:pt idx="144">
                        <c:v>1847.6085813148804</c:v>
                      </c:pt>
                      <c:pt idx="145">
                        <c:v>1857.3601444636702</c:v>
                      </c:pt>
                      <c:pt idx="146">
                        <c:v>1870.6637776816631</c:v>
                      </c:pt>
                      <c:pt idx="147">
                        <c:v>1883.9674108996562</c:v>
                      </c:pt>
                      <c:pt idx="148">
                        <c:v>1897.2710441176494</c:v>
                      </c:pt>
                      <c:pt idx="149">
                        <c:v>1910.5746773356425</c:v>
                      </c:pt>
                      <c:pt idx="150">
                        <c:v>1923.8783105536354</c:v>
                      </c:pt>
                      <c:pt idx="151">
                        <c:v>1937.1819437716288</c:v>
                      </c:pt>
                      <c:pt idx="152">
                        <c:v>1950.4855769896217</c:v>
                      </c:pt>
                      <c:pt idx="153">
                        <c:v>1963.7892102076146</c:v>
                      </c:pt>
                      <c:pt idx="154">
                        <c:v>1977.092843425608</c:v>
                      </c:pt>
                      <c:pt idx="155">
                        <c:v>1990.3964766436011</c:v>
                      </c:pt>
                      <c:pt idx="156">
                        <c:v>2003.700109861594</c:v>
                      </c:pt>
                      <c:pt idx="157">
                        <c:v>2017.0037430795874</c:v>
                      </c:pt>
                      <c:pt idx="158">
                        <c:v>2030.3073762975803</c:v>
                      </c:pt>
                      <c:pt idx="159">
                        <c:v>2043.6110095155732</c:v>
                      </c:pt>
                      <c:pt idx="160">
                        <c:v>2056.9146427335668</c:v>
                      </c:pt>
                      <c:pt idx="161">
                        <c:v>2070.2182759515595</c:v>
                      </c:pt>
                      <c:pt idx="162">
                        <c:v>2083.5219091695526</c:v>
                      </c:pt>
                      <c:pt idx="163">
                        <c:v>2096.8255423875457</c:v>
                      </c:pt>
                      <c:pt idx="164">
                        <c:v>2110.1291756055389</c:v>
                      </c:pt>
                      <c:pt idx="165">
                        <c:v>2123.432808823532</c:v>
                      </c:pt>
                      <c:pt idx="166">
                        <c:v>2127.0647006920435</c:v>
                      </c:pt>
                      <c:pt idx="167">
                        <c:v>2140.3683339100367</c:v>
                      </c:pt>
                      <c:pt idx="168">
                        <c:v>2153.6719671280298</c:v>
                      </c:pt>
                      <c:pt idx="169">
                        <c:v>2166.9756003460229</c:v>
                      </c:pt>
                      <c:pt idx="170">
                        <c:v>2180.2792335640161</c:v>
                      </c:pt>
                      <c:pt idx="171">
                        <c:v>2193.5828667820092</c:v>
                      </c:pt>
                      <c:pt idx="172">
                        <c:v>2206.8865000000019</c:v>
                      </c:pt>
                      <c:pt idx="173">
                        <c:v>2220.1901332179955</c:v>
                      </c:pt>
                      <c:pt idx="174">
                        <c:v>2233.4937664359882</c:v>
                      </c:pt>
                      <c:pt idx="175">
                        <c:v>2246.7973996539813</c:v>
                      </c:pt>
                      <c:pt idx="176">
                        <c:v>2259.874871107269</c:v>
                      </c:pt>
                      <c:pt idx="177">
                        <c:v>2273.1785043252621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380-4DAF-B0DF-FF9C3C7BE7F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Folha3!$AZ$3</c15:sqref>
                        </c15:formulaRef>
                      </c:ext>
                    </c:extLst>
                    <c:strCache>
                      <c:ptCount val="1"/>
                      <c:pt idx="0">
                        <c:v>F_RW at sag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Folha3!$AY$1:$AY$2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</c:v>
                      </c:pt>
                      <c:pt idx="1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Folha3!$AZ$1:$AZ$2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494.42400000000004</c:v>
                      </c:pt>
                      <c:pt idx="1">
                        <c:v>494.42400000000004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380-4DAF-B0DF-FF9C3C7BE7F6}"/>
                  </c:ext>
                </c:extLst>
              </c15:ser>
            </c15:filteredScatterSeries>
          </c:ext>
        </c:extLst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20"/>
      </c:valAx>
      <c:valAx>
        <c:axId val="121377003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</a:t>
                </a:r>
                <a:r>
                  <a:rPr lang="pt-PT" baseline="0"/>
                  <a:t> (J)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7821139884367078E-2"/>
          <c:y val="0.1808374617620738"/>
          <c:w val="0.90270076982368885"/>
          <c:h val="0.77341700028785598"/>
        </c:manualLayout>
      </c:layout>
      <c:scatterChart>
        <c:scatterStyle val="lineMarker"/>
        <c:varyColors val="0"/>
        <c:ser>
          <c:idx val="0"/>
          <c:order val="0"/>
          <c:tx>
            <c:v>leverage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'Folha3 (2)'!$P$8:$P$26</c:f>
              <c:numCache>
                <c:formatCode>0.00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'Folha3 (2)'!$Q$8:$Q$26</c:f>
              <c:numCache>
                <c:formatCode>0.00</c:formatCode>
                <c:ptCount val="19"/>
                <c:pt idx="0">
                  <c:v>3.29</c:v>
                </c:pt>
                <c:pt idx="1">
                  <c:v>3.17</c:v>
                </c:pt>
                <c:pt idx="2">
                  <c:v>3.07</c:v>
                </c:pt>
                <c:pt idx="3">
                  <c:v>2.96</c:v>
                </c:pt>
                <c:pt idx="4">
                  <c:v>2.87</c:v>
                </c:pt>
                <c:pt idx="5">
                  <c:v>2.78</c:v>
                </c:pt>
                <c:pt idx="6">
                  <c:v>2.69</c:v>
                </c:pt>
                <c:pt idx="7">
                  <c:v>2.61</c:v>
                </c:pt>
                <c:pt idx="8">
                  <c:v>2.52</c:v>
                </c:pt>
                <c:pt idx="9">
                  <c:v>2.46</c:v>
                </c:pt>
                <c:pt idx="10">
                  <c:v>2.38</c:v>
                </c:pt>
                <c:pt idx="11">
                  <c:v>2.3199999999999998</c:v>
                </c:pt>
                <c:pt idx="12">
                  <c:v>2.25</c:v>
                </c:pt>
                <c:pt idx="13">
                  <c:v>2.19</c:v>
                </c:pt>
                <c:pt idx="14">
                  <c:v>2.13</c:v>
                </c:pt>
                <c:pt idx="15">
                  <c:v>2.0699999999999998</c:v>
                </c:pt>
                <c:pt idx="16">
                  <c:v>2.0099999999999998</c:v>
                </c:pt>
                <c:pt idx="17">
                  <c:v>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1-4AF8-88BA-9993987C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5807"/>
        <c:axId val="1223214367"/>
      </c:scatterChart>
      <c:valAx>
        <c:axId val="122321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4367"/>
        <c:crosses val="autoZero"/>
        <c:crossBetween val="midCat"/>
      </c:valAx>
      <c:valAx>
        <c:axId val="1223214367"/>
        <c:scaling>
          <c:orientation val="minMax"/>
          <c:max val="3.3"/>
          <c:min val="1.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image" Target="../media/image3.jp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495973</xdr:colOff>
      <xdr:row>34</xdr:row>
      <xdr:rowOff>76200</xdr:rowOff>
    </xdr:from>
    <xdr:to>
      <xdr:col>18</xdr:col>
      <xdr:colOff>550470</xdr:colOff>
      <xdr:row>56</xdr:row>
      <xdr:rowOff>76200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765D5918-BA6F-9D97-C935-E1209640A492}"/>
            </a:ext>
          </a:extLst>
        </xdr:cNvPr>
        <xdr:cNvGrpSpPr/>
      </xdr:nvGrpSpPr>
      <xdr:grpSpPr>
        <a:xfrm>
          <a:off x="7960109" y="6553200"/>
          <a:ext cx="12194543" cy="4191000"/>
          <a:chOff x="12756009" y="647700"/>
          <a:chExt cx="8286819" cy="4191000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B4742DD-64C0-90A8-6146-9796CF6C0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756009" y="647700"/>
            <a:ext cx="8286819" cy="4191000"/>
          </a:xfrm>
          <a:prstGeom prst="rect">
            <a:avLst/>
          </a:prstGeom>
        </xdr:spPr>
      </xdr:pic>
      <xdr:cxnSp macro="">
        <xdr:nvCxnSpPr>
          <xdr:cNvPr id="5" name="Conexão reta 4">
            <a:extLst>
              <a:ext uri="{FF2B5EF4-FFF2-40B4-BE49-F238E27FC236}">
                <a16:creationId xmlns:a16="http://schemas.microsoft.com/office/drawing/2014/main" id="{74816B68-E95A-FA8C-2F7A-EE638DEBDB0A}"/>
              </a:ext>
            </a:extLst>
          </xdr:cNvPr>
          <xdr:cNvCxnSpPr/>
        </xdr:nvCxnSpPr>
        <xdr:spPr>
          <a:xfrm>
            <a:off x="14237047" y="1054172"/>
            <a:ext cx="4927253" cy="2298628"/>
          </a:xfrm>
          <a:prstGeom prst="line">
            <a:avLst/>
          </a:prstGeom>
          <a:ln>
            <a:prstDash val="dash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xão reta 9">
            <a:extLst>
              <a:ext uri="{FF2B5EF4-FFF2-40B4-BE49-F238E27FC236}">
                <a16:creationId xmlns:a16="http://schemas.microsoft.com/office/drawing/2014/main" id="{D0DC59DD-F43B-41FF-868C-F9604F7F3644}"/>
              </a:ext>
            </a:extLst>
          </xdr:cNvPr>
          <xdr:cNvCxnSpPr/>
        </xdr:nvCxnSpPr>
        <xdr:spPr>
          <a:xfrm>
            <a:off x="14242399" y="1287480"/>
            <a:ext cx="4949023" cy="1296042"/>
          </a:xfrm>
          <a:prstGeom prst="line">
            <a:avLst/>
          </a:prstGeom>
          <a:ln w="28575">
            <a:prstDash val="sysDash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144313</xdr:colOff>
      <xdr:row>22</xdr:row>
      <xdr:rowOff>14434</xdr:rowOff>
    </xdr:from>
    <xdr:to>
      <xdr:col>27</xdr:col>
      <xdr:colOff>375225</xdr:colOff>
      <xdr:row>49</xdr:row>
      <xdr:rowOff>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83BC72-5091-6958-A14A-0196943D2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562840</xdr:colOff>
      <xdr:row>6</xdr:row>
      <xdr:rowOff>50834</xdr:rowOff>
    </xdr:from>
    <xdr:to>
      <xdr:col>15</xdr:col>
      <xdr:colOff>447386</xdr:colOff>
      <xdr:row>55</xdr:row>
      <xdr:rowOff>62838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FA7908-857D-4B4B-E13F-87893C2B6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562840" y="1176516"/>
          <a:ext cx="8976591" cy="9205072"/>
        </a:xfrm>
        <a:prstGeom prst="rect">
          <a:avLst/>
        </a:prstGeom>
      </xdr:spPr>
    </xdr:pic>
    <xdr:clientData/>
  </xdr:twoCellAnchor>
  <xdr:twoCellAnchor>
    <xdr:from>
      <xdr:col>64</xdr:col>
      <xdr:colOff>505108</xdr:colOff>
      <xdr:row>4</xdr:row>
      <xdr:rowOff>101020</xdr:rowOff>
    </xdr:from>
    <xdr:to>
      <xdr:col>78</xdr:col>
      <xdr:colOff>43292</xdr:colOff>
      <xdr:row>41</xdr:row>
      <xdr:rowOff>173181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EFAB99A-B9AB-80D9-2185-6DB88DBF8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447387</xdr:colOff>
      <xdr:row>43</xdr:row>
      <xdr:rowOff>14431</xdr:rowOff>
    </xdr:from>
    <xdr:to>
      <xdr:col>77</xdr:col>
      <xdr:colOff>461822</xdr:colOff>
      <xdr:row>80</xdr:row>
      <xdr:rowOff>86591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CBAF048-0209-4A46-A710-7B196C7D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533977</xdr:colOff>
      <xdr:row>26</xdr:row>
      <xdr:rowOff>144320</xdr:rowOff>
    </xdr:from>
    <xdr:to>
      <xdr:col>27</xdr:col>
      <xdr:colOff>158751</xdr:colOff>
      <xdr:row>50</xdr:row>
      <xdr:rowOff>72162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B53A894-9CB0-57BA-7B90-65D81B508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01"/>
        <a:stretch/>
      </xdr:blipFill>
      <xdr:spPr>
        <a:xfrm>
          <a:off x="9626022" y="5022275"/>
          <a:ext cx="7100456" cy="44305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85698</xdr:colOff>
      <xdr:row>8</xdr:row>
      <xdr:rowOff>66899</xdr:rowOff>
    </xdr:from>
    <xdr:to>
      <xdr:col>15</xdr:col>
      <xdr:colOff>11205</xdr:colOff>
      <xdr:row>35</xdr:row>
      <xdr:rowOff>44919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BF235E4-FAD0-472B-537C-7ED56A362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65000"/>
        </a:blip>
        <a:stretch>
          <a:fillRect/>
        </a:stretch>
      </xdr:blipFill>
      <xdr:spPr>
        <a:xfrm>
          <a:off x="1295933" y="1602105"/>
          <a:ext cx="7792037" cy="5121520"/>
        </a:xfrm>
        <a:prstGeom prst="rect">
          <a:avLst/>
        </a:prstGeom>
      </xdr:spPr>
    </xdr:pic>
    <xdr:clientData/>
  </xdr:twoCellAnchor>
  <xdr:twoCellAnchor>
    <xdr:from>
      <xdr:col>2</xdr:col>
      <xdr:colOff>537883</xdr:colOff>
      <xdr:row>6</xdr:row>
      <xdr:rowOff>0</xdr:rowOff>
    </xdr:from>
    <xdr:to>
      <xdr:col>13</xdr:col>
      <xdr:colOff>447260</xdr:colOff>
      <xdr:row>33</xdr:row>
      <xdr:rowOff>149087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289830-5BAC-4346-9630-4719712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517A-EECD-48B4-B938-A501638F0CC8}">
  <dimension ref="B5:S1060"/>
  <sheetViews>
    <sheetView topLeftCell="A37" zoomScale="55" zoomScaleNormal="55" workbookViewId="0">
      <selection activeCell="K8" sqref="K8"/>
    </sheetView>
  </sheetViews>
  <sheetFormatPr defaultRowHeight="15" x14ac:dyDescent="0.25"/>
  <cols>
    <col min="1" max="3" width="9.140625" style="4"/>
    <col min="4" max="4" width="11.85546875" style="4" customWidth="1"/>
    <col min="5" max="5" width="9.42578125" style="4" customWidth="1"/>
    <col min="6" max="6" width="8.5703125" style="4" customWidth="1"/>
    <col min="7" max="7" width="12.7109375" style="4" customWidth="1"/>
    <col min="8" max="8" width="22.42578125" style="4" customWidth="1"/>
    <col min="9" max="9" width="19.7109375" style="4" customWidth="1"/>
    <col min="10" max="10" width="21" style="4" customWidth="1"/>
    <col min="11" max="11" width="19.140625" style="4" customWidth="1"/>
    <col min="12" max="12" width="20.7109375" style="4" customWidth="1"/>
    <col min="13" max="13" width="24.85546875" style="4" customWidth="1"/>
    <col min="14" max="14" width="23.28515625" style="4" customWidth="1"/>
    <col min="15" max="15" width="22.7109375" style="4" customWidth="1"/>
    <col min="16" max="16" width="24.28515625" style="4" customWidth="1"/>
    <col min="17" max="17" width="16.7109375" style="4" customWidth="1"/>
    <col min="18" max="16384" width="9.140625" style="4"/>
  </cols>
  <sheetData>
    <row r="5" spans="2:19" x14ac:dyDescent="0.25">
      <c r="C5" s="4" t="s">
        <v>6</v>
      </c>
      <c r="E5" s="87" t="s">
        <v>4</v>
      </c>
      <c r="F5" s="87"/>
      <c r="G5" s="4" t="s">
        <v>15</v>
      </c>
      <c r="H5" s="4" t="s">
        <v>39</v>
      </c>
      <c r="I5" s="29"/>
    </row>
    <row r="6" spans="2:19" x14ac:dyDescent="0.25">
      <c r="B6" s="4" t="s">
        <v>5</v>
      </c>
      <c r="C6" s="4" t="s">
        <v>0</v>
      </c>
      <c r="D6" s="4" t="s">
        <v>1</v>
      </c>
      <c r="E6" s="4" t="s">
        <v>0</v>
      </c>
      <c r="F6" s="4" t="s">
        <v>1</v>
      </c>
      <c r="G6" s="4" t="s">
        <v>16</v>
      </c>
      <c r="H6" s="4" t="s">
        <v>12</v>
      </c>
      <c r="I6" s="29"/>
    </row>
    <row r="7" spans="2:19" x14ac:dyDescent="0.25">
      <c r="B7" s="15" t="s">
        <v>2</v>
      </c>
      <c r="C7" s="15">
        <v>1058.4000000000001</v>
      </c>
      <c r="D7" s="15">
        <v>273.91000000000003</v>
      </c>
      <c r="E7" s="14">
        <f>2+C7/1000</f>
        <v>3.0583999999999998</v>
      </c>
      <c r="F7" s="14">
        <f>2+D7/1000</f>
        <v>2.2739099999999999</v>
      </c>
      <c r="G7" s="26">
        <f>(1-F7/E7)*100</f>
        <v>25.650340047083443</v>
      </c>
      <c r="H7" s="30">
        <f>H15*65/F7</f>
        <v>1902.2884918488417</v>
      </c>
      <c r="I7" s="15"/>
    </row>
    <row r="8" spans="2:19" x14ac:dyDescent="0.25">
      <c r="B8" s="27" t="s">
        <v>3</v>
      </c>
      <c r="C8" s="27">
        <v>979.25</v>
      </c>
      <c r="D8" s="27">
        <v>536.89</v>
      </c>
      <c r="E8" s="16">
        <f>2+C8/1000</f>
        <v>2.97925</v>
      </c>
      <c r="F8" s="16">
        <f>2+D8/1000</f>
        <v>2.5368900000000001</v>
      </c>
      <c r="G8" s="28">
        <f>(1-F8/E8)*100</f>
        <v>14.848032222874885</v>
      </c>
      <c r="H8" s="31">
        <f>H16*65/F8</f>
        <v>1794.8345060290358</v>
      </c>
      <c r="I8" s="27"/>
      <c r="S8" s="4">
        <f>55/65*100</f>
        <v>84.615384615384613</v>
      </c>
    </row>
    <row r="11" spans="2:19" x14ac:dyDescent="0.25">
      <c r="I11" s="4" t="s">
        <v>23</v>
      </c>
    </row>
    <row r="12" spans="2:19" x14ac:dyDescent="0.25">
      <c r="B12" s="4" t="s">
        <v>42</v>
      </c>
      <c r="C12" s="4">
        <f>77</f>
        <v>77</v>
      </c>
      <c r="G12" s="88" t="s">
        <v>13</v>
      </c>
      <c r="H12" s="88"/>
      <c r="I12" s="88"/>
      <c r="J12" s="84" t="s">
        <v>3</v>
      </c>
      <c r="K12" s="84"/>
      <c r="L12" s="84"/>
      <c r="M12" s="84"/>
      <c r="N12" s="83" t="s">
        <v>2</v>
      </c>
      <c r="O12" s="83"/>
      <c r="P12" s="83"/>
      <c r="Q12" s="83"/>
    </row>
    <row r="13" spans="2:19" x14ac:dyDescent="0.25">
      <c r="G13" s="87" t="s">
        <v>9</v>
      </c>
      <c r="H13" s="87"/>
      <c r="I13" s="4" t="s">
        <v>11</v>
      </c>
      <c r="J13" s="4" t="s">
        <v>18</v>
      </c>
      <c r="K13" s="4" t="s">
        <v>17</v>
      </c>
      <c r="L13" s="4" t="s">
        <v>14</v>
      </c>
      <c r="M13" s="4" t="s">
        <v>40</v>
      </c>
      <c r="N13" s="4" t="s">
        <v>18</v>
      </c>
      <c r="O13" s="4" t="s">
        <v>17</v>
      </c>
      <c r="P13" s="4" t="s">
        <v>14</v>
      </c>
      <c r="Q13" s="4" t="s">
        <v>40</v>
      </c>
    </row>
    <row r="14" spans="2:19" x14ac:dyDescent="0.25">
      <c r="G14" s="4" t="s">
        <v>10</v>
      </c>
      <c r="H14" s="4" t="s">
        <v>8</v>
      </c>
      <c r="I14" s="4" t="s">
        <v>12</v>
      </c>
      <c r="J14" s="4" t="s">
        <v>32</v>
      </c>
      <c r="L14" s="4" t="s">
        <v>12</v>
      </c>
      <c r="M14" s="4" t="s">
        <v>41</v>
      </c>
      <c r="N14" s="4" t="s">
        <v>32</v>
      </c>
      <c r="P14" s="4" t="s">
        <v>12</v>
      </c>
      <c r="Q14" s="4" t="s">
        <v>41</v>
      </c>
    </row>
    <row r="15" spans="2:19" x14ac:dyDescent="0.25">
      <c r="G15" s="4">
        <v>380</v>
      </c>
      <c r="H15" s="3">
        <f>G15*$C$21</f>
        <v>66.548197299999998</v>
      </c>
      <c r="I15" s="25">
        <f>H15*55</f>
        <v>3660.1508515</v>
      </c>
      <c r="J15" s="2">
        <f>Folha3!AI164</f>
        <v>151.61300000000003</v>
      </c>
      <c r="K15" s="2">
        <f>Folha3!AJ173</f>
        <v>2.5482899999999997</v>
      </c>
      <c r="L15" s="25">
        <f>I15/K15</f>
        <v>1436.3164520129187</v>
      </c>
      <c r="M15" s="2">
        <f>L15/($C$12*9.81)</f>
        <v>1.9014740484966555</v>
      </c>
      <c r="N15" s="2">
        <f>C175</f>
        <v>148</v>
      </c>
      <c r="O15" s="2">
        <f>D175</f>
        <v>2.3754322352941175</v>
      </c>
      <c r="P15" s="25">
        <f>I15/O15</f>
        <v>1540.8357254387488</v>
      </c>
      <c r="Q15" s="2">
        <f>P15/($C$12*9.81)</f>
        <v>2.0398423626021005</v>
      </c>
    </row>
    <row r="16" spans="2:19" x14ac:dyDescent="0.25">
      <c r="G16" s="4">
        <v>400</v>
      </c>
      <c r="H16" s="3">
        <f t="shared" ref="H16:H17" si="0">G16*$C$21</f>
        <v>70.050734000000006</v>
      </c>
      <c r="I16" s="25">
        <f t="shared" ref="I16:I17" si="1">H16*55</f>
        <v>3852.7903700000002</v>
      </c>
      <c r="J16" s="2">
        <f>J15</f>
        <v>151.61300000000003</v>
      </c>
      <c r="K16" s="2">
        <f>K15</f>
        <v>2.5482899999999997</v>
      </c>
      <c r="L16" s="25">
        <f t="shared" ref="L16:L17" si="2">I16/K16</f>
        <v>1511.9120547504408</v>
      </c>
      <c r="M16" s="2">
        <f t="shared" ref="M16:M17" si="3">L16/($C$12*9.81)</f>
        <v>2.0015516299964795</v>
      </c>
      <c r="N16" s="2">
        <f>N15</f>
        <v>148</v>
      </c>
      <c r="O16" s="2">
        <f>O15</f>
        <v>2.3754322352941175</v>
      </c>
      <c r="P16" s="25">
        <f>I16/O16</f>
        <v>1621.9323425671039</v>
      </c>
      <c r="Q16" s="2">
        <f t="shared" ref="Q16:Q17" si="4">P16/($C$12*9.81)</f>
        <v>2.1472024869495794</v>
      </c>
    </row>
    <row r="17" spans="2:17" x14ac:dyDescent="0.25">
      <c r="G17" s="4">
        <v>420</v>
      </c>
      <c r="H17" s="3">
        <f t="shared" si="0"/>
        <v>73.553270699999999</v>
      </c>
      <c r="I17" s="25">
        <f t="shared" si="1"/>
        <v>4045.4298884999998</v>
      </c>
      <c r="J17" s="2">
        <f>J16</f>
        <v>151.61300000000003</v>
      </c>
      <c r="K17" s="2">
        <f>K16</f>
        <v>2.5482899999999997</v>
      </c>
      <c r="L17" s="25">
        <f t="shared" si="2"/>
        <v>1587.5076574879627</v>
      </c>
      <c r="M17" s="2">
        <f t="shared" si="3"/>
        <v>2.1016292114963036</v>
      </c>
      <c r="N17" s="2">
        <f>N16</f>
        <v>148</v>
      </c>
      <c r="O17" s="2">
        <f>O16</f>
        <v>2.3754322352941175</v>
      </c>
      <c r="P17" s="25">
        <f>I17/O17</f>
        <v>1703.028959695459</v>
      </c>
      <c r="Q17" s="2">
        <f t="shared" si="4"/>
        <v>2.2545626112970583</v>
      </c>
    </row>
    <row r="20" spans="2:17" x14ac:dyDescent="0.25">
      <c r="B20" s="4" t="s">
        <v>7</v>
      </c>
      <c r="C20" s="4" t="s">
        <v>8</v>
      </c>
      <c r="I20" s="7"/>
      <c r="J20" s="7"/>
      <c r="K20" s="7" t="s">
        <v>27</v>
      </c>
      <c r="L20" s="7"/>
      <c r="M20" s="7"/>
    </row>
    <row r="21" spans="2:17" x14ac:dyDescent="0.25">
      <c r="B21" s="4">
        <v>1</v>
      </c>
      <c r="C21" s="4">
        <v>0.17512683500000001</v>
      </c>
      <c r="E21" s="5" t="s">
        <v>24</v>
      </c>
      <c r="I21" s="8"/>
      <c r="J21" s="8"/>
      <c r="K21" s="8" t="s">
        <v>28</v>
      </c>
      <c r="L21" s="9"/>
      <c r="M21" s="9"/>
    </row>
    <row r="22" spans="2:17" x14ac:dyDescent="0.25">
      <c r="B22" s="4">
        <v>500</v>
      </c>
      <c r="C22" s="4">
        <f>B22*$C$21</f>
        <v>87.5634175</v>
      </c>
      <c r="D22" s="4">
        <f>C22*5</f>
        <v>437.81708750000001</v>
      </c>
    </row>
    <row r="23" spans="2:17" x14ac:dyDescent="0.25">
      <c r="D23" s="4" t="s">
        <v>64</v>
      </c>
    </row>
    <row r="25" spans="2:17" x14ac:dyDescent="0.25">
      <c r="C25" s="2"/>
      <c r="D25" s="85" t="s">
        <v>25</v>
      </c>
      <c r="E25" s="85"/>
      <c r="F25" s="85"/>
      <c r="G25" s="86" t="s">
        <v>26</v>
      </c>
      <c r="H25" s="86"/>
      <c r="I25" s="86"/>
      <c r="J25" s="2"/>
      <c r="K25" s="2"/>
    </row>
    <row r="26" spans="2:17" x14ac:dyDescent="0.25"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20</v>
      </c>
      <c r="H26" s="2" t="s">
        <v>21</v>
      </c>
      <c r="I26" s="2" t="s">
        <v>22</v>
      </c>
      <c r="J26" s="2"/>
      <c r="K26" s="2"/>
    </row>
    <row r="27" spans="2:17" x14ac:dyDescent="0.25">
      <c r="C27" s="2" cm="1">
        <f t="array" ref="C27:C197">_xlfn.SEQUENCE(171,1,0,1)</f>
        <v>0</v>
      </c>
      <c r="D27" s="2" cm="1">
        <f t="array" ref="D27:D197">(Folha1!$F$7-Folha1!$E$7)/170*_xlfn.ANCHORARRAY(C27)+Folha1!$E$7</f>
        <v>3.0583999999999998</v>
      </c>
      <c r="E27" s="2" cm="1">
        <f t="array" ref="E27:E197">1/_xlfn.ANCHORARRAY(D27)</f>
        <v>0.32696834946377196</v>
      </c>
      <c r="F27" s="2">
        <f>SUM($E$27:E27)</f>
        <v>0.32696834946377196</v>
      </c>
      <c r="G27" s="2" cm="1">
        <f t="array" ref="G27:G197">(Folha1!$F$8-Folha1!$E$8)/170*_xlfn.ANCHORARRAY(C27)+Folha1!$E$8</f>
        <v>2.97925</v>
      </c>
      <c r="H27" s="2" cm="1">
        <f t="array" ref="H27:H197">1/_xlfn.ANCHORARRAY(G27)</f>
        <v>0.33565494671477719</v>
      </c>
      <c r="I27" s="2">
        <f>SUM($H$27:H27)</f>
        <v>0.33565494671477719</v>
      </c>
      <c r="J27" s="2"/>
      <c r="K27" s="2"/>
    </row>
    <row r="28" spans="2:17" x14ac:dyDescent="0.25">
      <c r="C28" s="2">
        <v>1</v>
      </c>
      <c r="D28" s="2">
        <v>3.0537853529411763</v>
      </c>
      <c r="E28" s="2">
        <v>0.32746243904696026</v>
      </c>
      <c r="F28" s="2">
        <f>SUM($E$27:E28)</f>
        <v>0.65443078851073222</v>
      </c>
      <c r="G28" s="2">
        <v>2.9766478823529412</v>
      </c>
      <c r="H28" s="2">
        <v>0.33594836860903188</v>
      </c>
      <c r="I28" s="2">
        <f>SUM($H$27:H28)</f>
        <v>0.67160331532380901</v>
      </c>
      <c r="J28" s="2"/>
      <c r="K28" s="2"/>
    </row>
    <row r="29" spans="2:17" x14ac:dyDescent="0.25">
      <c r="C29" s="2">
        <v>2</v>
      </c>
      <c r="D29" s="2">
        <v>3.0491707058823527</v>
      </c>
      <c r="E29" s="2">
        <v>0.32795802415090608</v>
      </c>
      <c r="F29" s="2">
        <f>SUM($E$27:E29)</f>
        <v>0.98238881266163824</v>
      </c>
      <c r="G29" s="2">
        <v>2.9740457647058824</v>
      </c>
      <c r="H29" s="2">
        <v>0.33624230395758375</v>
      </c>
      <c r="I29" s="2">
        <f>SUM($H$27:H29)</f>
        <v>1.0078456192813927</v>
      </c>
      <c r="J29" s="2"/>
      <c r="K29" s="2"/>
    </row>
    <row r="30" spans="2:17" x14ac:dyDescent="0.25">
      <c r="C30" s="2">
        <v>3</v>
      </c>
      <c r="D30" s="2">
        <v>3.0445560588235292</v>
      </c>
      <c r="E30" s="2">
        <v>0.32845511157591162</v>
      </c>
      <c r="F30" s="2">
        <f>SUM($E$27:E30)</f>
        <v>1.3108439242375498</v>
      </c>
      <c r="G30" s="2">
        <v>2.9714436470588237</v>
      </c>
      <c r="H30" s="2">
        <v>0.33653675410934142</v>
      </c>
      <c r="I30" s="2">
        <f>SUM($H$27:H30)</f>
        <v>1.3443823733907341</v>
      </c>
      <c r="J30" s="2"/>
      <c r="K30" s="2"/>
    </row>
    <row r="31" spans="2:17" x14ac:dyDescent="0.25">
      <c r="C31" s="2">
        <v>4</v>
      </c>
      <c r="D31" s="2">
        <v>3.0399414117647057</v>
      </c>
      <c r="E31" s="2">
        <v>0.32895370816357067</v>
      </c>
      <c r="F31" s="2">
        <f>SUM($E$27:E31)</f>
        <v>1.6397976324011205</v>
      </c>
      <c r="G31" s="2">
        <v>2.9688415294117645</v>
      </c>
      <c r="H31" s="2">
        <v>0.3368317204179424</v>
      </c>
      <c r="I31" s="2">
        <f>SUM($H$27:H31)</f>
        <v>1.6812140938086766</v>
      </c>
      <c r="J31" s="2"/>
      <c r="K31" s="2"/>
    </row>
    <row r="32" spans="2:17" x14ac:dyDescent="0.25">
      <c r="C32" s="2">
        <v>5</v>
      </c>
      <c r="D32" s="2">
        <v>3.0353267647058821</v>
      </c>
      <c r="E32" s="2">
        <v>0.32945382079708252</v>
      </c>
      <c r="F32" s="2">
        <f>SUM($E$27:E32)</f>
        <v>1.9692514531982031</v>
      </c>
      <c r="G32" s="2">
        <v>2.9662394117647057</v>
      </c>
      <c r="H32" s="2">
        <v>0.33712720424177417</v>
      </c>
      <c r="I32" s="2">
        <f>SUM($H$27:H32)</f>
        <v>2.0183412980504509</v>
      </c>
      <c r="J32" s="2"/>
      <c r="K32" s="2"/>
    </row>
    <row r="33" spans="3:11" x14ac:dyDescent="0.25">
      <c r="C33" s="2">
        <v>6</v>
      </c>
      <c r="D33" s="2">
        <v>3.0307121176470586</v>
      </c>
      <c r="E33" s="2">
        <v>0.3299554564015687</v>
      </c>
      <c r="F33" s="2">
        <f>SUM($E$27:E33)</f>
        <v>2.2992069095997718</v>
      </c>
      <c r="G33" s="2">
        <v>2.963637294117647</v>
      </c>
      <c r="H33" s="2">
        <v>0.33742320694399497</v>
      </c>
      <c r="I33" s="2">
        <f>SUM($H$27:H33)</f>
        <v>2.355764504994446</v>
      </c>
      <c r="J33" s="2"/>
      <c r="K33" s="2"/>
    </row>
    <row r="34" spans="3:11" x14ac:dyDescent="0.25">
      <c r="C34" s="2">
        <v>7</v>
      </c>
      <c r="D34" s="2">
        <v>3.0260974705882351</v>
      </c>
      <c r="E34" s="2">
        <v>0.33045862194439252</v>
      </c>
      <c r="F34" s="2">
        <f>SUM($E$27:E34)</f>
        <v>2.6296655315441644</v>
      </c>
      <c r="G34" s="2">
        <v>2.9610351764705882</v>
      </c>
      <c r="H34" s="2">
        <v>0.33771972989255467</v>
      </c>
      <c r="I34" s="2">
        <f>SUM($H$27:H34)</f>
        <v>2.6934842348870007</v>
      </c>
      <c r="J34" s="2"/>
      <c r="K34" s="2"/>
    </row>
    <row r="35" spans="3:11" x14ac:dyDescent="0.25">
      <c r="C35" s="2">
        <v>8</v>
      </c>
      <c r="D35" s="2">
        <v>3.0214828235294116</v>
      </c>
      <c r="E35" s="2">
        <v>0.33096332443548171</v>
      </c>
      <c r="F35" s="2">
        <f>SUM($E$27:E35)</f>
        <v>2.9606288559796461</v>
      </c>
      <c r="G35" s="2">
        <v>2.9584330588235295</v>
      </c>
      <c r="H35" s="2">
        <v>0.33801677446021605</v>
      </c>
      <c r="I35" s="2">
        <f>SUM($H$27:H35)</f>
        <v>3.0315010093472168</v>
      </c>
      <c r="J35" s="2"/>
      <c r="K35" s="2"/>
    </row>
    <row r="36" spans="3:11" x14ac:dyDescent="0.25">
      <c r="C36" s="2">
        <v>9</v>
      </c>
      <c r="D36" s="2">
        <v>3.016868176470588</v>
      </c>
      <c r="E36" s="2">
        <v>0.33146957092765406</v>
      </c>
      <c r="F36" s="2">
        <f>SUM($E$27:E36)</f>
        <v>3.2920984269072999</v>
      </c>
      <c r="G36" s="2">
        <v>2.9558309411764707</v>
      </c>
      <c r="H36" s="2">
        <v>0.33831434202457572</v>
      </c>
      <c r="I36" s="2">
        <f>SUM($H$27:H36)</f>
        <v>3.3698153513717926</v>
      </c>
      <c r="J36" s="2"/>
      <c r="K36" s="2"/>
    </row>
    <row r="37" spans="3:11" x14ac:dyDescent="0.25">
      <c r="C37" s="2">
        <v>10</v>
      </c>
      <c r="D37" s="2">
        <v>3.0122535294117645</v>
      </c>
      <c r="E37" s="2">
        <v>0.33197736851694581</v>
      </c>
      <c r="F37" s="2">
        <f>SUM($E$27:E37)</f>
        <v>3.624075795424246</v>
      </c>
      <c r="G37" s="2">
        <v>2.9532288235294115</v>
      </c>
      <c r="H37" s="2">
        <v>0.3386124339680856</v>
      </c>
      <c r="I37" s="2">
        <f>SUM($H$27:H37)</f>
        <v>3.7084277853398779</v>
      </c>
      <c r="J37" s="2"/>
      <c r="K37" s="2"/>
    </row>
    <row r="38" spans="3:11" x14ac:dyDescent="0.25">
      <c r="C38" s="2">
        <v>11</v>
      </c>
      <c r="D38" s="2">
        <v>3.007638882352941</v>
      </c>
      <c r="E38" s="2">
        <v>0.33248672434294319</v>
      </c>
      <c r="F38" s="2">
        <f>SUM($E$27:E38)</f>
        <v>3.9565625197671892</v>
      </c>
      <c r="G38" s="2">
        <v>2.9506267058823528</v>
      </c>
      <c r="H38" s="2">
        <v>0.33891105167807423</v>
      </c>
      <c r="I38" s="2">
        <f>SUM($H$27:H38)</f>
        <v>4.0473388370179517</v>
      </c>
      <c r="J38" s="2"/>
      <c r="K38" s="2"/>
    </row>
    <row r="39" spans="3:11" x14ac:dyDescent="0.25">
      <c r="C39" s="2">
        <v>12</v>
      </c>
      <c r="D39" s="2">
        <v>3.0030242352941174</v>
      </c>
      <c r="E39" s="2">
        <v>0.33299764558911715</v>
      </c>
      <c r="F39" s="2">
        <f>SUM($E$27:E39)</f>
        <v>4.2895601653563062</v>
      </c>
      <c r="G39" s="2">
        <v>2.948024588235294</v>
      </c>
      <c r="H39" s="2">
        <v>0.33921019654676837</v>
      </c>
      <c r="I39" s="2">
        <f>SUM($H$27:H39)</f>
        <v>4.3865490335647204</v>
      </c>
      <c r="J39" s="2"/>
      <c r="K39" s="2"/>
    </row>
    <row r="40" spans="3:11" x14ac:dyDescent="0.25">
      <c r="C40" s="2">
        <v>13</v>
      </c>
      <c r="D40" s="2">
        <v>2.9984095882352939</v>
      </c>
      <c r="E40" s="2">
        <v>0.33351013948316094</v>
      </c>
      <c r="F40" s="2">
        <f>SUM($E$27:E40)</f>
        <v>4.6230703048394668</v>
      </c>
      <c r="G40" s="2">
        <v>2.9454224705882353</v>
      </c>
      <c r="H40" s="2">
        <v>0.3395098699713146</v>
      </c>
      <c r="I40" s="2">
        <f>SUM($H$27:H40)</f>
        <v>4.7260589035360354</v>
      </c>
      <c r="J40" s="2"/>
      <c r="K40" s="2"/>
    </row>
    <row r="41" spans="3:11" x14ac:dyDescent="0.25">
      <c r="C41" s="2">
        <v>14</v>
      </c>
      <c r="D41" s="2">
        <v>2.9937949411764704</v>
      </c>
      <c r="E41" s="2">
        <v>0.33402421329733106</v>
      </c>
      <c r="F41" s="2">
        <f>SUM($E$27:E41)</f>
        <v>4.957094518136798</v>
      </c>
      <c r="G41" s="2">
        <v>2.9428203529411765</v>
      </c>
      <c r="H41" s="2">
        <v>0.33981007335380109</v>
      </c>
      <c r="I41" s="2">
        <f>SUM($H$27:H41)</f>
        <v>5.0658689768898366</v>
      </c>
      <c r="J41" s="2"/>
      <c r="K41" s="2"/>
    </row>
    <row r="42" spans="3:11" x14ac:dyDescent="0.25">
      <c r="C42" s="2">
        <v>15</v>
      </c>
      <c r="D42" s="2">
        <v>2.9891802941176469</v>
      </c>
      <c r="E42" s="2">
        <v>0.33453987434879112</v>
      </c>
      <c r="F42" s="2">
        <f>SUM($E$27:E42)</f>
        <v>5.2916343924855891</v>
      </c>
      <c r="G42" s="2">
        <v>2.9402182352941177</v>
      </c>
      <c r="H42" s="2">
        <v>0.34011080810127936</v>
      </c>
      <c r="I42" s="2">
        <f>SUM($H$27:H42)</f>
        <v>5.405979784991116</v>
      </c>
      <c r="J42" s="2"/>
      <c r="K42" s="2"/>
    </row>
    <row r="43" spans="3:11" x14ac:dyDescent="0.25">
      <c r="C43" s="2">
        <v>16</v>
      </c>
      <c r="D43" s="2">
        <v>2.9845656470588233</v>
      </c>
      <c r="E43" s="2">
        <v>0.33505712999995901</v>
      </c>
      <c r="F43" s="2">
        <f>SUM($E$27:E43)</f>
        <v>5.6266915224855483</v>
      </c>
      <c r="G43" s="2">
        <v>2.937616117647059</v>
      </c>
      <c r="H43" s="2">
        <v>0.34041207562578651</v>
      </c>
      <c r="I43" s="2">
        <f>SUM($H$27:H43)</f>
        <v>5.7463918606169022</v>
      </c>
      <c r="J43" s="2"/>
      <c r="K43" s="2"/>
    </row>
    <row r="44" spans="3:11" x14ac:dyDescent="0.25">
      <c r="C44" s="2">
        <v>17</v>
      </c>
      <c r="D44" s="2">
        <v>2.9799509999999998</v>
      </c>
      <c r="E44" s="2">
        <v>0.33557598765885749</v>
      </c>
      <c r="F44" s="2">
        <f>SUM($E$27:E44)</f>
        <v>5.9622675101444056</v>
      </c>
      <c r="G44" s="2">
        <v>2.9350139999999998</v>
      </c>
      <c r="H44" s="2">
        <v>0.34071387734436703</v>
      </c>
      <c r="I44" s="2">
        <f>SUM($H$27:H44)</f>
        <v>6.0871057379612692</v>
      </c>
      <c r="J44" s="2"/>
      <c r="K44" s="2"/>
    </row>
    <row r="45" spans="3:11" x14ac:dyDescent="0.25">
      <c r="C45" s="2">
        <v>18</v>
      </c>
      <c r="D45" s="2">
        <v>2.9753363529411763</v>
      </c>
      <c r="E45" s="2">
        <v>0.33609645477946759</v>
      </c>
      <c r="F45" s="2">
        <f>SUM($E$27:E45)</f>
        <v>6.2983639649238734</v>
      </c>
      <c r="G45" s="2">
        <v>2.932411882352941</v>
      </c>
      <c r="H45" s="2">
        <v>0.34101621467909515</v>
      </c>
      <c r="I45" s="2">
        <f>SUM($H$27:H45)</f>
        <v>6.4281219526403639</v>
      </c>
      <c r="J45" s="2"/>
      <c r="K45" s="2"/>
    </row>
    <row r="46" spans="3:11" x14ac:dyDescent="0.25">
      <c r="C46" s="2">
        <v>19</v>
      </c>
      <c r="D46" s="2">
        <v>2.9707217058823527</v>
      </c>
      <c r="E46" s="2">
        <v>0.33661853886208559</v>
      </c>
      <c r="F46" s="2">
        <f>SUM($E$27:E46)</f>
        <v>6.6349825037859587</v>
      </c>
      <c r="G46" s="2">
        <v>2.9298097647058823</v>
      </c>
      <c r="H46" s="2">
        <v>0.34131908905709718</v>
      </c>
      <c r="I46" s="2">
        <f>SUM($H$27:H46)</f>
        <v>6.7694410416974611</v>
      </c>
      <c r="J46" s="2"/>
      <c r="K46" s="2"/>
    </row>
    <row r="47" spans="3:11" x14ac:dyDescent="0.25">
      <c r="C47" s="2">
        <v>20</v>
      </c>
      <c r="D47" s="2">
        <v>2.9661070588235292</v>
      </c>
      <c r="E47" s="2">
        <v>0.3371422474536836</v>
      </c>
      <c r="F47" s="2">
        <f>SUM($E$27:E47)</f>
        <v>6.972124751239642</v>
      </c>
      <c r="G47" s="2">
        <v>2.9272076470588235</v>
      </c>
      <c r="H47" s="2">
        <v>0.34162250191057408</v>
      </c>
      <c r="I47" s="2">
        <f>SUM($H$27:H47)</f>
        <v>7.1110635436080347</v>
      </c>
      <c r="J47" s="2"/>
      <c r="K47" s="2"/>
    </row>
    <row r="48" spans="3:11" x14ac:dyDescent="0.25">
      <c r="C48" s="2">
        <v>21</v>
      </c>
      <c r="D48" s="2">
        <v>2.9614924117647057</v>
      </c>
      <c r="E48" s="2">
        <v>0.33766758814827286</v>
      </c>
      <c r="F48" s="2">
        <f>SUM($E$27:E48)</f>
        <v>7.309792339387915</v>
      </c>
      <c r="G48" s="2">
        <v>2.9246055294117648</v>
      </c>
      <c r="H48" s="2">
        <v>0.34192645467682375</v>
      </c>
      <c r="I48" s="2">
        <f>SUM($H$27:H48)</f>
        <v>7.4529899982848589</v>
      </c>
      <c r="J48" s="2"/>
      <c r="K48" s="2"/>
    </row>
    <row r="49" spans="3:11" x14ac:dyDescent="0.25">
      <c r="C49" s="2">
        <v>22</v>
      </c>
      <c r="D49" s="2">
        <v>2.9568777647058822</v>
      </c>
      <c r="E49" s="2">
        <v>0.33819456858727098</v>
      </c>
      <c r="F49" s="2">
        <f>SUM($E$27:E49)</f>
        <v>7.6479869079751861</v>
      </c>
      <c r="G49" s="2">
        <v>2.922003411764706</v>
      </c>
      <c r="H49" s="2">
        <v>0.34223094879826405</v>
      </c>
      <c r="I49" s="2">
        <f>SUM($H$27:H49)</f>
        <v>7.7952209470831226</v>
      </c>
      <c r="J49" s="2"/>
      <c r="K49" s="2"/>
    </row>
    <row r="50" spans="3:11" x14ac:dyDescent="0.25">
      <c r="C50" s="2">
        <v>23</v>
      </c>
      <c r="D50" s="2">
        <v>2.9522631176470586</v>
      </c>
      <c r="E50" s="2">
        <v>0.33872319645987237</v>
      </c>
      <c r="F50" s="2">
        <f>SUM($E$27:E50)</f>
        <v>7.9867101044350584</v>
      </c>
      <c r="G50" s="2">
        <v>2.9194012941176468</v>
      </c>
      <c r="H50" s="2">
        <v>0.34253598572245536</v>
      </c>
      <c r="I50" s="2">
        <f>SUM($H$27:H50)</f>
        <v>8.1377569328055781</v>
      </c>
      <c r="J50" s="2"/>
      <c r="K50" s="2"/>
    </row>
    <row r="51" spans="3:11" x14ac:dyDescent="0.25">
      <c r="C51" s="2">
        <v>24</v>
      </c>
      <c r="D51" s="2">
        <v>2.9476484705882351</v>
      </c>
      <c r="E51" s="2">
        <v>0.33925347950342233</v>
      </c>
      <c r="F51" s="2">
        <f>SUM($E$27:E51)</f>
        <v>8.3259635839384813</v>
      </c>
      <c r="G51" s="2">
        <v>2.9167991764705881</v>
      </c>
      <c r="H51" s="2">
        <v>0.34284156690212353</v>
      </c>
      <c r="I51" s="2">
        <f>SUM($H$27:H51)</f>
        <v>8.4805984997077015</v>
      </c>
      <c r="J51" s="2"/>
      <c r="K51" s="2"/>
    </row>
    <row r="52" spans="3:11" x14ac:dyDescent="0.25">
      <c r="C52" s="2">
        <v>25</v>
      </c>
      <c r="D52" s="2">
        <v>2.9430338235294116</v>
      </c>
      <c r="E52" s="2">
        <v>0.33978542550379437</v>
      </c>
      <c r="F52" s="2">
        <f>SUM($E$27:E52)</f>
        <v>8.6657490094422762</v>
      </c>
      <c r="G52" s="2">
        <v>2.9141970588235293</v>
      </c>
      <c r="H52" s="2">
        <v>0.34314769379518323</v>
      </c>
      <c r="I52" s="2">
        <f>SUM($H$27:H52)</f>
        <v>8.8237461935028847</v>
      </c>
      <c r="J52" s="2"/>
      <c r="K52" s="2"/>
    </row>
    <row r="53" spans="3:11" x14ac:dyDescent="0.25">
      <c r="C53" s="2">
        <v>26</v>
      </c>
      <c r="D53" s="2">
        <v>2.938419176470588</v>
      </c>
      <c r="E53" s="2">
        <v>0.34031904229577148</v>
      </c>
      <c r="F53" s="2">
        <f>SUM($E$27:E53)</f>
        <v>9.0060680517380476</v>
      </c>
      <c r="G53" s="2">
        <v>2.9115949411764706</v>
      </c>
      <c r="H53" s="2">
        <v>0.34345436786476075</v>
      </c>
      <c r="I53" s="2">
        <f>SUM($H$27:H53)</f>
        <v>9.1672005613676451</v>
      </c>
      <c r="J53" s="2"/>
      <c r="K53" s="2"/>
    </row>
    <row r="54" spans="3:11" x14ac:dyDescent="0.25">
      <c r="C54" s="2">
        <v>27</v>
      </c>
      <c r="D54" s="2">
        <v>2.9338045294117645</v>
      </c>
      <c r="E54" s="2">
        <v>0.34085433776343055</v>
      </c>
      <c r="F54" s="2">
        <f>SUM($E$27:E54)</f>
        <v>9.3469223895014775</v>
      </c>
      <c r="G54" s="2">
        <v>2.9089928235294118</v>
      </c>
      <c r="H54" s="2">
        <v>0.34376159057921762</v>
      </c>
      <c r="I54" s="2">
        <f>SUM($H$27:H54)</f>
        <v>9.5109621519468632</v>
      </c>
      <c r="J54" s="2"/>
      <c r="K54" s="2"/>
    </row>
    <row r="55" spans="3:11" x14ac:dyDescent="0.25">
      <c r="C55" s="2">
        <v>28</v>
      </c>
      <c r="D55" s="2">
        <v>2.929189882352941</v>
      </c>
      <c r="E55" s="2">
        <v>0.34139131984053089</v>
      </c>
      <c r="F55" s="2">
        <f>SUM($E$27:E55)</f>
        <v>9.6883137093420082</v>
      </c>
      <c r="G55" s="2">
        <v>2.906390705882353</v>
      </c>
      <c r="H55" s="2">
        <v>0.34406936341217392</v>
      </c>
      <c r="I55" s="2">
        <f>SUM($H$27:H55)</f>
        <v>9.8550315153590375</v>
      </c>
      <c r="J55" s="2"/>
      <c r="K55" s="2"/>
    </row>
    <row r="56" spans="3:11" x14ac:dyDescent="0.25">
      <c r="C56" s="2">
        <v>29</v>
      </c>
      <c r="D56" s="2">
        <v>2.9245752352941174</v>
      </c>
      <c r="E56" s="2">
        <v>0.34192999651090611</v>
      </c>
      <c r="F56" s="2">
        <f>SUM($E$27:E56)</f>
        <v>10.030243705852914</v>
      </c>
      <c r="G56" s="2">
        <v>2.9037885882352943</v>
      </c>
      <c r="H56" s="2">
        <v>0.3443776878425317</v>
      </c>
      <c r="I56" s="2">
        <f>SUM($H$27:H56)</f>
        <v>10.199409203201569</v>
      </c>
      <c r="J56" s="2"/>
      <c r="K56" s="2"/>
    </row>
    <row r="57" spans="3:11" x14ac:dyDescent="0.25">
      <c r="C57" s="2">
        <v>30</v>
      </c>
      <c r="D57" s="2">
        <v>2.9199605882352939</v>
      </c>
      <c r="E57" s="2">
        <v>0.34247037580885964</v>
      </c>
      <c r="F57" s="2">
        <f>SUM($E$27:E57)</f>
        <v>10.372714081661774</v>
      </c>
      <c r="G57" s="2">
        <v>2.9011864705882351</v>
      </c>
      <c r="H57" s="2">
        <v>0.34468656535449899</v>
      </c>
      <c r="I57" s="2">
        <f>SUM($H$27:H57)</f>
        <v>10.544095768556067</v>
      </c>
      <c r="J57" s="2"/>
      <c r="K57" s="2"/>
    </row>
    <row r="58" spans="3:11" x14ac:dyDescent="0.25">
      <c r="C58" s="2">
        <v>31</v>
      </c>
      <c r="D58" s="2">
        <v>2.9153459411764704</v>
      </c>
      <c r="E58" s="2">
        <v>0.34301246581956446</v>
      </c>
      <c r="F58" s="2">
        <f>SUM($E$27:E58)</f>
        <v>10.715726547481339</v>
      </c>
      <c r="G58" s="2">
        <v>2.8985843529411763</v>
      </c>
      <c r="H58" s="2">
        <v>0.34499599743761328</v>
      </c>
      <c r="I58" s="2">
        <f>SUM($H$27:H58)</f>
        <v>10.88909176599368</v>
      </c>
      <c r="J58" s="2"/>
      <c r="K58" s="2"/>
    </row>
    <row r="59" spans="3:11" x14ac:dyDescent="0.25">
      <c r="C59" s="2">
        <v>32</v>
      </c>
      <c r="D59" s="2">
        <v>2.9107312941176469</v>
      </c>
      <c r="E59" s="2">
        <v>0.34355627467946603</v>
      </c>
      <c r="F59" s="2">
        <f>SUM($E$27:E59)</f>
        <v>11.059282822160805</v>
      </c>
      <c r="G59" s="2">
        <v>2.8959822352941176</v>
      </c>
      <c r="H59" s="2">
        <v>0.34530598558676567</v>
      </c>
      <c r="I59" s="2">
        <f>SUM($H$27:H59)</f>
        <v>11.234397751580445</v>
      </c>
      <c r="J59" s="2"/>
      <c r="K59" s="2"/>
    </row>
    <row r="60" spans="3:11" x14ac:dyDescent="0.25">
      <c r="C60" s="2">
        <v>33</v>
      </c>
      <c r="D60" s="2">
        <v>2.9061166470588233</v>
      </c>
      <c r="E60" s="2">
        <v>0.34410181057668976</v>
      </c>
      <c r="F60" s="2">
        <f>SUM($E$27:E60)</f>
        <v>11.403384632737495</v>
      </c>
      <c r="G60" s="2">
        <v>2.8933801176470588</v>
      </c>
      <c r="H60" s="2">
        <v>0.34561653130222497</v>
      </c>
      <c r="I60" s="2">
        <f>SUM($H$27:H60)</f>
        <v>11.58001428288267</v>
      </c>
      <c r="J60" s="2"/>
      <c r="K60" s="2"/>
    </row>
    <row r="61" spans="3:11" x14ac:dyDescent="0.25">
      <c r="C61" s="2">
        <v>34</v>
      </c>
      <c r="D61" s="2">
        <v>2.9015019999999998</v>
      </c>
      <c r="E61" s="2">
        <v>0.34464908175145154</v>
      </c>
      <c r="F61" s="2">
        <f>SUM($E$27:E61)</f>
        <v>11.748033714488948</v>
      </c>
      <c r="G61" s="2">
        <v>2.8907780000000001</v>
      </c>
      <c r="H61" s="2">
        <v>0.34592763608966165</v>
      </c>
      <c r="I61" s="2">
        <f>SUM($H$27:H61)</f>
        <v>11.925941918972333</v>
      </c>
      <c r="J61" s="2"/>
      <c r="K61" s="2"/>
    </row>
    <row r="62" spans="3:11" x14ac:dyDescent="0.25">
      <c r="C62" s="2">
        <v>35</v>
      </c>
      <c r="D62" s="2">
        <v>2.8968873529411763</v>
      </c>
      <c r="E62" s="2">
        <v>0.34519809649647287</v>
      </c>
      <c r="F62" s="2">
        <f>SUM($E$27:E62)</f>
        <v>12.09323181098542</v>
      </c>
      <c r="G62" s="2">
        <v>2.8881758823529413</v>
      </c>
      <c r="H62" s="2">
        <v>0.34623930146017257</v>
      </c>
      <c r="I62" s="2">
        <f>SUM($H$27:H62)</f>
        <v>12.272181220432506</v>
      </c>
      <c r="J62" s="2"/>
      <c r="K62" s="2"/>
    </row>
    <row r="63" spans="3:11" x14ac:dyDescent="0.25">
      <c r="C63" s="2">
        <v>36</v>
      </c>
      <c r="D63" s="2">
        <v>2.8922727058823527</v>
      </c>
      <c r="E63" s="2">
        <v>0.34574886315739978</v>
      </c>
      <c r="F63" s="2">
        <f>SUM($E$27:E63)</f>
        <v>12.438980674142821</v>
      </c>
      <c r="G63" s="2">
        <v>2.8855737647058821</v>
      </c>
      <c r="H63" s="2">
        <v>0.34655152893030511</v>
      </c>
      <c r="I63" s="2">
        <f>SUM($H$27:H63)</f>
        <v>12.618732749362811</v>
      </c>
      <c r="J63" s="2"/>
      <c r="K63" s="2"/>
    </row>
    <row r="64" spans="3:11" x14ac:dyDescent="0.25">
      <c r="C64" s="2">
        <v>37</v>
      </c>
      <c r="D64" s="2">
        <v>2.8876580588235292</v>
      </c>
      <c r="E64" s="2">
        <v>0.34630139013322564</v>
      </c>
      <c r="F64" s="2">
        <f>SUM($E$27:E64)</f>
        <v>12.785282064276046</v>
      </c>
      <c r="G64" s="2">
        <v>2.8829716470588234</v>
      </c>
      <c r="H64" s="2">
        <v>0.34686432002208178</v>
      </c>
      <c r="I64" s="2">
        <f>SUM($H$27:H64)</f>
        <v>12.965597069384893</v>
      </c>
      <c r="J64" s="2"/>
      <c r="K64" s="2"/>
    </row>
    <row r="65" spans="3:11" x14ac:dyDescent="0.25">
      <c r="C65" s="2">
        <v>38</v>
      </c>
      <c r="D65" s="2">
        <v>2.8830434117647057</v>
      </c>
      <c r="E65" s="2">
        <v>0.34685568587671795</v>
      </c>
      <c r="F65" s="2">
        <f>SUM($E$27:E65)</f>
        <v>13.132137750152765</v>
      </c>
      <c r="G65" s="2">
        <v>2.8803695294117646</v>
      </c>
      <c r="H65" s="2">
        <v>0.34717767626302526</v>
      </c>
      <c r="I65" s="2">
        <f>SUM($H$27:H65)</f>
        <v>13.312774745647918</v>
      </c>
      <c r="J65" s="2"/>
      <c r="K65" s="2"/>
    </row>
    <row r="66" spans="3:11" x14ac:dyDescent="0.25">
      <c r="C66" s="2">
        <v>39</v>
      </c>
      <c r="D66" s="2">
        <v>2.8784287647058822</v>
      </c>
      <c r="E66" s="2">
        <v>0.34741175889484971</v>
      </c>
      <c r="F66" s="2">
        <f>SUM($E$27:E66)</f>
        <v>13.479549509047615</v>
      </c>
      <c r="G66" s="2">
        <v>2.8777674117647059</v>
      </c>
      <c r="H66" s="2">
        <v>0.34749159918618283</v>
      </c>
      <c r="I66" s="2">
        <f>SUM($H$27:H66)</f>
        <v>13.660266344834101</v>
      </c>
      <c r="J66" s="2"/>
      <c r="K66" s="2"/>
    </row>
    <row r="67" spans="3:11" x14ac:dyDescent="0.25">
      <c r="C67" s="2">
        <v>40</v>
      </c>
      <c r="D67" s="2">
        <v>2.8738141176470586</v>
      </c>
      <c r="E67" s="2">
        <v>0.34796961774923429</v>
      </c>
      <c r="F67" s="2">
        <f>SUM($E$27:E67)</f>
        <v>13.827519126796849</v>
      </c>
      <c r="G67" s="2">
        <v>2.8751652941176471</v>
      </c>
      <c r="H67" s="2">
        <v>0.34780609033015186</v>
      </c>
      <c r="I67" s="2">
        <f>SUM($H$27:H67)</f>
        <v>14.008072435164253</v>
      </c>
      <c r="J67" s="2"/>
      <c r="K67" s="2"/>
    </row>
    <row r="68" spans="3:11" x14ac:dyDescent="0.25">
      <c r="C68" s="2">
        <v>41</v>
      </c>
      <c r="D68" s="2">
        <v>2.8691994705882351</v>
      </c>
      <c r="E68" s="2">
        <v>0.34852927105656506</v>
      </c>
      <c r="F68" s="2">
        <f>SUM($E$27:E68)</f>
        <v>14.176048397853414</v>
      </c>
      <c r="G68" s="2">
        <v>2.8725631764705883</v>
      </c>
      <c r="H68" s="2">
        <v>0.34812115123910448</v>
      </c>
      <c r="I68" s="2">
        <f>SUM($H$27:H68)</f>
        <v>14.356193586403357</v>
      </c>
      <c r="J68" s="2"/>
      <c r="K68" s="2"/>
    </row>
    <row r="69" spans="3:11" x14ac:dyDescent="0.25">
      <c r="C69" s="2">
        <v>42</v>
      </c>
      <c r="D69" s="2">
        <v>2.8645848235294116</v>
      </c>
      <c r="E69" s="2">
        <v>0.34909072748905901</v>
      </c>
      <c r="F69" s="2">
        <f>SUM($E$27:E69)</f>
        <v>14.525139125342474</v>
      </c>
      <c r="G69" s="2">
        <v>2.8699610588235296</v>
      </c>
      <c r="H69" s="2">
        <v>0.34843678346281309</v>
      </c>
      <c r="I69" s="2">
        <f>SUM($H$27:H69)</f>
        <v>14.70463036986617</v>
      </c>
      <c r="J69" s="2"/>
      <c r="K69" s="2"/>
    </row>
    <row r="70" spans="3:11" x14ac:dyDescent="0.25">
      <c r="C70" s="2">
        <v>43</v>
      </c>
      <c r="D70" s="2">
        <v>2.859970176470588</v>
      </c>
      <c r="E70" s="2">
        <v>0.34965399577490452</v>
      </c>
      <c r="F70" s="2">
        <f>SUM($E$27:E70)</f>
        <v>14.874793121117378</v>
      </c>
      <c r="G70" s="2">
        <v>2.8673589411764704</v>
      </c>
      <c r="H70" s="2">
        <v>0.34875298855667591</v>
      </c>
      <c r="I70" s="2">
        <f>SUM($H$27:H70)</f>
        <v>15.053383358422845</v>
      </c>
      <c r="J70" s="2"/>
      <c r="K70" s="2"/>
    </row>
    <row r="71" spans="3:11" x14ac:dyDescent="0.25">
      <c r="C71" s="2">
        <v>44</v>
      </c>
      <c r="D71" s="2">
        <v>2.8553555294117645</v>
      </c>
      <c r="E71" s="2">
        <v>0.35021908469871393</v>
      </c>
      <c r="F71" s="2">
        <f>SUM($E$27:E71)</f>
        <v>15.225012205816093</v>
      </c>
      <c r="G71" s="2">
        <v>2.8647568235294116</v>
      </c>
      <c r="H71" s="2">
        <v>0.34906976808174212</v>
      </c>
      <c r="I71" s="2">
        <f>SUM($H$27:H71)</f>
        <v>15.402453126504588</v>
      </c>
      <c r="J71" s="2"/>
      <c r="K71" s="2"/>
    </row>
    <row r="72" spans="3:11" x14ac:dyDescent="0.25">
      <c r="C72" s="2">
        <v>45</v>
      </c>
      <c r="D72" s="2">
        <v>2.850740882352941</v>
      </c>
      <c r="E72" s="2">
        <v>0.35078600310197999</v>
      </c>
      <c r="F72" s="2">
        <f>SUM($E$27:E72)</f>
        <v>15.575798208918073</v>
      </c>
      <c r="G72" s="2">
        <v>2.8621547058823529</v>
      </c>
      <c r="H72" s="2">
        <v>0.34938712360473795</v>
      </c>
      <c r="I72" s="2">
        <f>SUM($H$27:H72)</f>
        <v>15.751840250109325</v>
      </c>
      <c r="J72" s="2"/>
      <c r="K72" s="2"/>
    </row>
    <row r="73" spans="3:11" x14ac:dyDescent="0.25">
      <c r="C73" s="2">
        <v>46</v>
      </c>
      <c r="D73" s="2">
        <v>2.8461262352941175</v>
      </c>
      <c r="E73" s="2">
        <v>0.35135475988353709</v>
      </c>
      <c r="F73" s="2">
        <f>SUM($E$27:E73)</f>
        <v>15.927152968801609</v>
      </c>
      <c r="G73" s="2">
        <v>2.8595525882352941</v>
      </c>
      <c r="H73" s="2">
        <v>0.34970505669809226</v>
      </c>
      <c r="I73" s="2">
        <f>SUM($H$27:H73)</f>
        <v>16.101545306807417</v>
      </c>
      <c r="J73" s="2"/>
      <c r="K73" s="2"/>
    </row>
    <row r="74" spans="3:11" x14ac:dyDescent="0.25">
      <c r="C74" s="2">
        <v>47</v>
      </c>
      <c r="D74" s="2">
        <v>2.8415115882352939</v>
      </c>
      <c r="E74" s="2">
        <v>0.35192536400002677</v>
      </c>
      <c r="F74" s="2">
        <f>SUM($E$27:E74)</f>
        <v>16.279078332801635</v>
      </c>
      <c r="G74" s="2">
        <v>2.8569504705882354</v>
      </c>
      <c r="H74" s="2">
        <v>0.35002356893996267</v>
      </c>
      <c r="I74" s="2">
        <f>SUM($H$27:H74)</f>
        <v>16.45156887574738</v>
      </c>
      <c r="J74" s="2"/>
      <c r="K74" s="2"/>
    </row>
    <row r="75" spans="3:11" x14ac:dyDescent="0.25">
      <c r="C75" s="2">
        <v>48</v>
      </c>
      <c r="D75" s="2">
        <v>2.8368969411764704</v>
      </c>
      <c r="E75" s="2">
        <v>0.35249782446636807</v>
      </c>
      <c r="F75" s="2">
        <f>SUM($E$27:E75)</f>
        <v>16.631576157268004</v>
      </c>
      <c r="G75" s="2">
        <v>2.8543483529411766</v>
      </c>
      <c r="H75" s="2">
        <v>0.35034266191426156</v>
      </c>
      <c r="I75" s="2">
        <f>SUM($H$27:H75)</f>
        <v>16.801911537661642</v>
      </c>
      <c r="J75" s="2"/>
      <c r="K75" s="2"/>
    </row>
    <row r="76" spans="3:11" x14ac:dyDescent="0.25">
      <c r="C76" s="2">
        <v>49</v>
      </c>
      <c r="D76" s="2">
        <v>2.8322822941176469</v>
      </c>
      <c r="E76" s="2">
        <v>0.35307215035623218</v>
      </c>
      <c r="F76" s="2">
        <f>SUM($E$27:E76)</f>
        <v>16.984648307624237</v>
      </c>
      <c r="G76" s="2">
        <v>2.8517462352941179</v>
      </c>
      <c r="H76" s="2">
        <v>0.35066233721068241</v>
      </c>
      <c r="I76" s="2">
        <f>SUM($H$27:H76)</f>
        <v>17.152573874872324</v>
      </c>
      <c r="J76" s="2"/>
      <c r="K76" s="2"/>
    </row>
    <row r="77" spans="3:11" x14ac:dyDescent="0.25">
      <c r="C77" s="2">
        <v>50</v>
      </c>
      <c r="D77" s="2">
        <v>2.8276676470588233</v>
      </c>
      <c r="E77" s="2">
        <v>0.35364835080252177</v>
      </c>
      <c r="F77" s="2">
        <f>SUM($E$27:E77)</f>
        <v>17.33829665842676</v>
      </c>
      <c r="G77" s="2">
        <v>2.8491441176470587</v>
      </c>
      <c r="H77" s="2">
        <v>0.35098259642472612</v>
      </c>
      <c r="I77" s="2">
        <f>SUM($H$27:H77)</f>
        <v>17.503556471297049</v>
      </c>
      <c r="J77" s="2"/>
      <c r="K77" s="2"/>
    </row>
    <row r="78" spans="3:11" x14ac:dyDescent="0.25">
      <c r="C78" s="2">
        <v>51</v>
      </c>
      <c r="D78" s="2">
        <v>2.8230529999999998</v>
      </c>
      <c r="E78" s="2">
        <v>0.35422643499785517</v>
      </c>
      <c r="F78" s="2">
        <f>SUM($E$27:E78)</f>
        <v>17.692523093424615</v>
      </c>
      <c r="G78" s="2">
        <v>2.8465419999999999</v>
      </c>
      <c r="H78" s="2">
        <v>0.35130344115772755</v>
      </c>
      <c r="I78" s="2">
        <f>SUM($H$27:H78)</f>
        <v>17.854859912454778</v>
      </c>
      <c r="J78" s="2"/>
      <c r="K78" s="2"/>
    </row>
    <row r="79" spans="3:11" x14ac:dyDescent="0.25">
      <c r="C79" s="2">
        <v>52</v>
      </c>
      <c r="D79" s="2">
        <v>2.8184383529411763</v>
      </c>
      <c r="E79" s="2">
        <v>0.35480641219505538</v>
      </c>
      <c r="F79" s="2">
        <f>SUM($E$27:E79)</f>
        <v>18.047329505619672</v>
      </c>
      <c r="G79" s="2">
        <v>2.8439398823529412</v>
      </c>
      <c r="H79" s="2">
        <v>0.35162487301688228</v>
      </c>
      <c r="I79" s="2">
        <f>SUM($H$27:H79)</f>
        <v>18.206484785471659</v>
      </c>
      <c r="J79" s="2"/>
      <c r="K79" s="2"/>
    </row>
    <row r="80" spans="3:11" x14ac:dyDescent="0.25">
      <c r="C80" s="2">
        <v>53</v>
      </c>
      <c r="D80" s="2">
        <v>2.8138237058823528</v>
      </c>
      <c r="E80" s="2">
        <v>0.35538829170764347</v>
      </c>
      <c r="F80" s="2">
        <f>SUM($E$27:E80)</f>
        <v>18.402717797327316</v>
      </c>
      <c r="G80" s="2">
        <v>2.8413377647058824</v>
      </c>
      <c r="H80" s="2">
        <v>0.35194689361527343</v>
      </c>
      <c r="I80" s="2">
        <f>SUM($H$27:H80)</f>
        <v>18.558431679086933</v>
      </c>
      <c r="J80" s="2"/>
      <c r="K80" s="2"/>
    </row>
    <row r="81" spans="3:11" x14ac:dyDescent="0.25">
      <c r="C81" s="2">
        <v>54</v>
      </c>
      <c r="D81" s="2">
        <v>2.8092090588235292</v>
      </c>
      <c r="E81" s="2">
        <v>0.35597208291033733</v>
      </c>
      <c r="F81" s="2">
        <f>SUM($E$27:E81)</f>
        <v>18.758689880237654</v>
      </c>
      <c r="G81" s="2">
        <v>2.8387356470588236</v>
      </c>
      <c r="H81" s="2">
        <v>0.35226950457189865</v>
      </c>
      <c r="I81" s="2">
        <f>SUM($H$27:H81)</f>
        <v>18.91070118365883</v>
      </c>
      <c r="J81" s="2"/>
      <c r="K81" s="2"/>
    </row>
    <row r="82" spans="3:11" x14ac:dyDescent="0.25">
      <c r="C82" s="2">
        <v>55</v>
      </c>
      <c r="D82" s="2">
        <v>2.8045944117647057</v>
      </c>
      <c r="E82" s="2">
        <v>0.35655779523955494</v>
      </c>
      <c r="F82" s="2">
        <f>SUM($E$27:E82)</f>
        <v>19.11524767547721</v>
      </c>
      <c r="G82" s="2">
        <v>2.8361335294117649</v>
      </c>
      <c r="H82" s="2">
        <v>0.35259270751169725</v>
      </c>
      <c r="I82" s="2">
        <f>SUM($H$27:H82)</f>
        <v>19.263293891170527</v>
      </c>
      <c r="J82" s="2"/>
      <c r="K82" s="2"/>
    </row>
    <row r="83" spans="3:11" x14ac:dyDescent="0.25">
      <c r="C83" s="2">
        <v>56</v>
      </c>
      <c r="D83" s="2">
        <v>2.7999797647058822</v>
      </c>
      <c r="E83" s="2">
        <v>0.35714543819392308</v>
      </c>
      <c r="F83" s="2">
        <f>SUM($E$27:E83)</f>
        <v>19.472393113671135</v>
      </c>
      <c r="G83" s="2">
        <v>2.8335314117647057</v>
      </c>
      <c r="H83" s="2">
        <v>0.3529165040655774</v>
      </c>
      <c r="I83" s="2">
        <f>SUM($H$27:H83)</f>
        <v>19.616210395236106</v>
      </c>
      <c r="J83" s="2"/>
      <c r="K83" s="2"/>
    </row>
    <row r="84" spans="3:11" x14ac:dyDescent="0.25">
      <c r="C84" s="2">
        <v>57</v>
      </c>
      <c r="D84" s="2">
        <v>2.7953651176470586</v>
      </c>
      <c r="E84" s="2">
        <v>0.35773502133479063</v>
      </c>
      <c r="F84" s="2">
        <f>SUM($E$27:E84)</f>
        <v>19.830128135005925</v>
      </c>
      <c r="G84" s="2">
        <v>2.8309292941176469</v>
      </c>
      <c r="H84" s="2">
        <v>0.35324089587044355</v>
      </c>
      <c r="I84" s="2">
        <f>SUM($H$27:H84)</f>
        <v>19.969451291106548</v>
      </c>
      <c r="J84" s="2"/>
      <c r="K84" s="2"/>
    </row>
    <row r="85" spans="3:11" x14ac:dyDescent="0.25">
      <c r="C85" s="2">
        <v>58</v>
      </c>
      <c r="D85" s="2">
        <v>2.7907504705882351</v>
      </c>
      <c r="E85" s="2">
        <v>0.35832655428674703</v>
      </c>
      <c r="F85" s="2">
        <f>SUM($E$27:E85)</f>
        <v>20.188454689292673</v>
      </c>
      <c r="G85" s="2">
        <v>2.8283271764705882</v>
      </c>
      <c r="H85" s="2">
        <v>0.35356588456922428</v>
      </c>
      <c r="I85" s="2">
        <f>SUM($H$27:H85)</f>
        <v>20.323017175675773</v>
      </c>
      <c r="J85" s="2"/>
      <c r="K85" s="2"/>
    </row>
    <row r="86" spans="3:11" x14ac:dyDescent="0.25">
      <c r="C86" s="2">
        <v>59</v>
      </c>
      <c r="D86" s="2">
        <v>2.7861358235294116</v>
      </c>
      <c r="E86" s="2">
        <v>0.35892004673814626</v>
      </c>
      <c r="F86" s="2">
        <f>SUM($E$27:E86)</f>
        <v>20.547374736030818</v>
      </c>
      <c r="G86" s="2">
        <v>2.8257250588235294</v>
      </c>
      <c r="H86" s="2">
        <v>0.35389147181089969</v>
      </c>
      <c r="I86" s="2">
        <f>SUM($H$27:H86)</f>
        <v>20.676908647486673</v>
      </c>
      <c r="J86" s="2"/>
      <c r="K86" s="2"/>
    </row>
    <row r="87" spans="3:11" x14ac:dyDescent="0.25">
      <c r="C87" s="2">
        <v>60</v>
      </c>
      <c r="D87" s="2">
        <v>2.7815211764705881</v>
      </c>
      <c r="E87" s="2">
        <v>0.35951550844163566</v>
      </c>
      <c r="F87" s="2">
        <f>SUM($E$27:E87)</f>
        <v>20.906890244472454</v>
      </c>
      <c r="G87" s="2">
        <v>2.8231229411764707</v>
      </c>
      <c r="H87" s="2">
        <v>0.35421765925052962</v>
      </c>
      <c r="I87" s="2">
        <f>SUM($H$27:H87)</f>
        <v>21.031126306737203</v>
      </c>
      <c r="J87" s="2"/>
      <c r="K87" s="2"/>
    </row>
    <row r="88" spans="3:11" x14ac:dyDescent="0.25">
      <c r="C88" s="2">
        <v>61</v>
      </c>
      <c r="D88" s="2">
        <v>2.7769065294117645</v>
      </c>
      <c r="E88" s="2">
        <v>0.36011294921469006</v>
      </c>
      <c r="F88" s="2">
        <f>SUM($E$27:E88)</f>
        <v>21.267003193687145</v>
      </c>
      <c r="G88" s="2">
        <v>2.8205208235294119</v>
      </c>
      <c r="H88" s="2">
        <v>0.35454444854928124</v>
      </c>
      <c r="I88" s="2">
        <f>SUM($H$27:H88)</f>
        <v>21.385670755286483</v>
      </c>
      <c r="J88" s="2"/>
      <c r="K88" s="2"/>
    </row>
    <row r="89" spans="3:11" x14ac:dyDescent="0.25">
      <c r="C89" s="2">
        <v>62</v>
      </c>
      <c r="D89" s="2">
        <v>2.772291882352941</v>
      </c>
      <c r="E89" s="2">
        <v>0.36071237894015151</v>
      </c>
      <c r="F89" s="2">
        <f>SUM($E$27:E89)</f>
        <v>21.627715572627295</v>
      </c>
      <c r="G89" s="2">
        <v>2.8179187058823532</v>
      </c>
      <c r="H89" s="2">
        <v>0.35487184137445787</v>
      </c>
      <c r="I89" s="2">
        <f>SUM($H$27:H89)</f>
        <v>21.740542596660941</v>
      </c>
      <c r="J89" s="2"/>
      <c r="K89" s="2"/>
    </row>
    <row r="90" spans="3:11" x14ac:dyDescent="0.25">
      <c r="C90" s="2">
        <v>63</v>
      </c>
      <c r="D90" s="2">
        <v>2.7676772352941175</v>
      </c>
      <c r="E90" s="2">
        <v>0.36131380756677406</v>
      </c>
      <c r="F90" s="2">
        <f>SUM($E$27:E90)</f>
        <v>21.989029380194069</v>
      </c>
      <c r="G90" s="2">
        <v>2.815316588235294</v>
      </c>
      <c r="H90" s="2">
        <v>0.35519983939952676</v>
      </c>
      <c r="I90" s="2">
        <f>SUM($H$27:H90)</f>
        <v>22.095742436060469</v>
      </c>
      <c r="J90" s="2"/>
      <c r="K90" s="2"/>
    </row>
    <row r="91" spans="3:11" x14ac:dyDescent="0.25">
      <c r="C91" s="2">
        <v>64</v>
      </c>
      <c r="D91" s="2">
        <v>2.7630625882352939</v>
      </c>
      <c r="E91" s="2">
        <v>0.36191724510977419</v>
      </c>
      <c r="F91" s="2">
        <f>SUM($E$27:E91)</f>
        <v>22.350946625303841</v>
      </c>
      <c r="G91" s="2">
        <v>2.8127144705882352</v>
      </c>
      <c r="H91" s="2">
        <v>0.35552844430414782</v>
      </c>
      <c r="I91" s="2">
        <f>SUM($H$27:H91)</f>
        <v>22.451270880364618</v>
      </c>
      <c r="J91" s="2"/>
      <c r="K91" s="2"/>
    </row>
    <row r="92" spans="3:11" x14ac:dyDescent="0.25">
      <c r="C92" s="2">
        <v>65</v>
      </c>
      <c r="D92" s="2">
        <v>2.7584479411764704</v>
      </c>
      <c r="E92" s="2">
        <v>0.36252270165138689</v>
      </c>
      <c r="F92" s="2">
        <f>SUM($E$27:E92)</f>
        <v>22.713469326955227</v>
      </c>
      <c r="G92" s="2">
        <v>2.8101123529411765</v>
      </c>
      <c r="H92" s="2">
        <v>0.35585765777420247</v>
      </c>
      <c r="I92" s="2">
        <f>SUM($H$27:H92)</f>
        <v>22.807128538138819</v>
      </c>
      <c r="J92" s="2"/>
      <c r="K92" s="2"/>
    </row>
    <row r="93" spans="3:11" x14ac:dyDescent="0.25">
      <c r="C93" s="2">
        <v>66</v>
      </c>
      <c r="D93" s="2">
        <v>2.7538332941176469</v>
      </c>
      <c r="E93" s="2">
        <v>0.36313018734142694</v>
      </c>
      <c r="F93" s="2">
        <f>SUM($E$27:E93)</f>
        <v>23.076599514296653</v>
      </c>
      <c r="G93" s="2">
        <v>2.8075102352941177</v>
      </c>
      <c r="H93" s="2">
        <v>0.35618748150182217</v>
      </c>
      <c r="I93" s="2">
        <f>SUM($H$27:H93)</f>
        <v>23.163316019640643</v>
      </c>
      <c r="J93" s="2"/>
      <c r="K93" s="2"/>
    </row>
    <row r="94" spans="3:11" x14ac:dyDescent="0.25">
      <c r="C94" s="2">
        <v>67</v>
      </c>
      <c r="D94" s="2">
        <v>2.7492186470588234</v>
      </c>
      <c r="E94" s="2">
        <v>0.3637397123978563</v>
      </c>
      <c r="F94" s="2">
        <f>SUM($E$27:E94)</f>
        <v>23.440339226694508</v>
      </c>
      <c r="G94" s="2">
        <v>2.8049081176470589</v>
      </c>
      <c r="H94" s="2">
        <v>0.3565179171854177</v>
      </c>
      <c r="I94" s="2">
        <f>SUM($H$27:H94)</f>
        <v>23.51983393682606</v>
      </c>
      <c r="J94" s="2"/>
      <c r="K94" s="2"/>
    </row>
    <row r="95" spans="3:11" x14ac:dyDescent="0.25">
      <c r="C95" s="2">
        <v>68</v>
      </c>
      <c r="D95" s="2">
        <v>2.7446039999999998</v>
      </c>
      <c r="E95" s="2">
        <v>0.36435128710735687</v>
      </c>
      <c r="F95" s="2">
        <f>SUM($E$27:E95)</f>
        <v>23.804690513801866</v>
      </c>
      <c r="G95" s="2">
        <v>2.8023060000000002</v>
      </c>
      <c r="H95" s="2">
        <v>0.35684896652970799</v>
      </c>
      <c r="I95" s="2">
        <f>SUM($H$27:H95)</f>
        <v>23.876682903355768</v>
      </c>
      <c r="J95" s="2"/>
      <c r="K95" s="2"/>
    </row>
    <row r="96" spans="3:11" x14ac:dyDescent="0.25">
      <c r="C96" s="2">
        <v>69</v>
      </c>
      <c r="D96" s="2">
        <v>2.7399893529411763</v>
      </c>
      <c r="E96" s="2">
        <v>0.36496492182590923</v>
      </c>
      <c r="F96" s="2">
        <f>SUM($E$27:E96)</f>
        <v>24.169655435627774</v>
      </c>
      <c r="G96" s="2">
        <v>2.799703882352941</v>
      </c>
      <c r="H96" s="2">
        <v>0.35718063124574984</v>
      </c>
      <c r="I96" s="2">
        <f>SUM($H$27:H96)</f>
        <v>24.233863534601518</v>
      </c>
      <c r="J96" s="2"/>
      <c r="K96" s="2"/>
    </row>
    <row r="97" spans="3:11" x14ac:dyDescent="0.25">
      <c r="C97" s="2">
        <v>70</v>
      </c>
      <c r="D97" s="2">
        <v>2.7353747058823528</v>
      </c>
      <c r="E97" s="2">
        <v>0.36558062697937721</v>
      </c>
      <c r="F97" s="2">
        <f>SUM($E$27:E97)</f>
        <v>24.535236062607151</v>
      </c>
      <c r="G97" s="2">
        <v>2.7971017647058822</v>
      </c>
      <c r="H97" s="2">
        <v>0.35751291305096683</v>
      </c>
      <c r="I97" s="2">
        <f>SUM($H$27:H97)</f>
        <v>24.591376447652486</v>
      </c>
      <c r="J97" s="2"/>
      <c r="K97" s="2"/>
    </row>
    <row r="98" spans="3:11" x14ac:dyDescent="0.25">
      <c r="C98" s="2">
        <v>71</v>
      </c>
      <c r="D98" s="2">
        <v>2.7307600588235292</v>
      </c>
      <c r="E98" s="2">
        <v>0.36619841306409823</v>
      </c>
      <c r="F98" s="2">
        <f>SUM($E$27:E98)</f>
        <v>24.901434475671248</v>
      </c>
      <c r="G98" s="2">
        <v>2.7944996470588235</v>
      </c>
      <c r="H98" s="2">
        <v>0.35784581366917961</v>
      </c>
      <c r="I98" s="2">
        <f>SUM($H$27:H98)</f>
        <v>24.949222261321665</v>
      </c>
      <c r="J98" s="2"/>
      <c r="K98" s="2"/>
    </row>
    <row r="99" spans="3:11" x14ac:dyDescent="0.25">
      <c r="C99" s="2">
        <v>72</v>
      </c>
      <c r="D99" s="2">
        <v>2.7261454117647057</v>
      </c>
      <c r="E99" s="2">
        <v>0.36681829064748006</v>
      </c>
      <c r="F99" s="2">
        <f>SUM($E$27:E99)</f>
        <v>25.268252766318728</v>
      </c>
      <c r="G99" s="2">
        <v>2.7918975294117647</v>
      </c>
      <c r="H99" s="2">
        <v>0.3581793348306353</v>
      </c>
      <c r="I99" s="2">
        <f>SUM($H$27:H99)</f>
        <v>25.3074015961523</v>
      </c>
      <c r="J99" s="2"/>
      <c r="K99" s="2"/>
    </row>
    <row r="100" spans="3:11" x14ac:dyDescent="0.25">
      <c r="C100" s="2">
        <v>73</v>
      </c>
      <c r="D100" s="2">
        <v>2.7215307647058822</v>
      </c>
      <c r="E100" s="2">
        <v>0.36744027036860294</v>
      </c>
      <c r="F100" s="2">
        <f>SUM($E$27:E100)</f>
        <v>25.635693036687332</v>
      </c>
      <c r="G100" s="2">
        <v>2.789295411764706</v>
      </c>
      <c r="H100" s="2">
        <v>0.35851347827203756</v>
      </c>
      <c r="I100" s="2">
        <f>SUM($H$27:H100)</f>
        <v>25.665915074424337</v>
      </c>
      <c r="J100" s="2"/>
      <c r="K100" s="2"/>
    </row>
    <row r="101" spans="3:11" x14ac:dyDescent="0.25">
      <c r="C101" s="2">
        <v>74</v>
      </c>
      <c r="D101" s="2">
        <v>2.7169161176470586</v>
      </c>
      <c r="E101" s="2">
        <v>0.36806436293882855</v>
      </c>
      <c r="F101" s="2">
        <f>SUM($E$27:E101)</f>
        <v>26.00375739962616</v>
      </c>
      <c r="G101" s="2">
        <v>2.7866932941176472</v>
      </c>
      <c r="H101" s="2">
        <v>0.35884824573657675</v>
      </c>
      <c r="I101" s="2">
        <f>SUM($H$27:H101)</f>
        <v>26.024763320160915</v>
      </c>
      <c r="J101" s="2"/>
      <c r="K101" s="2"/>
    </row>
    <row r="102" spans="3:11" x14ac:dyDescent="0.25">
      <c r="C102" s="2">
        <v>75</v>
      </c>
      <c r="D102" s="2">
        <v>2.7123014705882351</v>
      </c>
      <c r="E102" s="2">
        <v>0.36869057914241488</v>
      </c>
      <c r="F102" s="2">
        <f>SUM($E$27:E102)</f>
        <v>26.372447978768577</v>
      </c>
      <c r="G102" s="2">
        <v>2.7840911764705885</v>
      </c>
      <c r="H102" s="2">
        <v>0.35918363897396022</v>
      </c>
      <c r="I102" s="2">
        <f>SUM($H$27:H102)</f>
        <v>26.383946959134875</v>
      </c>
      <c r="J102" s="2"/>
      <c r="K102" s="2"/>
    </row>
    <row r="103" spans="3:11" x14ac:dyDescent="0.25">
      <c r="C103" s="2">
        <v>76</v>
      </c>
      <c r="D103" s="2">
        <v>2.7076868235294116</v>
      </c>
      <c r="E103" s="2">
        <v>0.36931892983713732</v>
      </c>
      <c r="F103" s="2">
        <f>SUM($E$27:E103)</f>
        <v>26.741766908605715</v>
      </c>
      <c r="G103" s="2">
        <v>2.7814890588235293</v>
      </c>
      <c r="H103" s="2">
        <v>0.35951965974044292</v>
      </c>
      <c r="I103" s="2">
        <f>SUM($H$27:H103)</f>
        <v>26.743466618875317</v>
      </c>
      <c r="J103" s="2"/>
      <c r="K103" s="2"/>
    </row>
    <row r="104" spans="3:11" x14ac:dyDescent="0.25">
      <c r="C104" s="2">
        <v>77</v>
      </c>
      <c r="D104" s="2">
        <v>2.7030721764705881</v>
      </c>
      <c r="E104" s="2">
        <v>0.3699494259549162</v>
      </c>
      <c r="F104" s="2">
        <f>SUM($E$27:E104)</f>
        <v>27.111716334560633</v>
      </c>
      <c r="G104" s="2">
        <v>2.7788869411764705</v>
      </c>
      <c r="H104" s="2">
        <v>0.35985630979885769</v>
      </c>
      <c r="I104" s="2">
        <f>SUM($H$27:H104)</f>
        <v>27.103322928674174</v>
      </c>
      <c r="J104" s="2"/>
      <c r="K104" s="2"/>
    </row>
    <row r="105" spans="3:11" x14ac:dyDescent="0.25">
      <c r="C105" s="2">
        <v>78</v>
      </c>
      <c r="D105" s="2">
        <v>2.6984575294117645</v>
      </c>
      <c r="E105" s="2">
        <v>0.37058207850245084</v>
      </c>
      <c r="F105" s="2">
        <f>SUM($E$27:E105)</f>
        <v>27.482298413063084</v>
      </c>
      <c r="G105" s="2">
        <v>2.7762848235294117</v>
      </c>
      <c r="H105" s="2">
        <v>0.36019359091864661</v>
      </c>
      <c r="I105" s="2">
        <f>SUM($H$27:H105)</f>
        <v>27.463516519592822</v>
      </c>
      <c r="J105" s="2"/>
      <c r="K105" s="2"/>
    </row>
    <row r="106" spans="3:11" x14ac:dyDescent="0.25">
      <c r="C106" s="2">
        <v>79</v>
      </c>
      <c r="D106" s="2">
        <v>2.693842882352941</v>
      </c>
      <c r="E106" s="2">
        <v>0.37121689856185991</v>
      </c>
      <c r="F106" s="2">
        <f>SUM($E$27:E106)</f>
        <v>27.853515311624943</v>
      </c>
      <c r="G106" s="2">
        <v>2.773682705882353</v>
      </c>
      <c r="H106" s="2">
        <v>0.3605315048758917</v>
      </c>
      <c r="I106" s="2">
        <f>SUM($H$27:H106)</f>
        <v>27.824048024468713</v>
      </c>
      <c r="J106" s="2"/>
      <c r="K106" s="2"/>
    </row>
    <row r="107" spans="3:11" x14ac:dyDescent="0.25">
      <c r="C107" s="2">
        <v>80</v>
      </c>
      <c r="D107" s="2">
        <v>2.6892282352941175</v>
      </c>
      <c r="E107" s="2">
        <v>0.37185389729132873</v>
      </c>
      <c r="F107" s="2">
        <f>SUM($E$27:E107)</f>
        <v>28.22536920891627</v>
      </c>
      <c r="G107" s="2">
        <v>2.7710805882352942</v>
      </c>
      <c r="H107" s="2">
        <v>0.36087005345334594</v>
      </c>
      <c r="I107" s="2">
        <f>SUM($H$27:H107)</f>
        <v>28.18491807792206</v>
      </c>
      <c r="J107" s="2"/>
      <c r="K107" s="2"/>
    </row>
    <row r="108" spans="3:11" x14ac:dyDescent="0.25">
      <c r="C108" s="2">
        <v>81</v>
      </c>
      <c r="D108" s="2">
        <v>2.6846135882352939</v>
      </c>
      <c r="E108" s="2">
        <v>0.37249308592576291</v>
      </c>
      <c r="F108" s="2">
        <f>SUM($E$27:E108)</f>
        <v>28.597862294842031</v>
      </c>
      <c r="G108" s="2">
        <v>2.7684784705882355</v>
      </c>
      <c r="H108" s="2">
        <v>0.36120923844046504</v>
      </c>
      <c r="I108" s="2">
        <f>SUM($H$27:H108)</f>
        <v>28.546127316362526</v>
      </c>
      <c r="J108" s="2"/>
      <c r="K108" s="2"/>
    </row>
    <row r="109" spans="3:11" x14ac:dyDescent="0.25">
      <c r="C109" s="2">
        <v>82</v>
      </c>
      <c r="D109" s="2">
        <v>2.6799989411764704</v>
      </c>
      <c r="E109" s="2">
        <v>0.37313447577744874</v>
      </c>
      <c r="F109" s="2">
        <f>SUM($E$27:E109)</f>
        <v>28.970996770619479</v>
      </c>
      <c r="G109" s="2">
        <v>2.7658763529411763</v>
      </c>
      <c r="H109" s="2">
        <v>0.3615490616334387</v>
      </c>
      <c r="I109" s="2">
        <f>SUM($H$27:H109)</f>
        <v>28.907676377995966</v>
      </c>
      <c r="J109" s="2"/>
      <c r="K109" s="2"/>
    </row>
    <row r="110" spans="3:11" x14ac:dyDescent="0.25">
      <c r="C110" s="2">
        <v>83</v>
      </c>
      <c r="D110" s="2">
        <v>2.6753842941176469</v>
      </c>
      <c r="E110" s="2">
        <v>0.37377807823672082</v>
      </c>
      <c r="F110" s="2">
        <f>SUM($E$27:E110)</f>
        <v>29.344774848856201</v>
      </c>
      <c r="G110" s="2">
        <v>2.7632742352941175</v>
      </c>
      <c r="H110" s="2">
        <v>0.36188952483522213</v>
      </c>
      <c r="I110" s="2">
        <f>SUM($H$27:H110)</f>
        <v>29.269565902831189</v>
      </c>
      <c r="J110" s="2"/>
      <c r="K110" s="2"/>
    </row>
    <row r="111" spans="3:11" x14ac:dyDescent="0.25">
      <c r="C111" s="2">
        <v>84</v>
      </c>
      <c r="D111" s="2">
        <v>2.6707696470588234</v>
      </c>
      <c r="E111" s="2">
        <v>0.37442390477263615</v>
      </c>
      <c r="F111" s="2">
        <f>SUM($E$27:E111)</f>
        <v>29.719198753628838</v>
      </c>
      <c r="G111" s="2">
        <v>2.7606721176470588</v>
      </c>
      <c r="H111" s="2">
        <v>0.36223062985556842</v>
      </c>
      <c r="I111" s="2">
        <f>SUM($H$27:H111)</f>
        <v>29.631796532686757</v>
      </c>
      <c r="J111" s="2"/>
      <c r="K111" s="2"/>
    </row>
    <row r="112" spans="3:11" x14ac:dyDescent="0.25">
      <c r="C112" s="2">
        <v>85</v>
      </c>
      <c r="D112" s="2">
        <v>2.6661549999999998</v>
      </c>
      <c r="E112" s="2">
        <v>0.37507196693365541</v>
      </c>
      <c r="F112" s="2">
        <f>SUM($E$27:E112)</f>
        <v>30.094270720562495</v>
      </c>
      <c r="G112" s="2">
        <v>2.75807</v>
      </c>
      <c r="H112" s="2">
        <v>0.36257237851106028</v>
      </c>
      <c r="I112" s="2">
        <f>SUM($H$27:H112)</f>
        <v>29.994368911197817</v>
      </c>
      <c r="J112" s="2"/>
      <c r="K112" s="2"/>
    </row>
    <row r="113" spans="3:11" x14ac:dyDescent="0.25">
      <c r="C113" s="2">
        <v>86</v>
      </c>
      <c r="D113" s="2">
        <v>2.6615403529411763</v>
      </c>
      <c r="E113" s="2">
        <v>0.37572227634833133</v>
      </c>
      <c r="F113" s="2">
        <f>SUM($E$27:E113)</f>
        <v>30.469992996910825</v>
      </c>
      <c r="G113" s="2">
        <v>2.7554678823529413</v>
      </c>
      <c r="H113" s="2">
        <v>0.36291477262514227</v>
      </c>
      <c r="I113" s="2">
        <f>SUM($H$27:H113)</f>
        <v>30.35728368382296</v>
      </c>
      <c r="J113" s="2"/>
      <c r="K113" s="2"/>
    </row>
    <row r="114" spans="3:11" x14ac:dyDescent="0.25">
      <c r="C114" s="2">
        <v>87</v>
      </c>
      <c r="D114" s="2">
        <v>2.6569257058823528</v>
      </c>
      <c r="E114" s="2">
        <v>0.37637484472600435</v>
      </c>
      <c r="F114" s="2">
        <f>SUM($E$27:E114)</f>
        <v>30.84636784163683</v>
      </c>
      <c r="G114" s="2">
        <v>2.7528657647058825</v>
      </c>
      <c r="H114" s="2">
        <v>0.36325781402815349</v>
      </c>
      <c r="I114" s="2">
        <f>SUM($H$27:H114)</f>
        <v>30.720541497851112</v>
      </c>
      <c r="J114" s="2"/>
      <c r="K114" s="2"/>
    </row>
    <row r="115" spans="3:11" x14ac:dyDescent="0.25">
      <c r="C115" s="2">
        <v>88</v>
      </c>
      <c r="D115" s="2">
        <v>2.6523110588235292</v>
      </c>
      <c r="E115" s="2">
        <v>0.37702968385750518</v>
      </c>
      <c r="F115" s="2">
        <f>SUM($E$27:E115)</f>
        <v>31.223397525494335</v>
      </c>
      <c r="G115" s="2">
        <v>2.7502636470588238</v>
      </c>
      <c r="H115" s="2">
        <v>0.36360150455735984</v>
      </c>
      <c r="I115" s="2">
        <f>SUM($H$27:H115)</f>
        <v>31.084143002408471</v>
      </c>
      <c r="J115" s="2"/>
      <c r="K115" s="2"/>
    </row>
    <row r="116" spans="3:11" x14ac:dyDescent="0.25">
      <c r="C116" s="2">
        <v>89</v>
      </c>
      <c r="D116" s="2">
        <v>2.6476964117647057</v>
      </c>
      <c r="E116" s="2">
        <v>0.37768680561586515</v>
      </c>
      <c r="F116" s="2">
        <f>SUM($E$27:E116)</f>
        <v>31.601084331110201</v>
      </c>
      <c r="G116" s="2">
        <v>2.7476615294117646</v>
      </c>
      <c r="H116" s="2">
        <v>0.36394584605698715</v>
      </c>
      <c r="I116" s="2">
        <f>SUM($H$27:H116)</f>
        <v>31.448088848465456</v>
      </c>
      <c r="J116" s="2"/>
      <c r="K116" s="2"/>
    </row>
    <row r="117" spans="3:11" x14ac:dyDescent="0.25">
      <c r="C117" s="2">
        <v>90</v>
      </c>
      <c r="D117" s="2">
        <v>2.6430817647058822</v>
      </c>
      <c r="E117" s="2">
        <v>0.37834622195703371</v>
      </c>
      <c r="F117" s="2">
        <f>SUM($E$27:E117)</f>
        <v>31.979430553067235</v>
      </c>
      <c r="G117" s="2">
        <v>2.7450594117647058</v>
      </c>
      <c r="H117" s="2">
        <v>0.36429084037825388</v>
      </c>
      <c r="I117" s="2">
        <f>SUM($H$27:H117)</f>
        <v>31.812379688843709</v>
      </c>
      <c r="J117" s="2"/>
      <c r="K117" s="2"/>
    </row>
    <row r="118" spans="3:11" x14ac:dyDescent="0.25">
      <c r="C118" s="2">
        <v>91</v>
      </c>
      <c r="D118" s="2">
        <v>2.6384671176470587</v>
      </c>
      <c r="E118" s="2">
        <v>0.37900794492060352</v>
      </c>
      <c r="F118" s="2">
        <f>SUM($E$27:E118)</f>
        <v>32.358438497987841</v>
      </c>
      <c r="G118" s="2">
        <v>2.742457294117647</v>
      </c>
      <c r="H118" s="2">
        <v>0.36463648937940457</v>
      </c>
      <c r="I118" s="2">
        <f>SUM($H$27:H118)</f>
        <v>32.177016178223113</v>
      </c>
      <c r="J118" s="2"/>
      <c r="K118" s="2"/>
    </row>
    <row r="119" spans="3:11" x14ac:dyDescent="0.25">
      <c r="C119" s="2">
        <v>92</v>
      </c>
      <c r="D119" s="2">
        <v>2.6338524705882351</v>
      </c>
      <c r="E119" s="2">
        <v>0.37967198663054336</v>
      </c>
      <c r="F119" s="2">
        <f>SUM($E$27:E119)</f>
        <v>32.738110484618382</v>
      </c>
      <c r="G119" s="2">
        <v>2.7398551764705883</v>
      </c>
      <c r="H119" s="2">
        <v>0.36498279492574298</v>
      </c>
      <c r="I119" s="2">
        <f>SUM($H$27:H119)</f>
        <v>32.541998973148857</v>
      </c>
      <c r="J119" s="2"/>
      <c r="K119" s="2"/>
    </row>
    <row r="120" spans="3:11" x14ac:dyDescent="0.25">
      <c r="C120" s="2">
        <v>93</v>
      </c>
      <c r="D120" s="2">
        <v>2.6292378235294116</v>
      </c>
      <c r="E120" s="2">
        <v>0.38033835929593823</v>
      </c>
      <c r="F120" s="2">
        <f>SUM($E$27:E120)</f>
        <v>33.118448843914322</v>
      </c>
      <c r="G120" s="2">
        <v>2.7372530588235295</v>
      </c>
      <c r="H120" s="2">
        <v>0.36532975888966573</v>
      </c>
      <c r="I120" s="2">
        <f>SUM($H$27:H120)</f>
        <v>32.907328732038522</v>
      </c>
      <c r="J120" s="2"/>
      <c r="K120" s="2"/>
    </row>
    <row r="121" spans="3:11" x14ac:dyDescent="0.25">
      <c r="C121" s="2">
        <v>94</v>
      </c>
      <c r="D121" s="2">
        <v>2.6246231764705881</v>
      </c>
      <c r="E121" s="2">
        <v>0.38100707521173799</v>
      </c>
      <c r="F121" s="2">
        <f>SUM($E$27:E121)</f>
        <v>33.499455919126063</v>
      </c>
      <c r="G121" s="2">
        <v>2.7346509411764708</v>
      </c>
      <c r="H121" s="2">
        <v>0.36567738315069609</v>
      </c>
      <c r="I121" s="2">
        <f>SUM($H$27:H121)</f>
        <v>33.273006115189219</v>
      </c>
      <c r="J121" s="2"/>
      <c r="K121" s="2"/>
    </row>
    <row r="122" spans="3:11" x14ac:dyDescent="0.25">
      <c r="C122" s="2">
        <v>95</v>
      </c>
      <c r="D122" s="2">
        <v>2.6200085294117645</v>
      </c>
      <c r="E122" s="2">
        <v>0.38167814675951328</v>
      </c>
      <c r="F122" s="2">
        <f>SUM($E$27:E122)</f>
        <v>33.881134065885576</v>
      </c>
      <c r="G122" s="2">
        <v>2.7320488235294116</v>
      </c>
      <c r="H122" s="2">
        <v>0.36602566959551797</v>
      </c>
      <c r="I122" s="2">
        <f>SUM($H$27:H122)</f>
        <v>33.639031784784734</v>
      </c>
      <c r="J122" s="2"/>
      <c r="K122" s="2"/>
    </row>
    <row r="123" spans="3:11" x14ac:dyDescent="0.25">
      <c r="C123" s="2">
        <v>96</v>
      </c>
      <c r="D123" s="2">
        <v>2.615393882352941</v>
      </c>
      <c r="E123" s="2">
        <v>0.38235158640821981</v>
      </c>
      <c r="F123" s="2">
        <f>SUM($E$27:E123)</f>
        <v>34.263485652293795</v>
      </c>
      <c r="G123" s="2">
        <v>2.7294467058823528</v>
      </c>
      <c r="H123" s="2">
        <v>0.3663746201180097</v>
      </c>
      <c r="I123" s="2">
        <f>SUM($H$27:H123)</f>
        <v>34.005406404902743</v>
      </c>
      <c r="J123" s="2"/>
      <c r="K123" s="2"/>
    </row>
    <row r="124" spans="3:11" x14ac:dyDescent="0.25">
      <c r="C124" s="2">
        <v>97</v>
      </c>
      <c r="D124" s="2">
        <v>2.6107792352941175</v>
      </c>
      <c r="E124" s="2">
        <v>0.38302740671497065</v>
      </c>
      <c r="F124" s="2">
        <f>SUM($E$27:E124)</f>
        <v>34.646513059008768</v>
      </c>
      <c r="G124" s="2">
        <v>2.7268445882352941</v>
      </c>
      <c r="H124" s="2">
        <v>0.36672423661927883</v>
      </c>
      <c r="I124" s="2">
        <f>SUM($H$27:H124)</f>
        <v>34.37213064152202</v>
      </c>
      <c r="J124" s="2"/>
      <c r="K124" s="2"/>
    </row>
    <row r="125" spans="3:11" x14ac:dyDescent="0.25">
      <c r="C125" s="2">
        <v>98</v>
      </c>
      <c r="D125" s="2">
        <v>2.606164588235294</v>
      </c>
      <c r="E125" s="2">
        <v>0.38370562032581668</v>
      </c>
      <c r="F125" s="2">
        <f>SUM($E$27:E125)</f>
        <v>35.030218679334588</v>
      </c>
      <c r="G125" s="2">
        <v>2.7242424705882353</v>
      </c>
      <c r="H125" s="2">
        <v>0.36707452100769644</v>
      </c>
      <c r="I125" s="2">
        <f>SUM($H$27:H125)</f>
        <v>34.739205162529714</v>
      </c>
      <c r="J125" s="2"/>
      <c r="K125" s="2"/>
    </row>
    <row r="126" spans="3:11" x14ac:dyDescent="0.25">
      <c r="C126" s="2">
        <v>99</v>
      </c>
      <c r="D126" s="2">
        <v>2.6015499411764704</v>
      </c>
      <c r="E126" s="2">
        <v>0.38438623997653526</v>
      </c>
      <c r="F126" s="2">
        <f>SUM($E$27:E126)</f>
        <v>35.414604919311124</v>
      </c>
      <c r="G126" s="2">
        <v>2.7216403529411766</v>
      </c>
      <c r="H126" s="2">
        <v>0.36742547519893171</v>
      </c>
      <c r="I126" s="2">
        <f>SUM($H$27:H126)</f>
        <v>35.106630637728649</v>
      </c>
      <c r="J126" s="2"/>
      <c r="K126" s="2"/>
    </row>
    <row r="127" spans="3:11" x14ac:dyDescent="0.25">
      <c r="C127" s="2">
        <v>100</v>
      </c>
      <c r="D127" s="2">
        <v>2.5969352941176469</v>
      </c>
      <c r="E127" s="2">
        <v>0.38506927849342781</v>
      </c>
      <c r="F127" s="2">
        <f>SUM($E$27:E127)</f>
        <v>35.799674197804549</v>
      </c>
      <c r="G127" s="2">
        <v>2.7190382352941178</v>
      </c>
      <c r="H127" s="2">
        <v>0.36777710111598716</v>
      </c>
      <c r="I127" s="2">
        <f>SUM($H$27:H127)</f>
        <v>35.47440773884464</v>
      </c>
      <c r="J127" s="2"/>
      <c r="K127" s="2"/>
    </row>
    <row r="128" spans="3:11" x14ac:dyDescent="0.25">
      <c r="C128" s="2">
        <v>101</v>
      </c>
      <c r="D128" s="2">
        <v>2.5923206470588234</v>
      </c>
      <c r="E128" s="2">
        <v>0.38575474879412502</v>
      </c>
      <c r="F128" s="2">
        <f>SUM($E$27:E128)</f>
        <v>36.185428946598677</v>
      </c>
      <c r="G128" s="2">
        <v>2.7164361176470591</v>
      </c>
      <c r="H128" s="2">
        <v>0.3681294006892335</v>
      </c>
      <c r="I128" s="2">
        <f>SUM($H$27:H128)</f>
        <v>35.842537139533874</v>
      </c>
      <c r="J128" s="2"/>
      <c r="K128" s="2"/>
    </row>
    <row r="129" spans="3:11" x14ac:dyDescent="0.25">
      <c r="C129" s="2">
        <v>102</v>
      </c>
      <c r="D129" s="2">
        <v>2.5877059999999998</v>
      </c>
      <c r="E129" s="2">
        <v>0.38644266388840154</v>
      </c>
      <c r="F129" s="2">
        <f>SUM($E$27:E129)</f>
        <v>36.571871610487079</v>
      </c>
      <c r="G129" s="2">
        <v>2.7138339999999999</v>
      </c>
      <c r="H129" s="2">
        <v>0.36848237585644517</v>
      </c>
      <c r="I129" s="2">
        <f>SUM($H$27:H129)</f>
        <v>36.211019515390319</v>
      </c>
      <c r="J129" s="2"/>
      <c r="K129" s="2"/>
    </row>
    <row r="130" spans="3:11" x14ac:dyDescent="0.25">
      <c r="C130" s="2">
        <v>103</v>
      </c>
      <c r="D130" s="2">
        <v>2.5830913529411763</v>
      </c>
      <c r="E130" s="2">
        <v>0.38713303687899908</v>
      </c>
      <c r="F130" s="2">
        <f>SUM($E$27:E130)</f>
        <v>36.959004647366079</v>
      </c>
      <c r="G130" s="2">
        <v>2.7112318823529411</v>
      </c>
      <c r="H130" s="2">
        <v>0.36883602856283565</v>
      </c>
      <c r="I130" s="2">
        <f>SUM($H$27:H130)</f>
        <v>36.579855543953158</v>
      </c>
      <c r="J130" s="2"/>
      <c r="K130" s="2"/>
    </row>
    <row r="131" spans="3:11" x14ac:dyDescent="0.25">
      <c r="C131" s="2">
        <v>104</v>
      </c>
      <c r="D131" s="2">
        <v>2.5784767058823528</v>
      </c>
      <c r="E131" s="2">
        <v>0.38782588096245796</v>
      </c>
      <c r="F131" s="2">
        <f>SUM($E$27:E131)</f>
        <v>37.346830528328539</v>
      </c>
      <c r="G131" s="2">
        <v>2.7086297647058823</v>
      </c>
      <c r="H131" s="2">
        <v>0.36919036076109329</v>
      </c>
      <c r="I131" s="2">
        <f>SUM($H$27:H131)</f>
        <v>36.949045904714254</v>
      </c>
      <c r="J131" s="2"/>
      <c r="K131" s="2"/>
    </row>
    <row r="132" spans="3:11" x14ac:dyDescent="0.25">
      <c r="C132" s="2">
        <v>105</v>
      </c>
      <c r="D132" s="2">
        <v>2.5738620588235293</v>
      </c>
      <c r="E132" s="2">
        <v>0.38852120942995827</v>
      </c>
      <c r="F132" s="2">
        <f>SUM($E$27:E132)</f>
        <v>37.735351737758499</v>
      </c>
      <c r="G132" s="2">
        <v>2.7060276470588236</v>
      </c>
      <c r="H132" s="2">
        <v>0.36954537441141744</v>
      </c>
      <c r="I132" s="2">
        <f>SUM($H$27:H132)</f>
        <v>37.31859127912567</v>
      </c>
      <c r="J132" s="2"/>
      <c r="K132" s="2"/>
    </row>
    <row r="133" spans="3:11" x14ac:dyDescent="0.25">
      <c r="C133" s="2">
        <v>106</v>
      </c>
      <c r="D133" s="2">
        <v>2.5692474117647057</v>
      </c>
      <c r="E133" s="2">
        <v>0.38921903566816984</v>
      </c>
      <c r="F133" s="2">
        <f>SUM($E$27:E133)</f>
        <v>38.124570773426669</v>
      </c>
      <c r="G133" s="2">
        <v>2.7034255294117648</v>
      </c>
      <c r="H133" s="2">
        <v>0.36990107148155432</v>
      </c>
      <c r="I133" s="2">
        <f>SUM($H$27:H133)</f>
        <v>37.688492350607227</v>
      </c>
      <c r="J133" s="2"/>
      <c r="K133" s="2"/>
    </row>
    <row r="134" spans="3:11" x14ac:dyDescent="0.25">
      <c r="C134" s="2">
        <v>107</v>
      </c>
      <c r="D134" s="2">
        <v>2.5646327647058822</v>
      </c>
      <c r="E134" s="2">
        <v>0.38991937316011099</v>
      </c>
      <c r="F134" s="2">
        <f>SUM($E$27:E134)</f>
        <v>38.51449014658678</v>
      </c>
      <c r="G134" s="2">
        <v>2.7008234117647061</v>
      </c>
      <c r="H134" s="2">
        <v>0.37025745394683335</v>
      </c>
      <c r="I134" s="2">
        <f>SUM($H$27:H134)</f>
        <v>38.058749804554061</v>
      </c>
      <c r="J134" s="2"/>
      <c r="K134" s="2"/>
    </row>
    <row r="135" spans="3:11" x14ac:dyDescent="0.25">
      <c r="C135" s="2">
        <v>108</v>
      </c>
      <c r="D135" s="2">
        <v>2.5600181176470587</v>
      </c>
      <c r="E135" s="2">
        <v>0.39062223548601727</v>
      </c>
      <c r="F135" s="2">
        <f>SUM($E$27:E135)</f>
        <v>38.905112382072801</v>
      </c>
      <c r="G135" s="2">
        <v>2.6982212941176469</v>
      </c>
      <c r="H135" s="2">
        <v>0.3706145237902041</v>
      </c>
      <c r="I135" s="2">
        <f>SUM($H$27:H135)</f>
        <v>38.429364328344263</v>
      </c>
      <c r="J135" s="2"/>
      <c r="K135" s="2"/>
    </row>
    <row r="136" spans="3:11" x14ac:dyDescent="0.25">
      <c r="C136" s="2">
        <v>109</v>
      </c>
      <c r="D136" s="2">
        <v>2.5554034705882351</v>
      </c>
      <c r="E136" s="2">
        <v>0.39132763632421902</v>
      </c>
      <c r="F136" s="2">
        <f>SUM($E$27:E136)</f>
        <v>39.296440018397021</v>
      </c>
      <c r="G136" s="2">
        <v>2.6956191764705881</v>
      </c>
      <c r="H136" s="2">
        <v>0.37097228300227258</v>
      </c>
      <c r="I136" s="2">
        <f>SUM($H$27:H136)</f>
        <v>38.800336611346538</v>
      </c>
      <c r="J136" s="2"/>
      <c r="K136" s="2"/>
    </row>
    <row r="137" spans="3:11" x14ac:dyDescent="0.25">
      <c r="C137" s="2">
        <v>110</v>
      </c>
      <c r="D137" s="2">
        <v>2.5507888235294116</v>
      </c>
      <c r="E137" s="2">
        <v>0.39203558945202882</v>
      </c>
      <c r="F137" s="2">
        <f>SUM($E$27:E137)</f>
        <v>39.68847560784905</v>
      </c>
      <c r="G137" s="2">
        <v>2.6930170588235294</v>
      </c>
      <c r="H137" s="2">
        <v>0.37133073358133856</v>
      </c>
      <c r="I137" s="2">
        <f>SUM($H$27:H137)</f>
        <v>39.171667344927876</v>
      </c>
      <c r="J137" s="2"/>
      <c r="K137" s="2"/>
    </row>
    <row r="138" spans="3:11" x14ac:dyDescent="0.25">
      <c r="C138" s="2">
        <v>111</v>
      </c>
      <c r="D138" s="2">
        <v>2.5461741764705881</v>
      </c>
      <c r="E138" s="2">
        <v>0.3927461087466384</v>
      </c>
      <c r="F138" s="2">
        <f>SUM($E$27:E138)</f>
        <v>40.081221716595685</v>
      </c>
      <c r="G138" s="2">
        <v>2.6904149411764706</v>
      </c>
      <c r="H138" s="2">
        <v>0.37168987753343274</v>
      </c>
      <c r="I138" s="2">
        <f>SUM($H$27:H138)</f>
        <v>39.54335722246131</v>
      </c>
      <c r="J138" s="2"/>
      <c r="K138" s="2"/>
    </row>
    <row r="139" spans="3:11" x14ac:dyDescent="0.25">
      <c r="C139" s="2">
        <v>112</v>
      </c>
      <c r="D139" s="2">
        <v>2.5415595294117646</v>
      </c>
      <c r="E139" s="2">
        <v>0.39345920818602531</v>
      </c>
      <c r="F139" s="2">
        <f>SUM($E$27:E139)</f>
        <v>40.474680924781708</v>
      </c>
      <c r="G139" s="2">
        <v>2.6878128235294119</v>
      </c>
      <c r="H139" s="2">
        <v>0.372049716872354</v>
      </c>
      <c r="I139" s="2">
        <f>SUM($H$27:H139)</f>
        <v>39.915406939333664</v>
      </c>
      <c r="J139" s="2"/>
      <c r="K139" s="2"/>
    </row>
    <row r="140" spans="3:11" x14ac:dyDescent="0.25">
      <c r="C140" s="2">
        <v>113</v>
      </c>
      <c r="D140" s="2">
        <v>2.536944882352941</v>
      </c>
      <c r="E140" s="2">
        <v>0.39417490184986981</v>
      </c>
      <c r="F140" s="2">
        <f>SUM($E$27:E140)</f>
        <v>40.868855826631581</v>
      </c>
      <c r="G140" s="2">
        <v>2.6852107058823531</v>
      </c>
      <c r="H140" s="2">
        <v>0.37241025361970714</v>
      </c>
      <c r="I140" s="2">
        <f>SUM($H$27:H140)</f>
        <v>40.287817192953369</v>
      </c>
      <c r="J140" s="2"/>
      <c r="K140" s="2"/>
    </row>
    <row r="141" spans="3:11" x14ac:dyDescent="0.25">
      <c r="C141" s="2">
        <v>114</v>
      </c>
      <c r="D141" s="2">
        <v>2.5323302352941175</v>
      </c>
      <c r="E141" s="2">
        <v>0.39489320392048116</v>
      </c>
      <c r="F141" s="2">
        <f>SUM($E$27:E141)</f>
        <v>41.263749030552063</v>
      </c>
      <c r="G141" s="2">
        <v>2.6826085882352944</v>
      </c>
      <c r="H141" s="2">
        <v>0.3727714898049409</v>
      </c>
      <c r="I141" s="2">
        <f>SUM($H$27:H141)</f>
        <v>40.660588682758309</v>
      </c>
      <c r="J141" s="2"/>
      <c r="K141" s="2"/>
    </row>
    <row r="142" spans="3:11" x14ac:dyDescent="0.25">
      <c r="C142" s="2">
        <v>115</v>
      </c>
      <c r="D142" s="2">
        <v>2.527715588235294</v>
      </c>
      <c r="E142" s="2">
        <v>0.3956141286837348</v>
      </c>
      <c r="F142" s="2">
        <f>SUM($E$27:E142)</f>
        <v>41.659363159235795</v>
      </c>
      <c r="G142" s="2">
        <v>2.6800064705882352</v>
      </c>
      <c r="H142" s="2">
        <v>0.37313342746538586</v>
      </c>
      <c r="I142" s="2">
        <f>SUM($H$27:H142)</f>
        <v>41.033722110223692</v>
      </c>
      <c r="J142" s="2"/>
      <c r="K142" s="2"/>
    </row>
    <row r="143" spans="3:11" x14ac:dyDescent="0.25">
      <c r="C143" s="2">
        <v>116</v>
      </c>
      <c r="D143" s="2">
        <v>2.5231009411764704</v>
      </c>
      <c r="E143" s="2">
        <v>0.39633769053001916</v>
      </c>
      <c r="F143" s="2">
        <f>SUM($E$27:E143)</f>
        <v>42.055700849765813</v>
      </c>
      <c r="G143" s="2">
        <v>2.6774043529411764</v>
      </c>
      <c r="H143" s="2">
        <v>0.37349606864629253</v>
      </c>
      <c r="I143" s="2">
        <f>SUM($H$27:H143)</f>
        <v>41.407218178869982</v>
      </c>
      <c r="J143" s="2"/>
      <c r="K143" s="2"/>
    </row>
    <row r="144" spans="3:11" x14ac:dyDescent="0.25">
      <c r="C144" s="2">
        <v>117</v>
      </c>
      <c r="D144" s="2">
        <v>2.5184862941176469</v>
      </c>
      <c r="E144" s="2">
        <v>0.39706390395519325</v>
      </c>
      <c r="F144" s="2">
        <f>SUM($E$27:E144)</f>
        <v>42.452764753721006</v>
      </c>
      <c r="G144" s="2">
        <v>2.6748022352941176</v>
      </c>
      <c r="H144" s="2">
        <v>0.37385941540087031</v>
      </c>
      <c r="I144" s="2">
        <f>SUM($H$27:H144)</f>
        <v>41.781077594270855</v>
      </c>
      <c r="J144" s="2"/>
      <c r="K144" s="2"/>
    </row>
    <row r="145" spans="3:11" x14ac:dyDescent="0.25">
      <c r="C145" s="2">
        <v>118</v>
      </c>
      <c r="D145" s="2">
        <v>2.5138716470588234</v>
      </c>
      <c r="E145" s="2">
        <v>0.3977927835615549</v>
      </c>
      <c r="F145" s="2">
        <f>SUM($E$27:E145)</f>
        <v>42.850557537282562</v>
      </c>
      <c r="G145" s="2">
        <v>2.6722001176470589</v>
      </c>
      <c r="H145" s="2">
        <v>0.37422346979032611</v>
      </c>
      <c r="I145" s="2">
        <f>SUM($H$27:H145)</f>
        <v>42.155301064061177</v>
      </c>
      <c r="J145" s="2"/>
      <c r="K145" s="2"/>
    </row>
    <row r="146" spans="3:11" x14ac:dyDescent="0.25">
      <c r="C146" s="2">
        <v>119</v>
      </c>
      <c r="D146" s="2">
        <v>2.5092569999999998</v>
      </c>
      <c r="E146" s="2">
        <v>0.39852434405881904</v>
      </c>
      <c r="F146" s="2">
        <f>SUM($E$27:E146)</f>
        <v>43.249081881341382</v>
      </c>
      <c r="G146" s="2">
        <v>2.6695980000000001</v>
      </c>
      <c r="H146" s="2">
        <v>0.37458823388390311</v>
      </c>
      <c r="I146" s="2">
        <f>SUM($H$27:H146)</f>
        <v>42.529889297945083</v>
      </c>
      <c r="J146" s="2"/>
      <c r="K146" s="2"/>
    </row>
    <row r="147" spans="3:11" x14ac:dyDescent="0.25">
      <c r="C147" s="2">
        <v>120</v>
      </c>
      <c r="D147" s="2">
        <v>2.5046423529411763</v>
      </c>
      <c r="E147" s="2">
        <v>0.39925860026510773</v>
      </c>
      <c r="F147" s="2">
        <f>SUM($E$27:E147)</f>
        <v>43.648340481606489</v>
      </c>
      <c r="G147" s="2">
        <v>2.6669958823529414</v>
      </c>
      <c r="H147" s="2">
        <v>0.37495370975892017</v>
      </c>
      <c r="I147" s="2">
        <f>SUM($H$27:H147)</f>
        <v>42.904843007704002</v>
      </c>
      <c r="J147" s="2"/>
      <c r="K147" s="2"/>
    </row>
    <row r="148" spans="3:11" x14ac:dyDescent="0.25">
      <c r="C148" s="2">
        <v>121</v>
      </c>
      <c r="D148" s="2">
        <v>2.5000277058823528</v>
      </c>
      <c r="E148" s="2">
        <v>0.39999556710795042</v>
      </c>
      <c r="F148" s="2">
        <f>SUM($E$27:E148)</f>
        <v>44.04833604871444</v>
      </c>
      <c r="G148" s="2">
        <v>2.6643937647058822</v>
      </c>
      <c r="H148" s="2">
        <v>0.37531989950081129</v>
      </c>
      <c r="I148" s="2">
        <f>SUM($H$27:H148)</f>
        <v>43.280162907204812</v>
      </c>
      <c r="J148" s="2"/>
      <c r="K148" s="2"/>
    </row>
    <row r="149" spans="3:11" x14ac:dyDescent="0.25">
      <c r="C149" s="2">
        <v>122</v>
      </c>
      <c r="D149" s="2">
        <v>2.4954130588235293</v>
      </c>
      <c r="E149" s="2">
        <v>0.4007352596252956</v>
      </c>
      <c r="F149" s="2">
        <f>SUM($E$27:E149)</f>
        <v>44.449071308339732</v>
      </c>
      <c r="G149" s="2">
        <v>2.6617916470588234</v>
      </c>
      <c r="H149" s="2">
        <v>0.37568680520316505</v>
      </c>
      <c r="I149" s="2">
        <f>SUM($H$27:H149)</f>
        <v>43.655849712407978</v>
      </c>
      <c r="J149" s="2"/>
      <c r="K149" s="2"/>
    </row>
    <row r="150" spans="3:11" x14ac:dyDescent="0.25">
      <c r="C150" s="2">
        <v>123</v>
      </c>
      <c r="D150" s="2">
        <v>2.4907984117647057</v>
      </c>
      <c r="E150" s="2">
        <v>0.40147769296653357</v>
      </c>
      <c r="F150" s="2">
        <f>SUM($E$27:E150)</f>
        <v>44.850549001306263</v>
      </c>
      <c r="G150" s="2">
        <v>2.6591895294117647</v>
      </c>
      <c r="H150" s="2">
        <v>0.37605442896776464</v>
      </c>
      <c r="I150" s="2">
        <f>SUM($H$27:H150)</f>
        <v>44.03190414137574</v>
      </c>
      <c r="J150" s="2"/>
      <c r="K150" s="2"/>
    </row>
    <row r="151" spans="3:11" x14ac:dyDescent="0.25">
      <c r="C151" s="2">
        <v>124</v>
      </c>
      <c r="D151" s="2">
        <v>2.4861837647058822</v>
      </c>
      <c r="E151" s="2">
        <v>0.40222288239353093</v>
      </c>
      <c r="F151" s="2">
        <f>SUM($E$27:E151)</f>
        <v>45.252771883699793</v>
      </c>
      <c r="G151" s="2">
        <v>2.6565874117647059</v>
      </c>
      <c r="H151" s="2">
        <v>0.37642277290462822</v>
      </c>
      <c r="I151" s="2">
        <f>SUM($H$27:H151)</f>
        <v>44.408326914280366</v>
      </c>
      <c r="J151" s="2"/>
      <c r="K151" s="2"/>
    </row>
    <row r="152" spans="3:11" x14ac:dyDescent="0.25">
      <c r="C152" s="2">
        <v>125</v>
      </c>
      <c r="D152" s="2">
        <v>2.4815691176470587</v>
      </c>
      <c r="E152" s="2">
        <v>0.40297084328167604</v>
      </c>
      <c r="F152" s="2">
        <f>SUM($E$27:E152)</f>
        <v>45.655742726981472</v>
      </c>
      <c r="G152" s="2">
        <v>2.6539852941176472</v>
      </c>
      <c r="H152" s="2">
        <v>0.37679183913204889</v>
      </c>
      <c r="I152" s="2">
        <f>SUM($H$27:H152)</f>
        <v>44.785118753412412</v>
      </c>
      <c r="J152" s="2"/>
      <c r="K152" s="2"/>
    </row>
    <row r="153" spans="3:11" x14ac:dyDescent="0.25">
      <c r="C153" s="2">
        <v>126</v>
      </c>
      <c r="D153" s="2">
        <v>2.4769544705882351</v>
      </c>
      <c r="E153" s="2">
        <v>0.40372159112093681</v>
      </c>
      <c r="F153" s="2">
        <f>SUM($E$27:E153)</f>
        <v>46.059464318102407</v>
      </c>
      <c r="G153" s="2">
        <v>2.6513831764705884</v>
      </c>
      <c r="H153" s="2">
        <v>0.37716162977663553</v>
      </c>
      <c r="I153" s="2">
        <f>SUM($H$27:H153)</f>
        <v>45.162280383189049</v>
      </c>
      <c r="J153" s="2"/>
      <c r="K153" s="2"/>
    </row>
    <row r="154" spans="3:11" x14ac:dyDescent="0.25">
      <c r="C154" s="2">
        <v>127</v>
      </c>
      <c r="D154" s="2">
        <v>2.4723398235294116</v>
      </c>
      <c r="E154" s="2">
        <v>0.40447514151692981</v>
      </c>
      <c r="F154" s="2">
        <f>SUM($E$27:E154)</f>
        <v>46.46393945961934</v>
      </c>
      <c r="G154" s="2">
        <v>2.6487810588235297</v>
      </c>
      <c r="H154" s="2">
        <v>0.37753214697335363</v>
      </c>
      <c r="I154" s="2">
        <f>SUM($H$27:H154)</f>
        <v>45.539812530162401</v>
      </c>
      <c r="J154" s="2"/>
      <c r="K154" s="2"/>
    </row>
    <row r="155" spans="3:11" x14ac:dyDescent="0.25">
      <c r="C155" s="2">
        <v>128</v>
      </c>
      <c r="D155" s="2">
        <v>2.4677251764705881</v>
      </c>
      <c r="E155" s="2">
        <v>0.4052315101920016</v>
      </c>
      <c r="F155" s="2">
        <f>SUM($E$27:E155)</f>
        <v>46.869170969811343</v>
      </c>
      <c r="G155" s="2">
        <v>2.6461789411764705</v>
      </c>
      <c r="H155" s="2">
        <v>0.37790339286556629</v>
      </c>
      <c r="I155" s="2">
        <f>SUM($H$27:H155)</f>
        <v>45.91771592302797</v>
      </c>
      <c r="J155" s="2"/>
      <c r="K155" s="2"/>
    </row>
    <row r="156" spans="3:11" x14ac:dyDescent="0.25">
      <c r="C156" s="2">
        <v>129</v>
      </c>
      <c r="D156" s="2">
        <v>2.4631105294117646</v>
      </c>
      <c r="E156" s="2">
        <v>0.40599071298632228</v>
      </c>
      <c r="F156" s="2">
        <f>SUM($E$27:E156)</f>
        <v>47.275161682797666</v>
      </c>
      <c r="G156" s="2">
        <v>2.6435768235294117</v>
      </c>
      <c r="H156" s="2">
        <v>0.37827536960507563</v>
      </c>
      <c r="I156" s="2">
        <f>SUM($H$27:H156)</f>
        <v>46.295991292633047</v>
      </c>
      <c r="J156" s="2"/>
      <c r="K156" s="2"/>
    </row>
    <row r="157" spans="3:11" x14ac:dyDescent="0.25">
      <c r="C157" s="2">
        <v>130</v>
      </c>
      <c r="D157" s="2">
        <v>2.458495882352941</v>
      </c>
      <c r="E157" s="2">
        <v>0.40675276585899128</v>
      </c>
      <c r="F157" s="2">
        <f>SUM($E$27:E157)</f>
        <v>47.681914448656656</v>
      </c>
      <c r="G157" s="2">
        <v>2.6409747058823529</v>
      </c>
      <c r="H157" s="2">
        <v>0.37864807935216432</v>
      </c>
      <c r="I157" s="2">
        <f>SUM($H$27:H157)</f>
        <v>46.674639371985215</v>
      </c>
      <c r="J157" s="2"/>
      <c r="K157" s="2"/>
    </row>
    <row r="158" spans="3:11" x14ac:dyDescent="0.25">
      <c r="C158" s="2">
        <v>131</v>
      </c>
      <c r="D158" s="2">
        <v>2.4538812352941175</v>
      </c>
      <c r="E158" s="2">
        <v>0.40751768488915557</v>
      </c>
      <c r="F158" s="2">
        <f>SUM($E$27:E158)</f>
        <v>48.089432133545813</v>
      </c>
      <c r="G158" s="2">
        <v>2.6383725882352942</v>
      </c>
      <c r="H158" s="2">
        <v>0.37902152427563746</v>
      </c>
      <c r="I158" s="2">
        <f>SUM($H$27:H158)</f>
        <v>47.053660896260851</v>
      </c>
      <c r="J158" s="2"/>
      <c r="K158" s="2"/>
    </row>
    <row r="159" spans="3:11" x14ac:dyDescent="0.25">
      <c r="C159" s="2">
        <v>132</v>
      </c>
      <c r="D159" s="2">
        <v>2.449266588235294</v>
      </c>
      <c r="E159" s="2">
        <v>0.40828548627714056</v>
      </c>
      <c r="F159" s="2">
        <f>SUM($E$27:E159)</f>
        <v>48.49771761982295</v>
      </c>
      <c r="G159" s="2">
        <v>2.6357704705882354</v>
      </c>
      <c r="H159" s="2">
        <v>0.37939570655286459</v>
      </c>
      <c r="I159" s="2">
        <f>SUM($H$27:H159)</f>
        <v>47.433056602813714</v>
      </c>
      <c r="J159" s="2"/>
      <c r="K159" s="2"/>
    </row>
    <row r="160" spans="3:11" x14ac:dyDescent="0.25">
      <c r="C160" s="2">
        <v>133</v>
      </c>
      <c r="D160" s="2">
        <v>2.4446519411764704</v>
      </c>
      <c r="E160" s="2">
        <v>0.40905618634559382</v>
      </c>
      <c r="F160" s="2">
        <f>SUM($E$27:E160)</f>
        <v>48.906773806168545</v>
      </c>
      <c r="G160" s="2">
        <v>2.6331683529411767</v>
      </c>
      <c r="H160" s="2">
        <v>0.37977062836982206</v>
      </c>
      <c r="I160" s="2">
        <f>SUM($H$27:H160)</f>
        <v>47.812827231183533</v>
      </c>
      <c r="J160" s="2"/>
      <c r="K160" s="2"/>
    </row>
    <row r="161" spans="3:12" x14ac:dyDescent="0.25">
      <c r="C161" s="2">
        <v>134</v>
      </c>
      <c r="D161" s="2">
        <v>2.4400372941176469</v>
      </c>
      <c r="E161" s="2">
        <v>0.40982980154064186</v>
      </c>
      <c r="F161" s="2">
        <f>SUM($E$27:E161)</f>
        <v>49.316603607709183</v>
      </c>
      <c r="G161" s="2">
        <v>2.6305662352941175</v>
      </c>
      <c r="H161" s="2">
        <v>0.38014629192113553</v>
      </c>
      <c r="I161" s="2">
        <f>SUM($H$27:H161)</f>
        <v>48.192973523104669</v>
      </c>
      <c r="J161" s="2"/>
      <c r="K161" s="2"/>
    </row>
    <row r="162" spans="3:12" x14ac:dyDescent="0.25">
      <c r="C162" s="2">
        <v>135</v>
      </c>
      <c r="D162" s="2">
        <v>2.4354226470588234</v>
      </c>
      <c r="E162" s="2">
        <v>0.41060634843305976</v>
      </c>
      <c r="F162" s="2">
        <f>SUM($E$27:E162)</f>
        <v>49.727209956142246</v>
      </c>
      <c r="G162" s="2">
        <v>2.6279641176470587</v>
      </c>
      <c r="H162" s="2">
        <v>0.38052269941012268</v>
      </c>
      <c r="I162" s="2">
        <f>SUM($H$27:H162)</f>
        <v>48.573496222514791</v>
      </c>
      <c r="J162" s="2"/>
      <c r="K162" s="2"/>
    </row>
    <row r="163" spans="3:12" x14ac:dyDescent="0.25">
      <c r="C163" s="2">
        <v>136</v>
      </c>
      <c r="D163" s="2">
        <v>2.4308079999999999</v>
      </c>
      <c r="E163" s="2">
        <v>0.41138584371945464</v>
      </c>
      <c r="F163" s="2">
        <f>SUM($E$27:E163)</f>
        <v>50.138595799861704</v>
      </c>
      <c r="G163" s="2">
        <v>2.625362</v>
      </c>
      <c r="H163" s="2">
        <v>0.38089985304883672</v>
      </c>
      <c r="I163" s="2">
        <f>SUM($H$27:H163)</f>
        <v>48.954396075563629</v>
      </c>
      <c r="J163" s="2"/>
      <c r="K163" s="2"/>
    </row>
    <row r="164" spans="3:12" x14ac:dyDescent="0.25">
      <c r="C164" s="2">
        <v>137</v>
      </c>
      <c r="D164" s="2">
        <v>2.4261933529411763</v>
      </c>
      <c r="E164" s="2">
        <v>0.41216830422346196</v>
      </c>
      <c r="F164" s="2">
        <f>SUM($E$27:E164)</f>
        <v>50.550764104085168</v>
      </c>
      <c r="G164" s="2">
        <v>2.6227598823529412</v>
      </c>
      <c r="H164" s="2">
        <v>0.38127775505810918</v>
      </c>
      <c r="I164" s="2">
        <f>SUM($H$27:H164)</f>
        <v>49.335673830621737</v>
      </c>
      <c r="J164" s="2"/>
      <c r="K164" s="2"/>
    </row>
    <row r="165" spans="3:12" x14ac:dyDescent="0.25">
      <c r="C165" s="2">
        <v>138</v>
      </c>
      <c r="D165" s="2">
        <v>2.4215787058823528</v>
      </c>
      <c r="E165" s="2">
        <v>0.41295374689695624</v>
      </c>
      <c r="F165" s="2">
        <f>SUM($E$27:E165)</f>
        <v>50.963717850982121</v>
      </c>
      <c r="G165" s="2">
        <v>2.6201577647058825</v>
      </c>
      <c r="H165" s="2">
        <v>0.38165640766759396</v>
      </c>
      <c r="I165" s="2">
        <f>SUM($H$27:H165)</f>
        <v>49.717330238289328</v>
      </c>
      <c r="J165" s="2"/>
      <c r="K165" s="2"/>
    </row>
    <row r="166" spans="3:12" x14ac:dyDescent="0.25">
      <c r="C166" s="2">
        <v>139</v>
      </c>
      <c r="D166" s="2">
        <v>2.4169640588235293</v>
      </c>
      <c r="E166" s="2">
        <v>0.41374218882127506</v>
      </c>
      <c r="F166" s="2">
        <f>SUM($E$27:E166)</f>
        <v>51.377460039803395</v>
      </c>
      <c r="G166" s="2">
        <v>2.6175556470588237</v>
      </c>
      <c r="H166" s="2">
        <v>0.38203581311581081</v>
      </c>
      <c r="I166" s="2">
        <f>SUM($H$27:H166)</f>
        <v>50.099366051405141</v>
      </c>
      <c r="J166" s="2"/>
      <c r="K166" s="2"/>
    </row>
    <row r="167" spans="3:12" x14ac:dyDescent="0.25">
      <c r="C167" s="2">
        <v>140</v>
      </c>
      <c r="D167" s="2">
        <v>2.4123494117647057</v>
      </c>
      <c r="E167" s="2">
        <v>0.41453364720845731</v>
      </c>
      <c r="F167" s="2">
        <f>SUM($E$27:E167)</f>
        <v>51.791993687011853</v>
      </c>
      <c r="G167" s="2">
        <v>2.614953529411765</v>
      </c>
      <c r="H167" s="2">
        <v>0.3824159736501897</v>
      </c>
      <c r="I167" s="2">
        <f>SUM($H$27:H167)</f>
        <v>50.481782025055331</v>
      </c>
      <c r="J167" s="2"/>
      <c r="K167" s="2"/>
    </row>
    <row r="168" spans="3:12" x14ac:dyDescent="0.25">
      <c r="C168" s="2">
        <v>141</v>
      </c>
      <c r="D168" s="2">
        <v>2.4077347647058822</v>
      </c>
      <c r="E168" s="2">
        <v>0.41532813940249574</v>
      </c>
      <c r="F168" s="2">
        <f>SUM($E$27:E168)</f>
        <v>52.207321826414351</v>
      </c>
      <c r="G168" s="2">
        <v>2.6123514117647058</v>
      </c>
      <c r="H168" s="2">
        <v>0.3827968915271151</v>
      </c>
      <c r="I168" s="2">
        <f>SUM($H$27:H168)</f>
        <v>50.864578916582445</v>
      </c>
      <c r="J168" s="2"/>
      <c r="K168" s="2"/>
    </row>
    <row r="169" spans="3:12" x14ac:dyDescent="0.25">
      <c r="C169" s="2">
        <v>142</v>
      </c>
      <c r="D169" s="2">
        <v>2.4031201176470587</v>
      </c>
      <c r="E169" s="2">
        <v>0.41612568288060414</v>
      </c>
      <c r="F169" s="2">
        <f>SUM($E$27:E169)</f>
        <v>52.623447509294955</v>
      </c>
      <c r="G169" s="2">
        <v>2.609749294117647</v>
      </c>
      <c r="H169" s="2">
        <v>0.38317856901197045</v>
      </c>
      <c r="I169" s="2">
        <f>SUM($H$27:H169)</f>
        <v>51.247757485594413</v>
      </c>
      <c r="J169" s="2"/>
      <c r="K169" s="2"/>
    </row>
    <row r="170" spans="3:12" x14ac:dyDescent="0.25">
      <c r="C170" s="2">
        <v>143</v>
      </c>
      <c r="D170" s="2">
        <v>2.3985054705882352</v>
      </c>
      <c r="E170" s="2">
        <v>0.41692629525449831</v>
      </c>
      <c r="F170" s="2">
        <f>SUM($E$27:E170)</f>
        <v>53.040373804549453</v>
      </c>
      <c r="G170" s="2">
        <v>2.6071471764705882</v>
      </c>
      <c r="H170" s="2">
        <v>0.38356100837918355</v>
      </c>
      <c r="I170" s="2">
        <f>SUM($H$27:H170)</f>
        <v>51.631318493973595</v>
      </c>
      <c r="J170" s="2"/>
      <c r="K170" s="2"/>
    </row>
    <row r="171" spans="3:12" x14ac:dyDescent="0.25">
      <c r="C171" s="2">
        <v>144</v>
      </c>
      <c r="D171" s="2">
        <v>2.3938908235294116</v>
      </c>
      <c r="E171" s="2">
        <v>0.41772999427169316</v>
      </c>
      <c r="F171" s="2">
        <f>SUM($E$27:E171)</f>
        <v>53.458103798821149</v>
      </c>
      <c r="G171" s="2">
        <v>2.6045450588235295</v>
      </c>
      <c r="H171" s="2">
        <v>0.38394421191227118</v>
      </c>
      <c r="I171" s="2">
        <f>SUM($H$27:H171)</f>
        <v>52.015262705885867</v>
      </c>
      <c r="J171" s="2"/>
      <c r="K171" s="2"/>
    </row>
    <row r="172" spans="3:12" x14ac:dyDescent="0.25">
      <c r="C172" s="2">
        <v>145</v>
      </c>
      <c r="D172" s="2">
        <v>2.3892761764705881</v>
      </c>
      <c r="E172" s="2">
        <v>0.41853679781681363</v>
      </c>
      <c r="F172" s="2">
        <f>SUM($E$27:E172)</f>
        <v>53.876640596637962</v>
      </c>
      <c r="G172" s="2">
        <v>2.6019429411764707</v>
      </c>
      <c r="H172" s="2">
        <v>0.3843281819038849</v>
      </c>
      <c r="I172" s="2">
        <f>SUM($H$27:H172)</f>
        <v>52.399590887789749</v>
      </c>
      <c r="J172" s="2"/>
      <c r="K172" s="2"/>
    </row>
    <row r="173" spans="3:12" x14ac:dyDescent="0.25">
      <c r="C173" s="2">
        <v>146</v>
      </c>
      <c r="D173" s="2">
        <v>2.3846615294117646</v>
      </c>
      <c r="E173" s="2">
        <v>0.41934672391292133</v>
      </c>
      <c r="F173" s="2">
        <f>SUM($E$27:E173)</f>
        <v>54.295987320550886</v>
      </c>
      <c r="G173" s="2">
        <v>2.599340823529412</v>
      </c>
      <c r="H173" s="2">
        <v>0.38471292065585677</v>
      </c>
      <c r="I173" s="2">
        <f>SUM($H$27:H173)</f>
        <v>52.784303808445607</v>
      </c>
      <c r="J173" s="2"/>
      <c r="K173" s="2"/>
    </row>
    <row r="174" spans="3:12" x14ac:dyDescent="0.25">
      <c r="C174" s="2">
        <v>147</v>
      </c>
      <c r="D174" s="2">
        <v>2.380046882352941</v>
      </c>
      <c r="E174" s="2">
        <v>0.42015979072285703</v>
      </c>
      <c r="F174" s="2">
        <f>SUM($E$27:E174)</f>
        <v>54.716147111273742</v>
      </c>
      <c r="G174" s="2">
        <v>2.5967387058823528</v>
      </c>
      <c r="H174" s="2">
        <v>0.38509843047924508</v>
      </c>
      <c r="I174" s="2">
        <f>SUM($H$27:H174)</f>
        <v>53.169402238924853</v>
      </c>
      <c r="J174" s="2"/>
      <c r="K174" s="2"/>
    </row>
    <row r="175" spans="3:12" x14ac:dyDescent="0.25">
      <c r="C175" s="2">
        <v>148</v>
      </c>
      <c r="D175" s="6">
        <v>2.3754322352941175</v>
      </c>
      <c r="E175" s="2">
        <v>0.4209760165505978</v>
      </c>
      <c r="F175" s="10">
        <f>SUM($E$27:E175)</f>
        <v>55.137123127824339</v>
      </c>
      <c r="G175" s="2">
        <v>2.594136588235294</v>
      </c>
      <c r="H175" s="2">
        <v>0.38548471369438075</v>
      </c>
      <c r="I175" s="2">
        <f>SUM($H$27:H175)</f>
        <v>53.554886952619235</v>
      </c>
      <c r="J175" s="2"/>
      <c r="L175" s="2" t="s">
        <v>29</v>
      </c>
    </row>
    <row r="176" spans="3:12" x14ac:dyDescent="0.25">
      <c r="C176" s="2">
        <v>149</v>
      </c>
      <c r="D176" s="2">
        <v>2.370817588235294</v>
      </c>
      <c r="E176" s="2">
        <v>0.42179541984263114</v>
      </c>
      <c r="F176" s="2">
        <f>SUM($E$27:E176)</f>
        <v>55.55891854766697</v>
      </c>
      <c r="G176" s="2">
        <v>2.5915344705882353</v>
      </c>
      <c r="H176" s="2">
        <v>0.38587177263091416</v>
      </c>
      <c r="I176" s="2">
        <f>SUM($H$27:H176)</f>
        <v>53.940758725250149</v>
      </c>
      <c r="J176" s="2"/>
      <c r="K176" s="2"/>
    </row>
    <row r="177" spans="3:12" x14ac:dyDescent="0.25">
      <c r="C177" s="2">
        <v>150</v>
      </c>
      <c r="D177" s="2">
        <v>2.3662029411764705</v>
      </c>
      <c r="E177" s="2">
        <v>0.42261801918934411</v>
      </c>
      <c r="F177" s="2">
        <f>SUM($E$27:E177)</f>
        <v>55.981536566856313</v>
      </c>
      <c r="G177" s="2">
        <v>2.5889323529411765</v>
      </c>
      <c r="H177" s="2">
        <v>0.3862596096278616</v>
      </c>
      <c r="I177" s="2">
        <f>SUM($H$27:H177)</f>
        <v>54.327018334878012</v>
      </c>
      <c r="J177" s="2"/>
      <c r="K177" s="2"/>
    </row>
    <row r="178" spans="3:12" x14ac:dyDescent="0.25">
      <c r="C178" s="2">
        <v>151</v>
      </c>
      <c r="D178" s="2">
        <v>2.3615882941176469</v>
      </c>
      <c r="E178" s="2">
        <v>0.42344383332642954</v>
      </c>
      <c r="F178" s="2">
        <f>SUM($E$27:E178)</f>
        <v>56.404980400182744</v>
      </c>
      <c r="G178" s="2">
        <v>2.5863302352941178</v>
      </c>
      <c r="H178" s="2">
        <v>0.38664822703365254</v>
      </c>
      <c r="I178" s="2">
        <f>SUM($H$27:H178)</f>
        <v>54.713666561911666</v>
      </c>
      <c r="J178" s="2"/>
      <c r="K178" s="2"/>
    </row>
    <row r="179" spans="3:12" x14ac:dyDescent="0.25">
      <c r="C179" s="2">
        <v>152</v>
      </c>
      <c r="D179" s="2">
        <v>2.3569736470588234</v>
      </c>
      <c r="E179" s="2">
        <v>0.42427288113630862</v>
      </c>
      <c r="F179" s="2">
        <f>SUM($E$27:E179)</f>
        <v>56.829253281319055</v>
      </c>
      <c r="G179" s="6">
        <v>2.583728117647059</v>
      </c>
      <c r="H179" s="2">
        <v>0.38703762720617707</v>
      </c>
      <c r="I179" s="10">
        <f>SUM($H$27:H179)</f>
        <v>55.100704189117842</v>
      </c>
      <c r="J179" s="2"/>
      <c r="L179" s="2" t="s">
        <v>30</v>
      </c>
    </row>
    <row r="180" spans="3:12" x14ac:dyDescent="0.25">
      <c r="C180" s="2">
        <v>153</v>
      </c>
      <c r="D180" s="2">
        <v>2.3523589999999999</v>
      </c>
      <c r="E180" s="2">
        <v>0.42510518164956967</v>
      </c>
      <c r="F180" s="2">
        <f>SUM($E$27:E180)</f>
        <v>57.254358462968625</v>
      </c>
      <c r="G180" s="2">
        <v>2.5811260000000003</v>
      </c>
      <c r="H180" s="2">
        <v>0.38742781251283354</v>
      </c>
      <c r="I180" s="2">
        <f>SUM($H$27:H180)</f>
        <v>55.488132001630674</v>
      </c>
      <c r="J180" s="2"/>
      <c r="K180" s="2"/>
    </row>
    <row r="181" spans="3:12" x14ac:dyDescent="0.25">
      <c r="C181" s="2">
        <v>154</v>
      </c>
      <c r="D181" s="2">
        <v>2.3477443529411763</v>
      </c>
      <c r="E181" s="2">
        <v>0.42594075404642467</v>
      </c>
      <c r="F181" s="2">
        <f>SUM($E$27:E181)</f>
        <v>57.680299217015047</v>
      </c>
      <c r="G181" s="2">
        <v>2.5785238823529411</v>
      </c>
      <c r="H181" s="2">
        <v>0.38781878533057651</v>
      </c>
      <c r="I181" s="2">
        <f>SUM($H$27:H181)</f>
        <v>55.875950786961248</v>
      </c>
      <c r="J181" s="2"/>
      <c r="K181" s="2"/>
    </row>
    <row r="182" spans="3:12" x14ac:dyDescent="0.25">
      <c r="C182" s="2">
        <v>155</v>
      </c>
      <c r="D182" s="2">
        <v>2.3431297058823528</v>
      </c>
      <c r="E182" s="2">
        <v>0.42677961765818245</v>
      </c>
      <c r="F182" s="2">
        <f>SUM($E$27:E182)</f>
        <v>58.107078834673231</v>
      </c>
      <c r="G182" s="2">
        <v>2.5759217647058823</v>
      </c>
      <c r="H182" s="2">
        <v>0.38821054804596505</v>
      </c>
      <c r="I182" s="2">
        <f>SUM($H$27:H182)</f>
        <v>56.264161335007216</v>
      </c>
      <c r="J182" s="2"/>
      <c r="K182" s="2"/>
    </row>
    <row r="183" spans="3:12" x14ac:dyDescent="0.25">
      <c r="C183" s="2">
        <v>156</v>
      </c>
      <c r="D183" s="2">
        <v>2.3385150588235293</v>
      </c>
      <c r="E183" s="2">
        <v>0.42762179196873956</v>
      </c>
      <c r="F183" s="2">
        <f>SUM($E$27:E183)</f>
        <v>58.534700626641971</v>
      </c>
      <c r="G183" s="2">
        <v>2.5733196470588235</v>
      </c>
      <c r="H183" s="2">
        <v>0.38860310305521129</v>
      </c>
      <c r="I183" s="2">
        <f>SUM($H$27:H183)</f>
        <v>56.652764438062427</v>
      </c>
      <c r="J183" s="2"/>
      <c r="K183" s="2"/>
    </row>
    <row r="184" spans="3:12" x14ac:dyDescent="0.25">
      <c r="C184" s="2">
        <v>157</v>
      </c>
      <c r="D184" s="2">
        <v>2.3339004117647058</v>
      </c>
      <c r="E184" s="2">
        <v>0.42846729661608879</v>
      </c>
      <c r="F184" s="2">
        <f>SUM($E$27:E184)</f>
        <v>58.963167923258062</v>
      </c>
      <c r="G184" s="2">
        <v>2.5707175294117648</v>
      </c>
      <c r="H184" s="2">
        <v>0.38899645276422939</v>
      </c>
      <c r="I184" s="2">
        <f>SUM($H$27:H184)</f>
        <v>57.041760890826659</v>
      </c>
      <c r="J184" s="2"/>
      <c r="K184" s="2"/>
    </row>
    <row r="185" spans="3:12" x14ac:dyDescent="0.25">
      <c r="C185" s="2">
        <v>158</v>
      </c>
      <c r="D185" s="2">
        <v>2.3292857647058822</v>
      </c>
      <c r="E185" s="2">
        <v>0.4293161513938456</v>
      </c>
      <c r="F185" s="2">
        <f>SUM($E$27:E185)</f>
        <v>59.392484074651911</v>
      </c>
      <c r="G185" s="2">
        <v>2.568115411764706</v>
      </c>
      <c r="H185" s="2">
        <v>0.38939059958868438</v>
      </c>
      <c r="I185" s="2">
        <f>SUM($H$27:H185)</f>
        <v>57.431151490415346</v>
      </c>
      <c r="J185" s="2"/>
      <c r="K185" s="2"/>
    </row>
    <row r="186" spans="3:12" x14ac:dyDescent="0.25">
      <c r="C186" s="2">
        <v>159</v>
      </c>
      <c r="D186" s="2">
        <v>2.3246711176470587</v>
      </c>
      <c r="E186" s="2">
        <v>0.43016837625279269</v>
      </c>
      <c r="F186" s="2">
        <f>SUM($E$27:E186)</f>
        <v>59.822652450904705</v>
      </c>
      <c r="G186" s="2">
        <v>2.5655132941176473</v>
      </c>
      <c r="H186" s="2">
        <v>0.38978554595404202</v>
      </c>
      <c r="I186" s="2">
        <f>SUM($H$27:H186)</f>
        <v>57.820937036369386</v>
      </c>
      <c r="J186" s="2"/>
      <c r="K186" s="2"/>
    </row>
    <row r="187" spans="3:12" x14ac:dyDescent="0.25">
      <c r="C187" s="2">
        <v>160</v>
      </c>
      <c r="D187" s="2">
        <v>2.3200564705882352</v>
      </c>
      <c r="E187" s="2">
        <v>0.43102399130244295</v>
      </c>
      <c r="F187" s="2">
        <f>SUM($E$27:E187)</f>
        <v>60.253676442207151</v>
      </c>
      <c r="G187" s="2">
        <v>2.5629111764705881</v>
      </c>
      <c r="H187" s="2">
        <v>0.39018129429561837</v>
      </c>
      <c r="I187" s="2">
        <f>SUM($H$27:H187)</f>
        <v>58.211118330665002</v>
      </c>
      <c r="J187" s="2"/>
      <c r="K187" s="2"/>
    </row>
    <row r="188" spans="3:12" x14ac:dyDescent="0.25">
      <c r="C188" s="2">
        <v>161</v>
      </c>
      <c r="D188" s="2">
        <v>2.3154418235294116</v>
      </c>
      <c r="E188" s="2">
        <v>0.43188301681262153</v>
      </c>
      <c r="F188" s="2">
        <f>SUM($E$27:E188)</f>
        <v>60.685559459019771</v>
      </c>
      <c r="G188" s="2">
        <v>2.5603090588235293</v>
      </c>
      <c r="H188" s="2">
        <v>0.39057784705862947</v>
      </c>
      <c r="I188" s="2">
        <f>SUM($H$27:H188)</f>
        <v>58.601696177723632</v>
      </c>
      <c r="J188" s="2"/>
      <c r="K188" s="2"/>
    </row>
    <row r="189" spans="3:12" x14ac:dyDescent="0.25">
      <c r="C189" s="2">
        <v>162</v>
      </c>
      <c r="D189" s="2">
        <v>2.3108271764705881</v>
      </c>
      <c r="E189" s="2">
        <v>0.43274547321506623</v>
      </c>
      <c r="F189" s="2">
        <f>SUM($E$27:E189)</f>
        <v>61.118304932234835</v>
      </c>
      <c r="G189" s="2">
        <v>2.5577069411764706</v>
      </c>
      <c r="H189" s="2">
        <v>0.39097520669824243</v>
      </c>
      <c r="I189" s="2">
        <f>SUM($H$27:H189)</f>
        <v>58.992671384421875</v>
      </c>
      <c r="J189" s="2"/>
      <c r="K189" s="2"/>
    </row>
    <row r="190" spans="3:12" x14ac:dyDescent="0.25">
      <c r="C190" s="2">
        <v>163</v>
      </c>
      <c r="D190" s="2">
        <v>2.3062125294117646</v>
      </c>
      <c r="E190" s="2">
        <v>0.43361138110504743</v>
      </c>
      <c r="F190" s="2">
        <f>SUM($E$27:E190)</f>
        <v>61.551916313339881</v>
      </c>
      <c r="G190" s="2">
        <v>2.5551048235294118</v>
      </c>
      <c r="H190" s="2">
        <v>0.3913733756796256</v>
      </c>
      <c r="I190" s="2">
        <f>SUM($H$27:H190)</f>
        <v>59.384044760101503</v>
      </c>
      <c r="J190" s="2"/>
      <c r="K190" s="2"/>
    </row>
    <row r="191" spans="3:12" x14ac:dyDescent="0.25">
      <c r="C191" s="2">
        <v>164</v>
      </c>
      <c r="D191" s="2">
        <v>2.301597882352941</v>
      </c>
      <c r="E191" s="2">
        <v>0.43448076124300755</v>
      </c>
      <c r="F191" s="2">
        <f>SUM($E$27:E191)</f>
        <v>61.986397074582889</v>
      </c>
      <c r="G191" s="2">
        <v>2.5525027058823531</v>
      </c>
      <c r="H191" s="2">
        <v>0.39177235647799968</v>
      </c>
      <c r="I191" s="2">
        <f>SUM($H$27:H191)</f>
        <v>59.775817116579503</v>
      </c>
      <c r="J191" s="2"/>
      <c r="K191" s="2"/>
    </row>
    <row r="192" spans="3:12" x14ac:dyDescent="0.25">
      <c r="C192" s="2">
        <v>165</v>
      </c>
      <c r="D192" s="2">
        <v>2.2969832352941175</v>
      </c>
      <c r="E192" s="2">
        <v>0.43535363455622039</v>
      </c>
      <c r="F192" s="2">
        <f>SUM($E$27:E192)</f>
        <v>62.421750709139111</v>
      </c>
      <c r="G192" s="2">
        <v>2.5499005882352943</v>
      </c>
      <c r="H192" s="2">
        <v>0.39217215157868895</v>
      </c>
      <c r="I192" s="2">
        <f>SUM($H$27:H192)</f>
        <v>60.167989268158195</v>
      </c>
      <c r="J192" s="2"/>
      <c r="K192" s="2"/>
    </row>
    <row r="193" spans="3:11" x14ac:dyDescent="0.25">
      <c r="C193" s="2">
        <v>166</v>
      </c>
      <c r="D193" s="2">
        <v>2.292368588235294</v>
      </c>
      <c r="E193" s="2">
        <v>0.43623002214046991</v>
      </c>
      <c r="F193" s="2">
        <f>SUM($E$27:E193)</f>
        <v>62.857980731279582</v>
      </c>
      <c r="G193" s="2">
        <v>2.5472984705882356</v>
      </c>
      <c r="H193" s="2">
        <v>0.39257276347717301</v>
      </c>
      <c r="I193" s="2">
        <f>SUM($H$27:H193)</f>
        <v>60.560562031635371</v>
      </c>
      <c r="J193" s="2"/>
      <c r="K193" s="2"/>
    </row>
    <row r="194" spans="3:11" x14ac:dyDescent="0.25">
      <c r="C194" s="2">
        <v>167</v>
      </c>
      <c r="D194" s="2">
        <v>2.2877539411764705</v>
      </c>
      <c r="E194" s="2">
        <v>0.43710994526175007</v>
      </c>
      <c r="F194" s="2">
        <f>SUM($E$27:E194)</f>
        <v>63.295090676541335</v>
      </c>
      <c r="G194" s="2">
        <v>2.5446963529411764</v>
      </c>
      <c r="H194" s="2">
        <v>0.39297419467913869</v>
      </c>
      <c r="I194" s="2">
        <f>SUM($H$27:H194)</f>
        <v>60.953536226314512</v>
      </c>
      <c r="J194" s="2"/>
      <c r="K194" s="2"/>
    </row>
    <row r="195" spans="3:11" x14ac:dyDescent="0.25">
      <c r="C195" s="2">
        <v>168</v>
      </c>
      <c r="D195" s="2">
        <v>2.2831392941176469</v>
      </c>
      <c r="E195" s="2">
        <v>0.43799342535798491</v>
      </c>
      <c r="F195" s="2">
        <f>SUM($E$27:E195)</f>
        <v>63.733084101899323</v>
      </c>
      <c r="G195" s="2">
        <v>2.5420942352941176</v>
      </c>
      <c r="H195" s="2">
        <v>0.39337644770053187</v>
      </c>
      <c r="I195" s="2">
        <f>SUM($H$27:H195)</f>
        <v>61.346912674015044</v>
      </c>
      <c r="J195" s="2"/>
      <c r="K195" s="2"/>
    </row>
    <row r="196" spans="3:11" x14ac:dyDescent="0.25">
      <c r="C196" s="2">
        <v>169</v>
      </c>
      <c r="D196" s="2">
        <v>2.2785246470588234</v>
      </c>
      <c r="E196" s="2">
        <v>0.43888048404076957</v>
      </c>
      <c r="F196" s="2">
        <f>SUM($E$27:E196)</f>
        <v>64.171964585940088</v>
      </c>
      <c r="G196" s="2">
        <v>2.5394921176470588</v>
      </c>
      <c r="H196" s="2">
        <v>0.39377952506761077</v>
      </c>
      <c r="I196" s="2">
        <f>SUM($H$27:H196)</f>
        <v>61.740692199082652</v>
      </c>
      <c r="J196" s="2"/>
      <c r="K196" s="2"/>
    </row>
    <row r="197" spans="3:11" x14ac:dyDescent="0.25">
      <c r="C197" s="2">
        <v>170</v>
      </c>
      <c r="D197" s="2">
        <v>2.2739099999999999</v>
      </c>
      <c r="E197" s="2">
        <v>0.43977114309713228</v>
      </c>
      <c r="F197" s="2">
        <f>SUM($E$27:E197)</f>
        <v>64.611735729037221</v>
      </c>
      <c r="G197" s="2">
        <v>2.5368900000000001</v>
      </c>
      <c r="H197" s="2">
        <v>0.39418342931699835</v>
      </c>
      <c r="I197" s="2">
        <f>SUM($H$27:H197)</f>
        <v>62.134875628399648</v>
      </c>
      <c r="J197" s="2"/>
      <c r="K197" s="2"/>
    </row>
    <row r="198" spans="3:11" x14ac:dyDescent="0.25">
      <c r="C198" s="2"/>
      <c r="D198" s="2"/>
      <c r="E198" s="2"/>
      <c r="F198" s="2"/>
      <c r="G198" s="2"/>
      <c r="H198" s="2"/>
      <c r="I198" s="2"/>
      <c r="J198" s="2"/>
      <c r="K198" s="2"/>
    </row>
    <row r="1060" spans="13:13" x14ac:dyDescent="0.25">
      <c r="M1060" s="2"/>
    </row>
  </sheetData>
  <mergeCells count="7">
    <mergeCell ref="N12:Q12"/>
    <mergeCell ref="J12:M12"/>
    <mergeCell ref="D25:F25"/>
    <mergeCell ref="G25:I25"/>
    <mergeCell ref="E5:F5"/>
    <mergeCell ref="G13:H13"/>
    <mergeCell ref="G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19C7-C31A-4CEF-BD28-E2CB02AF5CA0}">
  <dimension ref="F10:L1712"/>
  <sheetViews>
    <sheetView topLeftCell="A21" zoomScale="70" zoomScaleNormal="70" workbookViewId="0">
      <selection activeCell="Q35" sqref="Q35"/>
    </sheetView>
  </sheetViews>
  <sheetFormatPr defaultRowHeight="15" x14ac:dyDescent="0.25"/>
  <cols>
    <col min="1" max="16384" width="9.140625" style="1"/>
  </cols>
  <sheetData>
    <row r="10" spans="6:12" x14ac:dyDescent="0.25">
      <c r="F10" s="2"/>
      <c r="G10" s="85" t="s">
        <v>25</v>
      </c>
      <c r="H10" s="85"/>
      <c r="I10" s="85"/>
      <c r="J10" s="86" t="s">
        <v>26</v>
      </c>
      <c r="K10" s="86"/>
      <c r="L10" s="86"/>
    </row>
    <row r="11" spans="6:12" x14ac:dyDescent="0.25"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20</v>
      </c>
      <c r="K11" s="2" t="s">
        <v>21</v>
      </c>
      <c r="L11" s="2" t="s">
        <v>22</v>
      </c>
    </row>
    <row r="12" spans="6:12" x14ac:dyDescent="0.25">
      <c r="F12" s="2" cm="1">
        <f t="array" ref="F12:F1712">_xlfn.SEQUENCE(1701,1,0,0.1)</f>
        <v>0</v>
      </c>
      <c r="G12" s="2" cm="1">
        <f t="array" ref="G12:G1712">(Folha1!$F$7-Folha1!$E$7)/170*F12:F1712+Folha1!$E$7</f>
        <v>3.0583999999999998</v>
      </c>
      <c r="H12" s="2" cm="1">
        <f t="array" ref="H12:H1712">1/G12:G1712</f>
        <v>0.32696834946377196</v>
      </c>
      <c r="I12" s="2">
        <f>SUM(_xlfn.ANCHORARRAY(H12))*0.1</f>
        <v>64.266670029802128</v>
      </c>
      <c r="J12" s="2" cm="1">
        <f t="array" ref="J12:J1712">(Folha1!$F$8-Folha1!$E$8)/170*_xlfn.ANCHORARRAY(F12)+Folha1!$E$8</f>
        <v>2.97925</v>
      </c>
      <c r="K12" s="2" cm="1">
        <f t="array" ref="K12:K1712">1/J12:J1712</f>
        <v>0.33565494671477719</v>
      </c>
      <c r="L12" s="2">
        <f>SUM(_xlfn.ANCHORARRAY(K12))*0.1</f>
        <v>61.806439189070765</v>
      </c>
    </row>
    <row r="13" spans="6:12" x14ac:dyDescent="0.25">
      <c r="F13" s="1">
        <v>0.1</v>
      </c>
      <c r="G13" s="1">
        <v>3.0579385352941175</v>
      </c>
      <c r="H13" s="1">
        <v>0.32701769131661712</v>
      </c>
      <c r="J13" s="1">
        <v>2.9789897882352943</v>
      </c>
      <c r="K13" s="1">
        <v>0.33568426583710581</v>
      </c>
    </row>
    <row r="14" spans="6:12" x14ac:dyDescent="0.25">
      <c r="F14" s="1">
        <v>0.2</v>
      </c>
      <c r="G14" s="1">
        <v>3.0574770705882353</v>
      </c>
      <c r="H14" s="1">
        <v>0.32706704806378406</v>
      </c>
      <c r="J14" s="1">
        <v>2.9787295764705881</v>
      </c>
      <c r="K14" s="1">
        <v>0.33571359008187363</v>
      </c>
    </row>
    <row r="15" spans="6:12" x14ac:dyDescent="0.25">
      <c r="F15" s="1">
        <v>0.30000000000000004</v>
      </c>
      <c r="G15" s="1">
        <v>3.0570156058823525</v>
      </c>
      <c r="H15" s="1">
        <v>0.32711641971201777</v>
      </c>
      <c r="J15" s="1">
        <v>2.9784693647058824</v>
      </c>
      <c r="K15" s="1">
        <v>0.33574291945042312</v>
      </c>
    </row>
    <row r="16" spans="6:12" x14ac:dyDescent="0.25">
      <c r="F16" s="1">
        <v>0.4</v>
      </c>
      <c r="G16" s="1">
        <v>3.0565541411764703</v>
      </c>
      <c r="H16" s="1">
        <v>0.32716580626806735</v>
      </c>
      <c r="J16" s="1">
        <v>2.9782091529411763</v>
      </c>
      <c r="K16" s="1">
        <v>0.33577225394409743</v>
      </c>
    </row>
    <row r="17" spans="6:11" x14ac:dyDescent="0.25">
      <c r="F17" s="1">
        <v>0.5</v>
      </c>
      <c r="G17" s="1">
        <v>3.056092676470588</v>
      </c>
      <c r="H17" s="1">
        <v>0.3272152077386859</v>
      </c>
      <c r="J17" s="1">
        <v>2.9779489411764706</v>
      </c>
      <c r="K17" s="1">
        <v>0.33580159356424</v>
      </c>
    </row>
    <row r="18" spans="6:11" x14ac:dyDescent="0.25">
      <c r="F18" s="1">
        <v>0.6</v>
      </c>
      <c r="G18" s="1">
        <v>3.0556312117647058</v>
      </c>
      <c r="H18" s="1">
        <v>0.32726462413063068</v>
      </c>
      <c r="J18" s="1">
        <v>2.9776887294117649</v>
      </c>
      <c r="K18" s="1">
        <v>0.33583093831219474</v>
      </c>
    </row>
    <row r="19" spans="6:11" x14ac:dyDescent="0.25">
      <c r="F19" s="1">
        <v>0.7</v>
      </c>
      <c r="G19" s="1">
        <v>3.0551697470588235</v>
      </c>
      <c r="H19" s="1">
        <v>0.32731405545066306</v>
      </c>
      <c r="J19" s="1">
        <v>2.9774285176470587</v>
      </c>
      <c r="K19" s="1">
        <v>0.33586028818930624</v>
      </c>
    </row>
    <row r="20" spans="6:11" x14ac:dyDescent="0.25">
      <c r="F20" s="1">
        <v>0.79999999999999993</v>
      </c>
      <c r="G20" s="1">
        <v>3.0547082823529408</v>
      </c>
      <c r="H20" s="1">
        <v>0.32736350170554845</v>
      </c>
      <c r="J20" s="1">
        <v>2.977168305882353</v>
      </c>
      <c r="K20" s="1">
        <v>0.33588964319691922</v>
      </c>
    </row>
    <row r="21" spans="6:11" x14ac:dyDescent="0.25">
      <c r="F21" s="1">
        <v>0.89999999999999991</v>
      </c>
      <c r="G21" s="1">
        <v>3.0542468176470585</v>
      </c>
      <c r="H21" s="1">
        <v>0.32741296290205635</v>
      </c>
      <c r="J21" s="1">
        <v>2.9769080941176469</v>
      </c>
      <c r="K21" s="1">
        <v>0.3359190033363792</v>
      </c>
    </row>
    <row r="22" spans="6:11" x14ac:dyDescent="0.25">
      <c r="F22" s="1">
        <v>0.99999999999999989</v>
      </c>
      <c r="G22" s="1">
        <v>3.0537853529411763</v>
      </c>
      <c r="H22" s="1">
        <v>0.32746243904696026</v>
      </c>
      <c r="J22" s="1">
        <v>2.9766478823529412</v>
      </c>
      <c r="K22" s="1">
        <v>0.33594836860903188</v>
      </c>
    </row>
    <row r="23" spans="6:11" x14ac:dyDescent="0.25">
      <c r="F23" s="1">
        <v>1.0999999999999999</v>
      </c>
      <c r="G23" s="1">
        <v>3.053323888235294</v>
      </c>
      <c r="H23" s="1">
        <v>0.327511930147038</v>
      </c>
      <c r="J23" s="1">
        <v>2.9763876705882351</v>
      </c>
      <c r="K23" s="1">
        <v>0.33597773901622369</v>
      </c>
    </row>
    <row r="24" spans="6:11" x14ac:dyDescent="0.25">
      <c r="F24" s="1">
        <v>1.2</v>
      </c>
      <c r="G24" s="1">
        <v>3.0528624235294117</v>
      </c>
      <c r="H24" s="1">
        <v>0.32756143620907124</v>
      </c>
      <c r="J24" s="1">
        <v>2.9761274588235294</v>
      </c>
      <c r="K24" s="1">
        <v>0.33600711455930132</v>
      </c>
    </row>
    <row r="25" spans="6:11" x14ac:dyDescent="0.25">
      <c r="F25" s="1">
        <v>1.3</v>
      </c>
      <c r="G25" s="1">
        <v>3.052400958823529</v>
      </c>
      <c r="H25" s="1">
        <v>0.32761095723984596</v>
      </c>
      <c r="J25" s="1">
        <v>2.9758672470588237</v>
      </c>
      <c r="K25" s="1">
        <v>0.3360364952396121</v>
      </c>
    </row>
    <row r="26" spans="6:11" x14ac:dyDescent="0.25">
      <c r="F26" s="1">
        <v>1.4000000000000001</v>
      </c>
      <c r="G26" s="1">
        <v>3.0519394941176468</v>
      </c>
      <c r="H26" s="1">
        <v>0.3276604932461521</v>
      </c>
      <c r="J26" s="1">
        <v>2.9756070352941175</v>
      </c>
      <c r="K26" s="1">
        <v>0.33606588105850377</v>
      </c>
    </row>
    <row r="27" spans="6:11" x14ac:dyDescent="0.25">
      <c r="F27" s="1">
        <v>1.5000000000000002</v>
      </c>
      <c r="G27" s="1">
        <v>3.0514780294117645</v>
      </c>
      <c r="H27" s="1">
        <v>0.32771004423478373</v>
      </c>
      <c r="J27" s="1">
        <v>2.9753468235294118</v>
      </c>
      <c r="K27" s="1">
        <v>0.33609527201732448</v>
      </c>
    </row>
    <row r="28" spans="6:11" x14ac:dyDescent="0.25">
      <c r="F28" s="1">
        <v>1.6000000000000003</v>
      </c>
      <c r="G28" s="1">
        <v>3.0510165647058822</v>
      </c>
      <c r="H28" s="1">
        <v>0.32775961021253908</v>
      </c>
      <c r="J28" s="1">
        <v>2.9750866117647057</v>
      </c>
      <c r="K28" s="1">
        <v>0.33612466811742292</v>
      </c>
    </row>
    <row r="29" spans="6:11" x14ac:dyDescent="0.25">
      <c r="F29" s="1">
        <v>1.7000000000000004</v>
      </c>
      <c r="G29" s="1">
        <v>3.0505551</v>
      </c>
      <c r="H29" s="1">
        <v>0.32780919118622048</v>
      </c>
      <c r="J29" s="1">
        <v>2.9748264</v>
      </c>
      <c r="K29" s="1">
        <v>0.33615406936014819</v>
      </c>
    </row>
    <row r="30" spans="6:11" x14ac:dyDescent="0.25">
      <c r="F30" s="1">
        <v>1.8000000000000005</v>
      </c>
      <c r="G30" s="1">
        <v>3.0500936352941173</v>
      </c>
      <c r="H30" s="1">
        <v>0.32785878716263445</v>
      </c>
      <c r="J30" s="1">
        <v>2.9745661882352943</v>
      </c>
      <c r="K30" s="1">
        <v>0.33618347574684998</v>
      </c>
    </row>
    <row r="31" spans="6:11" x14ac:dyDescent="0.25">
      <c r="F31" s="1">
        <v>1.9000000000000006</v>
      </c>
      <c r="G31" s="1">
        <v>3.049632170588235</v>
      </c>
      <c r="H31" s="1">
        <v>0.32790839814859141</v>
      </c>
      <c r="J31" s="1">
        <v>2.9743059764705881</v>
      </c>
      <c r="K31" s="1">
        <v>0.33621288727887833</v>
      </c>
    </row>
    <row r="32" spans="6:11" x14ac:dyDescent="0.25">
      <c r="F32" s="1">
        <v>2.0000000000000004</v>
      </c>
      <c r="G32" s="1">
        <v>3.0491707058823527</v>
      </c>
      <c r="H32" s="1">
        <v>0.32795802415090608</v>
      </c>
      <c r="J32" s="1">
        <v>2.9740457647058824</v>
      </c>
      <c r="K32" s="1">
        <v>0.33624230395758375</v>
      </c>
    </row>
    <row r="33" spans="6:11" x14ac:dyDescent="0.25">
      <c r="F33" s="1">
        <v>2.1000000000000005</v>
      </c>
      <c r="G33" s="1">
        <v>3.0487092411764705</v>
      </c>
      <c r="H33" s="1">
        <v>0.32800766517639729</v>
      </c>
      <c r="J33" s="1">
        <v>2.9737855529411763</v>
      </c>
      <c r="K33" s="1">
        <v>0.33627172578431741</v>
      </c>
    </row>
    <row r="34" spans="6:11" x14ac:dyDescent="0.25">
      <c r="F34" s="1">
        <v>2.2000000000000006</v>
      </c>
      <c r="G34" s="1">
        <v>3.0482477764705882</v>
      </c>
      <c r="H34" s="1">
        <v>0.32805732123188797</v>
      </c>
      <c r="J34" s="1">
        <v>2.9735253411764706</v>
      </c>
      <c r="K34" s="1">
        <v>0.33630115276043065</v>
      </c>
    </row>
    <row r="35" spans="6:11" x14ac:dyDescent="0.25">
      <c r="F35" s="1">
        <v>2.3000000000000007</v>
      </c>
      <c r="G35" s="1">
        <v>3.0477863117647055</v>
      </c>
      <c r="H35" s="1">
        <v>0.32810699232420526</v>
      </c>
      <c r="J35" s="1">
        <v>2.9732651294117645</v>
      </c>
      <c r="K35" s="1">
        <v>0.33633058488727563</v>
      </c>
    </row>
    <row r="36" spans="6:11" x14ac:dyDescent="0.25">
      <c r="F36" s="1">
        <v>2.4000000000000008</v>
      </c>
      <c r="G36" s="1">
        <v>3.0473248470588232</v>
      </c>
      <c r="H36" s="1">
        <v>0.32815667846018021</v>
      </c>
      <c r="J36" s="1">
        <v>2.9730049176470588</v>
      </c>
      <c r="K36" s="1">
        <v>0.33636002216620459</v>
      </c>
    </row>
    <row r="37" spans="6:11" x14ac:dyDescent="0.25">
      <c r="F37" s="1">
        <v>2.5000000000000009</v>
      </c>
      <c r="G37" s="1">
        <v>3.046863382352941</v>
      </c>
      <c r="H37" s="1">
        <v>0.32820637964664823</v>
      </c>
      <c r="J37" s="1">
        <v>2.9727447058823531</v>
      </c>
      <c r="K37" s="1">
        <v>0.33638946459857061</v>
      </c>
    </row>
    <row r="38" spans="6:11" x14ac:dyDescent="0.25">
      <c r="F38" s="1">
        <v>2.600000000000001</v>
      </c>
      <c r="G38" s="1">
        <v>3.0464019176470587</v>
      </c>
      <c r="H38" s="1">
        <v>0.3282560958904488</v>
      </c>
      <c r="J38" s="1">
        <v>2.9724844941176469</v>
      </c>
      <c r="K38" s="1">
        <v>0.33641891218572706</v>
      </c>
    </row>
    <row r="39" spans="6:11" x14ac:dyDescent="0.25">
      <c r="F39" s="1">
        <v>2.7000000000000011</v>
      </c>
      <c r="G39" s="1">
        <v>3.0459404529411764</v>
      </c>
      <c r="H39" s="1">
        <v>0.32830582719842555</v>
      </c>
      <c r="J39" s="1">
        <v>2.9722242823529412</v>
      </c>
      <c r="K39" s="1">
        <v>0.33644836492902774</v>
      </c>
    </row>
    <row r="40" spans="6:11" x14ac:dyDescent="0.25">
      <c r="F40" s="1">
        <v>2.8000000000000012</v>
      </c>
      <c r="G40" s="1">
        <v>3.0454789882352937</v>
      </c>
      <c r="H40" s="1">
        <v>0.32835557357742634</v>
      </c>
      <c r="J40" s="1">
        <v>2.9719640705882351</v>
      </c>
      <c r="K40" s="1">
        <v>0.33647782282982713</v>
      </c>
    </row>
    <row r="41" spans="6:11" x14ac:dyDescent="0.25">
      <c r="F41" s="1">
        <v>2.9000000000000012</v>
      </c>
      <c r="G41" s="1">
        <v>3.0450175235294115</v>
      </c>
      <c r="H41" s="1">
        <v>0.32840533503430303</v>
      </c>
      <c r="J41" s="1">
        <v>2.9717038588235294</v>
      </c>
      <c r="K41" s="1">
        <v>0.33650728588947987</v>
      </c>
    </row>
    <row r="42" spans="6:11" x14ac:dyDescent="0.25">
      <c r="F42" s="1">
        <v>3.0000000000000013</v>
      </c>
      <c r="G42" s="1">
        <v>3.0445560588235292</v>
      </c>
      <c r="H42" s="1">
        <v>0.32845511157591162</v>
      </c>
      <c r="J42" s="1">
        <v>2.9714436470588237</v>
      </c>
      <c r="K42" s="1">
        <v>0.33653675410934142</v>
      </c>
    </row>
    <row r="43" spans="6:11" x14ac:dyDescent="0.25">
      <c r="F43" s="1">
        <v>3.1000000000000014</v>
      </c>
      <c r="G43" s="1">
        <v>3.0440945941176469</v>
      </c>
      <c r="H43" s="1">
        <v>0.32850490320911241</v>
      </c>
      <c r="J43" s="1">
        <v>2.9711834352941175</v>
      </c>
      <c r="K43" s="1">
        <v>0.33656622749076748</v>
      </c>
    </row>
    <row r="44" spans="6:11" x14ac:dyDescent="0.25">
      <c r="F44" s="1">
        <v>3.2000000000000015</v>
      </c>
      <c r="G44" s="1">
        <v>3.0436331294117647</v>
      </c>
      <c r="H44" s="1">
        <v>0.32855470994076985</v>
      </c>
      <c r="J44" s="1">
        <v>2.9709232235294118</v>
      </c>
      <c r="K44" s="1">
        <v>0.33659570603511429</v>
      </c>
    </row>
    <row r="45" spans="6:11" x14ac:dyDescent="0.25">
      <c r="F45" s="1">
        <v>3.3000000000000016</v>
      </c>
      <c r="G45" s="1">
        <v>3.043171664705882</v>
      </c>
      <c r="H45" s="1">
        <v>0.32860453177775251</v>
      </c>
      <c r="J45" s="1">
        <v>2.9706630117647057</v>
      </c>
      <c r="K45" s="1">
        <v>0.33662518974373856</v>
      </c>
    </row>
    <row r="46" spans="6:11" x14ac:dyDescent="0.25">
      <c r="F46" s="1">
        <v>3.4000000000000017</v>
      </c>
      <c r="G46" s="1">
        <v>3.0427101999999997</v>
      </c>
      <c r="H46" s="1">
        <v>0.32865436872693299</v>
      </c>
      <c r="J46" s="1">
        <v>2.9704028</v>
      </c>
      <c r="K46" s="1">
        <v>0.33665467861799753</v>
      </c>
    </row>
    <row r="47" spans="6:11" x14ac:dyDescent="0.25">
      <c r="F47" s="1">
        <v>3.5000000000000018</v>
      </c>
      <c r="G47" s="1">
        <v>3.0422487352941174</v>
      </c>
      <c r="H47" s="1">
        <v>0.3287042207951883</v>
      </c>
      <c r="J47" s="1">
        <v>2.9701425882352939</v>
      </c>
      <c r="K47" s="1">
        <v>0.33668417265924888</v>
      </c>
    </row>
    <row r="48" spans="6:11" x14ac:dyDescent="0.25">
      <c r="F48" s="1">
        <v>3.6000000000000019</v>
      </c>
      <c r="G48" s="1">
        <v>3.0417872705882352</v>
      </c>
      <c r="H48" s="1">
        <v>0.32875408798939948</v>
      </c>
      <c r="J48" s="1">
        <v>2.9698823764705882</v>
      </c>
      <c r="K48" s="1">
        <v>0.33671367186885065</v>
      </c>
    </row>
    <row r="49" spans="6:11" x14ac:dyDescent="0.25">
      <c r="F49" s="1">
        <v>3.700000000000002</v>
      </c>
      <c r="G49" s="1">
        <v>3.0413258058823529</v>
      </c>
      <c r="H49" s="1">
        <v>0.32880397031645181</v>
      </c>
      <c r="J49" s="1">
        <v>2.9696221647058825</v>
      </c>
      <c r="K49" s="1">
        <v>0.33674317624816152</v>
      </c>
    </row>
    <row r="50" spans="6:11" x14ac:dyDescent="0.25">
      <c r="F50" s="1">
        <v>3.800000000000002</v>
      </c>
      <c r="G50" s="1">
        <v>3.0408643411764702</v>
      </c>
      <c r="H50" s="1">
        <v>0.32885386778323467</v>
      </c>
      <c r="J50" s="1">
        <v>2.9693619529411763</v>
      </c>
      <c r="K50" s="1">
        <v>0.33677268579854069</v>
      </c>
    </row>
    <row r="51" spans="6:11" x14ac:dyDescent="0.25">
      <c r="F51" s="1">
        <v>3.9000000000000021</v>
      </c>
      <c r="G51" s="1">
        <v>3.0404028764705879</v>
      </c>
      <c r="H51" s="1">
        <v>0.3289037803966417</v>
      </c>
      <c r="J51" s="1">
        <v>2.9691017411764706</v>
      </c>
      <c r="K51" s="1">
        <v>0.33680220052134763</v>
      </c>
    </row>
    <row r="52" spans="6:11" x14ac:dyDescent="0.25">
      <c r="F52" s="1">
        <v>4.0000000000000018</v>
      </c>
      <c r="G52" s="1">
        <v>3.0399414117647057</v>
      </c>
      <c r="H52" s="1">
        <v>0.32895370816357067</v>
      </c>
      <c r="J52" s="1">
        <v>2.9688415294117645</v>
      </c>
      <c r="K52" s="1">
        <v>0.3368317204179424</v>
      </c>
    </row>
    <row r="53" spans="6:11" x14ac:dyDescent="0.25">
      <c r="F53" s="1">
        <v>4.1000000000000014</v>
      </c>
      <c r="G53" s="1">
        <v>3.0394799470588234</v>
      </c>
      <c r="H53" s="1">
        <v>0.32900365109092355</v>
      </c>
      <c r="J53" s="1">
        <v>2.9685813176470588</v>
      </c>
      <c r="K53" s="1">
        <v>0.33686124548968555</v>
      </c>
    </row>
    <row r="54" spans="6:11" x14ac:dyDescent="0.25">
      <c r="F54" s="1">
        <v>4.2000000000000011</v>
      </c>
      <c r="G54" s="1">
        <v>3.0390184823529411</v>
      </c>
      <c r="H54" s="1">
        <v>0.32905360918560661</v>
      </c>
      <c r="J54" s="1">
        <v>2.9683211058823531</v>
      </c>
      <c r="K54" s="1">
        <v>0.33689077573793802</v>
      </c>
    </row>
    <row r="55" spans="6:11" x14ac:dyDescent="0.25">
      <c r="F55" s="1">
        <v>4.3000000000000007</v>
      </c>
      <c r="G55" s="1">
        <v>3.0385570176470584</v>
      </c>
      <c r="H55" s="1">
        <v>0.3291035824545302</v>
      </c>
      <c r="J55" s="1">
        <v>2.968060894117647</v>
      </c>
      <c r="K55" s="1">
        <v>0.3369203111640614</v>
      </c>
    </row>
    <row r="56" spans="6:11" x14ac:dyDescent="0.25">
      <c r="F56" s="1">
        <v>4.4000000000000004</v>
      </c>
      <c r="G56" s="1">
        <v>3.0380955529411762</v>
      </c>
      <c r="H56" s="1">
        <v>0.32915357090460878</v>
      </c>
      <c r="J56" s="1">
        <v>2.9678006823529413</v>
      </c>
      <c r="K56" s="1">
        <v>0.33694985176941761</v>
      </c>
    </row>
    <row r="57" spans="6:11" x14ac:dyDescent="0.25">
      <c r="F57" s="1">
        <v>4.5</v>
      </c>
      <c r="G57" s="1">
        <v>3.0376340882352939</v>
      </c>
      <c r="H57" s="1">
        <v>0.32920357454276117</v>
      </c>
      <c r="J57" s="1">
        <v>2.9675404705882351</v>
      </c>
      <c r="K57" s="1">
        <v>0.3369793975553691</v>
      </c>
    </row>
    <row r="58" spans="6:11" x14ac:dyDescent="0.25">
      <c r="F58" s="1">
        <v>4.5999999999999996</v>
      </c>
      <c r="G58" s="1">
        <v>3.0371726235294116</v>
      </c>
      <c r="H58" s="1">
        <v>0.32925359337591042</v>
      </c>
      <c r="J58" s="1">
        <v>2.9672802588235294</v>
      </c>
      <c r="K58" s="1">
        <v>0.33700894852327873</v>
      </c>
    </row>
    <row r="59" spans="6:11" x14ac:dyDescent="0.25">
      <c r="F59" s="1">
        <v>4.6999999999999993</v>
      </c>
      <c r="G59" s="1">
        <v>3.0367111588235294</v>
      </c>
      <c r="H59" s="1">
        <v>0.32930362741098368</v>
      </c>
      <c r="J59" s="1">
        <v>2.9670200470588233</v>
      </c>
      <c r="K59" s="1">
        <v>0.33703850467450996</v>
      </c>
    </row>
    <row r="60" spans="6:11" x14ac:dyDescent="0.25">
      <c r="F60" s="1">
        <v>4.7999999999999989</v>
      </c>
      <c r="G60" s="1">
        <v>3.0362496941176467</v>
      </c>
      <c r="H60" s="1">
        <v>0.32935367665491239</v>
      </c>
      <c r="J60" s="1">
        <v>2.9667598352941176</v>
      </c>
      <c r="K60" s="1">
        <v>0.3370680660104266</v>
      </c>
    </row>
    <row r="61" spans="6:11" x14ac:dyDescent="0.25">
      <c r="F61" s="1">
        <v>4.8999999999999986</v>
      </c>
      <c r="G61" s="1">
        <v>3.0357882294117644</v>
      </c>
      <c r="H61" s="1">
        <v>0.32940374111463205</v>
      </c>
      <c r="J61" s="1">
        <v>2.9664996235294119</v>
      </c>
      <c r="K61" s="1">
        <v>0.33709763253239305</v>
      </c>
    </row>
    <row r="62" spans="6:11" x14ac:dyDescent="0.25">
      <c r="F62" s="1">
        <v>4.9999999999999982</v>
      </c>
      <c r="G62" s="1">
        <v>3.0353267647058821</v>
      </c>
      <c r="H62" s="1">
        <v>0.32945382079708252</v>
      </c>
      <c r="J62" s="1">
        <v>2.9662394117647057</v>
      </c>
      <c r="K62" s="1">
        <v>0.33712720424177417</v>
      </c>
    </row>
    <row r="63" spans="6:11" x14ac:dyDescent="0.25">
      <c r="F63" s="1">
        <v>5.0999999999999979</v>
      </c>
      <c r="G63" s="1">
        <v>3.0348652999999999</v>
      </c>
      <c r="H63" s="1">
        <v>0.32950391570920795</v>
      </c>
      <c r="J63" s="1">
        <v>2.9659792</v>
      </c>
      <c r="K63" s="1">
        <v>0.33715678113993519</v>
      </c>
    </row>
    <row r="64" spans="6:11" x14ac:dyDescent="0.25">
      <c r="F64" s="1">
        <v>5.1999999999999975</v>
      </c>
      <c r="G64" s="1">
        <v>3.0344038352941176</v>
      </c>
      <c r="H64" s="1">
        <v>0.32955402585795651</v>
      </c>
      <c r="J64" s="1">
        <v>2.9657189882352939</v>
      </c>
      <c r="K64" s="1">
        <v>0.33718636322824197</v>
      </c>
    </row>
    <row r="65" spans="6:11" x14ac:dyDescent="0.25">
      <c r="F65" s="1">
        <v>5.2999999999999972</v>
      </c>
      <c r="G65" s="1">
        <v>3.0339423705882349</v>
      </c>
      <c r="H65" s="1">
        <v>0.32960415125028075</v>
      </c>
      <c r="J65" s="1">
        <v>2.9654587764705882</v>
      </c>
      <c r="K65" s="1">
        <v>0.33721595050806069</v>
      </c>
    </row>
    <row r="66" spans="6:11" x14ac:dyDescent="0.25">
      <c r="F66" s="1">
        <v>5.3999999999999968</v>
      </c>
      <c r="G66" s="1">
        <v>3.0334809058823526</v>
      </c>
      <c r="H66" s="1">
        <v>0.32965429189313744</v>
      </c>
      <c r="J66" s="1">
        <v>2.9651985647058825</v>
      </c>
      <c r="K66" s="1">
        <v>0.33724554298075815</v>
      </c>
    </row>
    <row r="67" spans="6:11" x14ac:dyDescent="0.25">
      <c r="F67" s="1">
        <v>5.4999999999999964</v>
      </c>
      <c r="G67" s="1">
        <v>3.0330194411764704</v>
      </c>
      <c r="H67" s="1">
        <v>0.32970444779348745</v>
      </c>
      <c r="J67" s="1">
        <v>2.9649383529411764</v>
      </c>
      <c r="K67" s="1">
        <v>0.33727514064770159</v>
      </c>
    </row>
    <row r="68" spans="6:11" x14ac:dyDescent="0.25">
      <c r="F68" s="1">
        <v>5.5999999999999961</v>
      </c>
      <c r="G68" s="1">
        <v>3.0325579764705881</v>
      </c>
      <c r="H68" s="1">
        <v>0.329754618958296</v>
      </c>
      <c r="J68" s="1">
        <v>2.9646781411764707</v>
      </c>
      <c r="K68" s="1">
        <v>0.33730474351025869</v>
      </c>
    </row>
    <row r="69" spans="6:11" x14ac:dyDescent="0.25">
      <c r="F69" s="1">
        <v>5.6999999999999957</v>
      </c>
      <c r="G69" s="1">
        <v>3.0320965117647058</v>
      </c>
      <c r="H69" s="1">
        <v>0.32980480539453261</v>
      </c>
      <c r="J69" s="1">
        <v>2.9644179294117645</v>
      </c>
      <c r="K69" s="1">
        <v>0.33733435156979774</v>
      </c>
    </row>
    <row r="70" spans="6:11" x14ac:dyDescent="0.25">
      <c r="F70" s="1">
        <v>5.7999999999999954</v>
      </c>
      <c r="G70" s="1">
        <v>3.0316350470588231</v>
      </c>
      <c r="H70" s="1">
        <v>0.32985500710917098</v>
      </c>
      <c r="J70" s="1">
        <v>2.9641577176470588</v>
      </c>
      <c r="K70" s="1">
        <v>0.33736396482768721</v>
      </c>
    </row>
    <row r="71" spans="6:11" x14ac:dyDescent="0.25">
      <c r="F71" s="1">
        <v>5.899999999999995</v>
      </c>
      <c r="G71" s="1">
        <v>3.0311735823529409</v>
      </c>
      <c r="H71" s="1">
        <v>0.32990522410918893</v>
      </c>
      <c r="J71" s="1">
        <v>2.9638975058823531</v>
      </c>
      <c r="K71" s="1">
        <v>0.33739358328529639</v>
      </c>
    </row>
    <row r="72" spans="6:11" x14ac:dyDescent="0.25">
      <c r="F72" s="1">
        <v>5.9999999999999947</v>
      </c>
      <c r="G72" s="1">
        <v>3.0307121176470586</v>
      </c>
      <c r="H72" s="1">
        <v>0.3299554564015687</v>
      </c>
      <c r="J72" s="1">
        <v>2.963637294117647</v>
      </c>
      <c r="K72" s="1">
        <v>0.33742320694399497</v>
      </c>
    </row>
    <row r="73" spans="6:11" x14ac:dyDescent="0.25">
      <c r="F73" s="1">
        <v>6.0999999999999943</v>
      </c>
      <c r="G73" s="1">
        <v>3.0302506529411763</v>
      </c>
      <c r="H73" s="1">
        <v>0.33000570399329676</v>
      </c>
      <c r="J73" s="1">
        <v>2.9633770823529413</v>
      </c>
      <c r="K73" s="1">
        <v>0.33745283580515284</v>
      </c>
    </row>
    <row r="74" spans="6:11" x14ac:dyDescent="0.25">
      <c r="F74" s="1">
        <v>6.199999999999994</v>
      </c>
      <c r="G74" s="1">
        <v>3.0297891882352941</v>
      </c>
      <c r="H74" s="1">
        <v>0.33005596689136374</v>
      </c>
      <c r="J74" s="1">
        <v>2.9631168705882351</v>
      </c>
      <c r="K74" s="1">
        <v>0.3374824698701408</v>
      </c>
    </row>
    <row r="75" spans="6:11" x14ac:dyDescent="0.25">
      <c r="F75" s="1">
        <v>6.2999999999999936</v>
      </c>
      <c r="G75" s="1">
        <v>3.0293277235294114</v>
      </c>
      <c r="H75" s="1">
        <v>0.33010624510276465</v>
      </c>
      <c r="J75" s="1">
        <v>2.9628566588235294</v>
      </c>
      <c r="K75" s="1">
        <v>0.33751210914032981</v>
      </c>
    </row>
    <row r="76" spans="6:11" x14ac:dyDescent="0.25">
      <c r="F76" s="1">
        <v>6.3999999999999932</v>
      </c>
      <c r="G76" s="1">
        <v>3.0288662588235291</v>
      </c>
      <c r="H76" s="1">
        <v>0.33015653863449868</v>
      </c>
      <c r="J76" s="1">
        <v>2.9625964470588233</v>
      </c>
      <c r="K76" s="1">
        <v>0.33754175361709149</v>
      </c>
    </row>
    <row r="77" spans="6:11" x14ac:dyDescent="0.25">
      <c r="F77" s="1">
        <v>6.4999999999999929</v>
      </c>
      <c r="G77" s="1">
        <v>3.0284047941176468</v>
      </c>
      <c r="H77" s="1">
        <v>0.33020684749356932</v>
      </c>
      <c r="J77" s="1">
        <v>2.9623362352941176</v>
      </c>
      <c r="K77" s="1">
        <v>0.3375714033017978</v>
      </c>
    </row>
    <row r="78" spans="6:11" x14ac:dyDescent="0.25">
      <c r="F78" s="1">
        <v>6.5999999999999925</v>
      </c>
      <c r="G78" s="1">
        <v>3.0279433294117646</v>
      </c>
      <c r="H78" s="1">
        <v>0.33025717168698432</v>
      </c>
      <c r="J78" s="1">
        <v>2.9620760235294119</v>
      </c>
      <c r="K78" s="1">
        <v>0.33760105819582131</v>
      </c>
    </row>
    <row r="79" spans="6:11" x14ac:dyDescent="0.25">
      <c r="F79" s="1">
        <v>6.6999999999999922</v>
      </c>
      <c r="G79" s="1">
        <v>3.0274818647058823</v>
      </c>
      <c r="H79" s="1">
        <v>0.33030751122175567</v>
      </c>
      <c r="J79" s="1">
        <v>2.9618158117647058</v>
      </c>
      <c r="K79" s="1">
        <v>0.33763071830053509</v>
      </c>
    </row>
    <row r="80" spans="6:11" x14ac:dyDescent="0.25">
      <c r="F80" s="1">
        <v>6.7999999999999918</v>
      </c>
      <c r="G80" s="1">
        <v>3.0270203999999996</v>
      </c>
      <c r="H80" s="1">
        <v>0.33035786610489976</v>
      </c>
      <c r="J80" s="1">
        <v>2.9615556000000001</v>
      </c>
      <c r="K80" s="1">
        <v>0.33766038361731249</v>
      </c>
    </row>
    <row r="81" spans="6:11" x14ac:dyDescent="0.25">
      <c r="F81" s="1">
        <v>6.8999999999999915</v>
      </c>
      <c r="G81" s="1">
        <v>3.0265589352941173</v>
      </c>
      <c r="H81" s="1">
        <v>0.33040823634343708</v>
      </c>
      <c r="J81" s="1">
        <v>2.9612953882352939</v>
      </c>
      <c r="K81" s="1">
        <v>0.33769005414752756</v>
      </c>
    </row>
    <row r="82" spans="6:11" x14ac:dyDescent="0.25">
      <c r="F82" s="1">
        <v>6.9999999999999911</v>
      </c>
      <c r="G82" s="1">
        <v>3.0260974705882351</v>
      </c>
      <c r="H82" s="1">
        <v>0.33045862194439252</v>
      </c>
      <c r="J82" s="1">
        <v>2.9610351764705882</v>
      </c>
      <c r="K82" s="1">
        <v>0.33771972989255467</v>
      </c>
    </row>
    <row r="83" spans="6:11" x14ac:dyDescent="0.25">
      <c r="F83" s="1">
        <v>7.0999999999999908</v>
      </c>
      <c r="G83" s="1">
        <v>3.0256360058823528</v>
      </c>
      <c r="H83" s="1">
        <v>0.33050902291479523</v>
      </c>
      <c r="J83" s="1">
        <v>2.9607749647058825</v>
      </c>
      <c r="K83" s="1">
        <v>0.33774941085376881</v>
      </c>
    </row>
    <row r="84" spans="6:11" x14ac:dyDescent="0.25">
      <c r="F84" s="1">
        <v>7.1999999999999904</v>
      </c>
      <c r="G84" s="1">
        <v>3.0251745411764706</v>
      </c>
      <c r="H84" s="1">
        <v>0.33055943926167863</v>
      </c>
      <c r="J84" s="1">
        <v>2.9605147529411764</v>
      </c>
      <c r="K84" s="1">
        <v>0.33777909703254549</v>
      </c>
    </row>
    <row r="85" spans="6:11" x14ac:dyDescent="0.25">
      <c r="F85" s="1">
        <v>7.2999999999999901</v>
      </c>
      <c r="G85" s="1">
        <v>3.0247130764705883</v>
      </c>
      <c r="H85" s="1">
        <v>0.33060987099208045</v>
      </c>
      <c r="J85" s="1">
        <v>2.9602545411764707</v>
      </c>
      <c r="K85" s="1">
        <v>0.33780878843026041</v>
      </c>
    </row>
    <row r="86" spans="6:11" x14ac:dyDescent="0.25">
      <c r="F86" s="1">
        <v>7.3999999999999897</v>
      </c>
      <c r="G86" s="1">
        <v>3.0242516117647056</v>
      </c>
      <c r="H86" s="1">
        <v>0.33066031811304281</v>
      </c>
      <c r="J86" s="1">
        <v>2.9599943294117645</v>
      </c>
      <c r="K86" s="1">
        <v>0.33783848504829012</v>
      </c>
    </row>
    <row r="87" spans="6:11" x14ac:dyDescent="0.25">
      <c r="F87" s="1">
        <v>7.4999999999999893</v>
      </c>
      <c r="G87" s="1">
        <v>3.0237901470588233</v>
      </c>
      <c r="H87" s="1">
        <v>0.33071078063161191</v>
      </c>
      <c r="J87" s="1">
        <v>2.9597341176470588</v>
      </c>
      <c r="K87" s="1">
        <v>0.3378681868880114</v>
      </c>
    </row>
    <row r="88" spans="6:11" x14ac:dyDescent="0.25">
      <c r="F88" s="1">
        <v>7.599999999999989</v>
      </c>
      <c r="G88" s="1">
        <v>3.0233286823529411</v>
      </c>
      <c r="H88" s="1">
        <v>0.3307612585548384</v>
      </c>
      <c r="J88" s="1">
        <v>2.9594739058823532</v>
      </c>
      <c r="K88" s="1">
        <v>0.33789789395080161</v>
      </c>
    </row>
    <row r="89" spans="6:11" x14ac:dyDescent="0.25">
      <c r="F89" s="1">
        <v>7.6999999999999886</v>
      </c>
      <c r="G89" s="1">
        <v>3.0228672176470588</v>
      </c>
      <c r="H89" s="1">
        <v>0.33081175188977724</v>
      </c>
      <c r="J89" s="1">
        <v>2.959213694117647</v>
      </c>
      <c r="K89" s="1">
        <v>0.33792760623803864</v>
      </c>
    </row>
    <row r="90" spans="6:11" x14ac:dyDescent="0.25">
      <c r="F90" s="1">
        <v>7.7999999999999883</v>
      </c>
      <c r="G90" s="1">
        <v>3.0224057529411765</v>
      </c>
      <c r="H90" s="1">
        <v>0.33086226064348762</v>
      </c>
      <c r="J90" s="1">
        <v>2.9589534823529413</v>
      </c>
      <c r="K90" s="1">
        <v>0.33795732375110077</v>
      </c>
    </row>
    <row r="91" spans="6:11" x14ac:dyDescent="0.25">
      <c r="F91" s="1">
        <v>7.8999999999999879</v>
      </c>
      <c r="G91" s="1">
        <v>3.0219442882352938</v>
      </c>
      <c r="H91" s="1">
        <v>0.33091278482303321</v>
      </c>
      <c r="J91" s="1">
        <v>2.9586932705882352</v>
      </c>
      <c r="K91" s="1">
        <v>0.33798704649136685</v>
      </c>
    </row>
    <row r="92" spans="6:11" x14ac:dyDescent="0.25">
      <c r="F92" s="1">
        <v>7.9999999999999876</v>
      </c>
      <c r="G92" s="1">
        <v>3.0214828235294116</v>
      </c>
      <c r="H92" s="1">
        <v>0.33096332443548171</v>
      </c>
      <c r="J92" s="1">
        <v>2.9584330588235295</v>
      </c>
      <c r="K92" s="1">
        <v>0.33801677446021605</v>
      </c>
    </row>
    <row r="93" spans="6:11" x14ac:dyDescent="0.25">
      <c r="F93" s="1">
        <v>8.0999999999999872</v>
      </c>
      <c r="G93" s="1">
        <v>3.0210213588235293</v>
      </c>
      <c r="H93" s="1">
        <v>0.33101387948790539</v>
      </c>
      <c r="J93" s="1">
        <v>2.9581728470588233</v>
      </c>
      <c r="K93" s="1">
        <v>0.33804650765902827</v>
      </c>
    </row>
    <row r="94" spans="6:11" x14ac:dyDescent="0.25">
      <c r="F94" s="1">
        <v>8.1999999999999869</v>
      </c>
      <c r="G94" s="1">
        <v>3.020559894117647</v>
      </c>
      <c r="H94" s="1">
        <v>0.33106444998738083</v>
      </c>
      <c r="J94" s="1">
        <v>2.9579126352941176</v>
      </c>
      <c r="K94" s="1">
        <v>0.33807624608918369</v>
      </c>
    </row>
    <row r="95" spans="6:11" x14ac:dyDescent="0.25">
      <c r="F95" s="1">
        <v>8.2999999999999865</v>
      </c>
      <c r="G95" s="1">
        <v>3.0200984294117648</v>
      </c>
      <c r="H95" s="1">
        <v>0.33111503594098868</v>
      </c>
      <c r="J95" s="1">
        <v>2.9576524235294119</v>
      </c>
      <c r="K95" s="1">
        <v>0.33810598975206313</v>
      </c>
    </row>
    <row r="96" spans="6:11" x14ac:dyDescent="0.25">
      <c r="F96" s="1">
        <v>8.3999999999999861</v>
      </c>
      <c r="G96" s="1">
        <v>3.0196369647058821</v>
      </c>
      <c r="H96" s="1">
        <v>0.33116563735581434</v>
      </c>
      <c r="J96" s="1">
        <v>2.9573922117647058</v>
      </c>
      <c r="K96" s="1">
        <v>0.33813573864904778</v>
      </c>
    </row>
    <row r="97" spans="6:11" x14ac:dyDescent="0.25">
      <c r="F97" s="1">
        <v>8.4999999999999858</v>
      </c>
      <c r="G97" s="1">
        <v>3.0191754999999998</v>
      </c>
      <c r="H97" s="1">
        <v>0.33121625423894707</v>
      </c>
      <c r="J97" s="1">
        <v>2.9571320000000001</v>
      </c>
      <c r="K97" s="1">
        <v>0.33816549278151936</v>
      </c>
    </row>
    <row r="98" spans="6:11" x14ac:dyDescent="0.25">
      <c r="F98" s="1">
        <v>8.5999999999999854</v>
      </c>
      <c r="G98" s="1">
        <v>3.0187140352941175</v>
      </c>
      <c r="H98" s="1">
        <v>0.33126688659748077</v>
      </c>
      <c r="J98" s="1">
        <v>2.956871788235294</v>
      </c>
      <c r="K98" s="1">
        <v>0.33819525215086016</v>
      </c>
    </row>
    <row r="99" spans="6:11" x14ac:dyDescent="0.25">
      <c r="F99" s="1">
        <v>8.6999999999999851</v>
      </c>
      <c r="G99" s="1">
        <v>3.0182525705882353</v>
      </c>
      <c r="H99" s="1">
        <v>0.33131753443851364</v>
      </c>
      <c r="J99" s="1">
        <v>2.9566115764705883</v>
      </c>
      <c r="K99" s="1">
        <v>0.33822501675845273</v>
      </c>
    </row>
    <row r="100" spans="6:11" x14ac:dyDescent="0.25">
      <c r="F100" s="1">
        <v>8.7999999999999847</v>
      </c>
      <c r="G100" s="1">
        <v>3.017791105882353</v>
      </c>
      <c r="H100" s="1">
        <v>0.33136819776914822</v>
      </c>
      <c r="J100" s="1">
        <v>2.9563513647058826</v>
      </c>
      <c r="K100" s="1">
        <v>0.33825478660568031</v>
      </c>
    </row>
    <row r="101" spans="6:11" x14ac:dyDescent="0.25">
      <c r="F101" s="1">
        <v>8.8999999999999844</v>
      </c>
      <c r="G101" s="1">
        <v>3.0173296411764703</v>
      </c>
      <c r="H101" s="1">
        <v>0.33141887659649133</v>
      </c>
      <c r="J101" s="1">
        <v>2.9560911529411764</v>
      </c>
      <c r="K101" s="1">
        <v>0.33828456169392662</v>
      </c>
    </row>
    <row r="102" spans="6:11" x14ac:dyDescent="0.25">
      <c r="F102" s="1">
        <v>8.999999999999984</v>
      </c>
      <c r="G102" s="1">
        <v>3.016868176470588</v>
      </c>
      <c r="H102" s="1">
        <v>0.33146957092765406</v>
      </c>
      <c r="J102" s="1">
        <v>2.9558309411764707</v>
      </c>
      <c r="K102" s="1">
        <v>0.33831434202457572</v>
      </c>
    </row>
    <row r="103" spans="6:11" x14ac:dyDescent="0.25">
      <c r="F103" s="1">
        <v>9.0999999999999837</v>
      </c>
      <c r="G103" s="1">
        <v>3.0164067117647058</v>
      </c>
      <c r="H103" s="1">
        <v>0.3315202807697521</v>
      </c>
      <c r="J103" s="1">
        <v>2.9555707294117646</v>
      </c>
      <c r="K103" s="1">
        <v>0.33834412759901233</v>
      </c>
    </row>
    <row r="104" spans="6:11" x14ac:dyDescent="0.25">
      <c r="F104" s="1">
        <v>9.1999999999999833</v>
      </c>
      <c r="G104" s="1">
        <v>3.0159452470588235</v>
      </c>
      <c r="H104" s="1">
        <v>0.33157100612990531</v>
      </c>
      <c r="J104" s="1">
        <v>2.9553105176470589</v>
      </c>
      <c r="K104" s="1">
        <v>0.33837391841862152</v>
      </c>
    </row>
    <row r="105" spans="6:11" x14ac:dyDescent="0.25">
      <c r="F105" s="1">
        <v>9.2999999999999829</v>
      </c>
      <c r="G105" s="1">
        <v>3.0154837823529412</v>
      </c>
      <c r="H105" s="1">
        <v>0.331621747015238</v>
      </c>
      <c r="J105" s="1">
        <v>2.9550503058823527</v>
      </c>
      <c r="K105" s="1">
        <v>0.33840371448478895</v>
      </c>
    </row>
    <row r="106" spans="6:11" x14ac:dyDescent="0.25">
      <c r="F106" s="1">
        <v>9.3999999999999826</v>
      </c>
      <c r="G106" s="1">
        <v>3.0150223176470585</v>
      </c>
      <c r="H106" s="1">
        <v>0.33167250343287874</v>
      </c>
      <c r="J106" s="1">
        <v>2.954790094117647</v>
      </c>
      <c r="K106" s="1">
        <v>0.33843351579890069</v>
      </c>
    </row>
    <row r="107" spans="6:11" x14ac:dyDescent="0.25">
      <c r="F107" s="1">
        <v>9.4999999999999822</v>
      </c>
      <c r="G107" s="1">
        <v>3.0145608529411763</v>
      </c>
      <c r="H107" s="1">
        <v>0.33172327538996049</v>
      </c>
      <c r="J107" s="1">
        <v>2.9545298823529413</v>
      </c>
      <c r="K107" s="1">
        <v>0.33846332236234339</v>
      </c>
    </row>
    <row r="108" spans="6:11" x14ac:dyDescent="0.25">
      <c r="F108" s="1">
        <v>9.5999999999999819</v>
      </c>
      <c r="G108" s="1">
        <v>3.014099388235294</v>
      </c>
      <c r="H108" s="1">
        <v>0.33177406289362066</v>
      </c>
      <c r="J108" s="1">
        <v>2.9542696705882352</v>
      </c>
      <c r="K108" s="1">
        <v>0.33849313417650406</v>
      </c>
    </row>
    <row r="109" spans="6:11" x14ac:dyDescent="0.25">
      <c r="F109" s="1">
        <v>9.6999999999999815</v>
      </c>
      <c r="G109" s="1">
        <v>3.0136379235294117</v>
      </c>
      <c r="H109" s="1">
        <v>0.33182486595100097</v>
      </c>
      <c r="J109" s="1">
        <v>2.9540094588235295</v>
      </c>
      <c r="K109" s="1">
        <v>0.33852295124277032</v>
      </c>
    </row>
    <row r="110" spans="6:11" x14ac:dyDescent="0.25">
      <c r="F110" s="1">
        <v>9.7999999999999812</v>
      </c>
      <c r="G110" s="1">
        <v>3.0131764588235295</v>
      </c>
      <c r="H110" s="1">
        <v>0.33187568456924754</v>
      </c>
      <c r="J110" s="1">
        <v>2.9537492470588234</v>
      </c>
      <c r="K110" s="1">
        <v>0.33855277356253022</v>
      </c>
    </row>
    <row r="111" spans="6:11" x14ac:dyDescent="0.25">
      <c r="F111" s="1">
        <v>9.8999999999999808</v>
      </c>
      <c r="G111" s="1">
        <v>3.0127149941176468</v>
      </c>
      <c r="H111" s="1">
        <v>0.33192651875551088</v>
      </c>
      <c r="J111" s="1">
        <v>2.9534890352941177</v>
      </c>
      <c r="K111" s="1">
        <v>0.33858260113717231</v>
      </c>
    </row>
    <row r="112" spans="6:11" x14ac:dyDescent="0.25">
      <c r="F112" s="1">
        <v>9.9999999999999805</v>
      </c>
      <c r="G112" s="1">
        <v>3.0122535294117645</v>
      </c>
      <c r="H112" s="1">
        <v>0.33197736851694581</v>
      </c>
      <c r="J112" s="1">
        <v>2.953228823529412</v>
      </c>
      <c r="K112" s="1">
        <v>0.33861243396808555</v>
      </c>
    </row>
    <row r="113" spans="6:11" x14ac:dyDescent="0.25">
      <c r="F113" s="1">
        <v>10.09999999999998</v>
      </c>
      <c r="G113" s="1">
        <v>3.0117920647058822</v>
      </c>
      <c r="H113" s="1">
        <v>0.33202823386071156</v>
      </c>
      <c r="J113" s="1">
        <v>2.9529686117647058</v>
      </c>
      <c r="K113" s="1">
        <v>0.33864227205665964</v>
      </c>
    </row>
    <row r="114" spans="6:11" x14ac:dyDescent="0.25">
      <c r="F114" s="1">
        <v>10.19999999999998</v>
      </c>
      <c r="G114" s="1">
        <v>3.0113306</v>
      </c>
      <c r="H114" s="1">
        <v>0.33207911479397179</v>
      </c>
      <c r="J114" s="1">
        <v>2.9527084000000001</v>
      </c>
      <c r="K114" s="1">
        <v>0.33867211540428438</v>
      </c>
    </row>
    <row r="115" spans="6:11" x14ac:dyDescent="0.25">
      <c r="F115" s="1">
        <v>10.299999999999979</v>
      </c>
      <c r="G115" s="1">
        <v>3.0108691352941177</v>
      </c>
      <c r="H115" s="1">
        <v>0.33213001132389458</v>
      </c>
      <c r="J115" s="1">
        <v>2.952448188235294</v>
      </c>
      <c r="K115" s="1">
        <v>0.33870196401235053</v>
      </c>
    </row>
    <row r="116" spans="6:11" x14ac:dyDescent="0.25">
      <c r="F116" s="1">
        <v>10.399999999999979</v>
      </c>
      <c r="G116" s="1">
        <v>3.010407670588235</v>
      </c>
      <c r="H116" s="1">
        <v>0.33218092345765238</v>
      </c>
      <c r="J116" s="1">
        <v>2.9521879764705883</v>
      </c>
      <c r="K116" s="1">
        <v>0.33873181788224882</v>
      </c>
    </row>
    <row r="117" spans="6:11" x14ac:dyDescent="0.25">
      <c r="F117" s="1">
        <v>10.499999999999979</v>
      </c>
      <c r="G117" s="1">
        <v>3.0099462058823527</v>
      </c>
      <c r="H117" s="1">
        <v>0.33223185120242182</v>
      </c>
      <c r="J117" s="1">
        <v>2.9519277647058826</v>
      </c>
      <c r="K117" s="1">
        <v>0.33876167701537091</v>
      </c>
    </row>
    <row r="118" spans="6:11" x14ac:dyDescent="0.25">
      <c r="F118" s="1">
        <v>10.599999999999978</v>
      </c>
      <c r="G118" s="1">
        <v>3.0094847411764705</v>
      </c>
      <c r="H118" s="1">
        <v>0.33228279456538434</v>
      </c>
      <c r="J118" s="1">
        <v>2.9516675529411764</v>
      </c>
      <c r="K118" s="1">
        <v>0.33879154141310874</v>
      </c>
    </row>
    <row r="119" spans="6:11" x14ac:dyDescent="0.25">
      <c r="F119" s="1">
        <v>10.699999999999978</v>
      </c>
      <c r="G119" s="1">
        <v>3.0090232764705882</v>
      </c>
      <c r="H119" s="1">
        <v>0.33233375355372546</v>
      </c>
      <c r="J119" s="1">
        <v>2.9514073411764707</v>
      </c>
      <c r="K119" s="1">
        <v>0.33882141107685476</v>
      </c>
    </row>
    <row r="120" spans="6:11" x14ac:dyDescent="0.25">
      <c r="F120" s="1">
        <v>10.799999999999978</v>
      </c>
      <c r="G120" s="1">
        <v>3.0085618117647059</v>
      </c>
      <c r="H120" s="1">
        <v>0.33238472817463527</v>
      </c>
      <c r="J120" s="1">
        <v>2.9511471294117646</v>
      </c>
      <c r="K120" s="1">
        <v>0.33885128600800202</v>
      </c>
    </row>
    <row r="121" spans="6:11" x14ac:dyDescent="0.25">
      <c r="F121" s="1">
        <v>10.899999999999977</v>
      </c>
      <c r="G121" s="1">
        <v>3.0081003470588232</v>
      </c>
      <c r="H121" s="1">
        <v>0.33243571843530828</v>
      </c>
      <c r="J121" s="1">
        <v>2.9508869176470589</v>
      </c>
      <c r="K121" s="1">
        <v>0.33888116620794384</v>
      </c>
    </row>
    <row r="122" spans="6:11" x14ac:dyDescent="0.25">
      <c r="F122" s="1">
        <v>10.999999999999977</v>
      </c>
      <c r="G122" s="1">
        <v>3.007638882352941</v>
      </c>
      <c r="H122" s="1">
        <v>0.33248672434294319</v>
      </c>
      <c r="J122" s="1">
        <v>2.9506267058823528</v>
      </c>
      <c r="K122" s="1">
        <v>0.33891105167807423</v>
      </c>
    </row>
    <row r="123" spans="6:11" x14ac:dyDescent="0.25">
      <c r="F123" s="1">
        <v>11.099999999999977</v>
      </c>
      <c r="G123" s="1">
        <v>3.0071774176470587</v>
      </c>
      <c r="H123" s="1">
        <v>0.33253774590474339</v>
      </c>
      <c r="J123" s="1">
        <v>2.9503664941176471</v>
      </c>
      <c r="K123" s="1">
        <v>0.33894094241978762</v>
      </c>
    </row>
    <row r="124" spans="6:11" x14ac:dyDescent="0.25">
      <c r="F124" s="1">
        <v>11.199999999999976</v>
      </c>
      <c r="G124" s="1">
        <v>3.0067159529411764</v>
      </c>
      <c r="H124" s="1">
        <v>0.33258878312791657</v>
      </c>
      <c r="J124" s="1">
        <v>2.9501062823529414</v>
      </c>
      <c r="K124" s="1">
        <v>0.33897083843447889</v>
      </c>
    </row>
    <row r="125" spans="6:11" x14ac:dyDescent="0.25">
      <c r="F125" s="1">
        <v>11.299999999999976</v>
      </c>
      <c r="G125" s="1">
        <v>3.0062544882352942</v>
      </c>
      <c r="H125" s="1">
        <v>0.33263983601967489</v>
      </c>
      <c r="J125" s="1">
        <v>2.9498460705882352</v>
      </c>
      <c r="K125" s="1">
        <v>0.33900073972354355</v>
      </c>
    </row>
    <row r="126" spans="6:11" x14ac:dyDescent="0.25">
      <c r="F126" s="1">
        <v>11.399999999999975</v>
      </c>
      <c r="G126" s="1">
        <v>3.0057930235294115</v>
      </c>
      <c r="H126" s="1">
        <v>0.33269090458723499</v>
      </c>
      <c r="J126" s="1">
        <v>2.9495858588235295</v>
      </c>
      <c r="K126" s="1">
        <v>0.33903064628837742</v>
      </c>
    </row>
    <row r="127" spans="6:11" x14ac:dyDescent="0.25">
      <c r="F127" s="1">
        <v>11.499999999999975</v>
      </c>
      <c r="G127" s="1">
        <v>3.0053315588235292</v>
      </c>
      <c r="H127" s="1">
        <v>0.33274198883781769</v>
      </c>
      <c r="J127" s="1">
        <v>2.9493256470588234</v>
      </c>
      <c r="K127" s="1">
        <v>0.339060558130377</v>
      </c>
    </row>
    <row r="128" spans="6:11" x14ac:dyDescent="0.25">
      <c r="F128" s="1">
        <v>11.599999999999975</v>
      </c>
      <c r="G128" s="1">
        <v>3.0048700941176469</v>
      </c>
      <c r="H128" s="1">
        <v>0.33279308877864849</v>
      </c>
      <c r="J128" s="1">
        <v>2.9490654352941177</v>
      </c>
      <c r="K128" s="1">
        <v>0.33909047525093911</v>
      </c>
    </row>
    <row r="129" spans="6:11" x14ac:dyDescent="0.25">
      <c r="F129" s="1">
        <v>11.699999999999974</v>
      </c>
      <c r="G129" s="1">
        <v>3.0044086294117647</v>
      </c>
      <c r="H129" s="1">
        <v>0.33284420441695733</v>
      </c>
      <c r="J129" s="1">
        <v>2.948805223529412</v>
      </c>
      <c r="K129" s="1">
        <v>0.33912039765146118</v>
      </c>
    </row>
    <row r="130" spans="6:11" x14ac:dyDescent="0.25">
      <c r="F130" s="1">
        <v>11.799999999999974</v>
      </c>
      <c r="G130" s="1">
        <v>3.0039471647058824</v>
      </c>
      <c r="H130" s="1">
        <v>0.33289533575997843</v>
      </c>
      <c r="J130" s="1">
        <v>2.9485450117647058</v>
      </c>
      <c r="K130" s="1">
        <v>0.33915032533334111</v>
      </c>
    </row>
    <row r="131" spans="6:11" x14ac:dyDescent="0.25">
      <c r="F131" s="1">
        <v>11.899999999999974</v>
      </c>
      <c r="G131" s="1">
        <v>3.0034856999999997</v>
      </c>
      <c r="H131" s="1">
        <v>0.33294648281495065</v>
      </c>
      <c r="J131" s="1">
        <v>2.9482848000000001</v>
      </c>
      <c r="K131" s="1">
        <v>0.33918025829797716</v>
      </c>
    </row>
    <row r="132" spans="6:11" x14ac:dyDescent="0.25">
      <c r="F132" s="1">
        <v>11.999999999999973</v>
      </c>
      <c r="G132" s="1">
        <v>3.0030242352941174</v>
      </c>
      <c r="H132" s="1">
        <v>0.33299764558911715</v>
      </c>
      <c r="J132" s="1">
        <v>2.948024588235294</v>
      </c>
      <c r="K132" s="1">
        <v>0.33921019654676837</v>
      </c>
    </row>
    <row r="133" spans="6:11" x14ac:dyDescent="0.25">
      <c r="F133" s="1">
        <v>12.099999999999973</v>
      </c>
      <c r="G133" s="1">
        <v>3.0025627705882352</v>
      </c>
      <c r="H133" s="1">
        <v>0.33304882408972553</v>
      </c>
      <c r="J133" s="1">
        <v>2.9477643764705883</v>
      </c>
      <c r="K133" s="1">
        <v>0.33924014008111397</v>
      </c>
    </row>
    <row r="134" spans="6:11" x14ac:dyDescent="0.25">
      <c r="F134" s="1">
        <v>12.199999999999973</v>
      </c>
      <c r="G134" s="1">
        <v>3.0021013058823529</v>
      </c>
      <c r="H134" s="1">
        <v>0.33310001832402797</v>
      </c>
      <c r="J134" s="1">
        <v>2.9475041647058822</v>
      </c>
      <c r="K134" s="1">
        <v>0.33927008890241395</v>
      </c>
    </row>
    <row r="135" spans="6:11" x14ac:dyDescent="0.25">
      <c r="F135" s="1">
        <v>12.299999999999972</v>
      </c>
      <c r="G135" s="1">
        <v>3.0016398411764706</v>
      </c>
      <c r="H135" s="1">
        <v>0.33315122829928101</v>
      </c>
      <c r="J135" s="1">
        <v>2.9472439529411765</v>
      </c>
      <c r="K135" s="1">
        <v>0.33930004301206851</v>
      </c>
    </row>
    <row r="136" spans="6:11" x14ac:dyDescent="0.25">
      <c r="F136" s="1">
        <v>12.399999999999972</v>
      </c>
      <c r="G136" s="1">
        <v>3.0011783764705879</v>
      </c>
      <c r="H136" s="1">
        <v>0.33320245402274579</v>
      </c>
      <c r="J136" s="1">
        <v>2.9469837411764708</v>
      </c>
      <c r="K136" s="1">
        <v>0.33933000241147859</v>
      </c>
    </row>
    <row r="137" spans="6:11" x14ac:dyDescent="0.25">
      <c r="F137" s="1">
        <v>12.499999999999972</v>
      </c>
      <c r="G137" s="1">
        <v>3.0007169117647057</v>
      </c>
      <c r="H137" s="1">
        <v>0.33325369550168771</v>
      </c>
      <c r="J137" s="1">
        <v>2.9467235294117646</v>
      </c>
      <c r="K137" s="1">
        <v>0.33935996710204552</v>
      </c>
    </row>
    <row r="138" spans="6:11" x14ac:dyDescent="0.25">
      <c r="F138" s="1">
        <v>12.599999999999971</v>
      </c>
      <c r="G138" s="1">
        <v>3.0002554470588234</v>
      </c>
      <c r="H138" s="1">
        <v>0.33330495274337679</v>
      </c>
      <c r="J138" s="1">
        <v>2.9464633176470589</v>
      </c>
      <c r="K138" s="1">
        <v>0.33938993708517118</v>
      </c>
    </row>
    <row r="139" spans="6:11" x14ac:dyDescent="0.25">
      <c r="F139" s="1">
        <v>12.699999999999971</v>
      </c>
      <c r="G139" s="1">
        <v>2.9997939823529411</v>
      </c>
      <c r="H139" s="1">
        <v>0.3333562257550875</v>
      </c>
      <c r="J139" s="1">
        <v>2.9462031058823528</v>
      </c>
      <c r="K139" s="1">
        <v>0.33941991236225783</v>
      </c>
    </row>
    <row r="140" spans="6:11" x14ac:dyDescent="0.25">
      <c r="F140" s="1">
        <v>12.799999999999971</v>
      </c>
      <c r="G140" s="1">
        <v>2.9993325176470589</v>
      </c>
      <c r="H140" s="1">
        <v>0.33340751454409873</v>
      </c>
      <c r="J140" s="1">
        <v>2.9459428941176471</v>
      </c>
      <c r="K140" s="1">
        <v>0.33944989293470829</v>
      </c>
    </row>
    <row r="141" spans="6:11" x14ac:dyDescent="0.25">
      <c r="F141" s="1">
        <v>12.89999999999997</v>
      </c>
      <c r="G141" s="1">
        <v>2.9988710529411766</v>
      </c>
      <c r="H141" s="1">
        <v>0.33345881911769387</v>
      </c>
      <c r="J141" s="1">
        <v>2.9456826823529414</v>
      </c>
      <c r="K141" s="1">
        <v>0.33947987880392594</v>
      </c>
    </row>
    <row r="142" spans="6:11" x14ac:dyDescent="0.25">
      <c r="F142" s="1">
        <v>12.99999999999997</v>
      </c>
      <c r="G142" s="1">
        <v>2.9984095882352939</v>
      </c>
      <c r="H142" s="1">
        <v>0.33351013948316094</v>
      </c>
      <c r="J142" s="1">
        <v>2.9454224705882353</v>
      </c>
      <c r="K142" s="1">
        <v>0.3395098699713146</v>
      </c>
    </row>
    <row r="143" spans="6:11" x14ac:dyDescent="0.25">
      <c r="F143" s="1">
        <v>13.099999999999969</v>
      </c>
      <c r="G143" s="1">
        <v>2.9979481235294116</v>
      </c>
      <c r="H143" s="1">
        <v>0.33356147564779215</v>
      </c>
      <c r="J143" s="1">
        <v>2.9451622588235296</v>
      </c>
      <c r="K143" s="1">
        <v>0.33953986643827855</v>
      </c>
    </row>
    <row r="144" spans="6:11" x14ac:dyDescent="0.25">
      <c r="F144" s="1">
        <v>13.199999999999969</v>
      </c>
      <c r="G144" s="1">
        <v>2.9974866588235294</v>
      </c>
      <c r="H144" s="1">
        <v>0.33361282761888444</v>
      </c>
      <c r="J144" s="1">
        <v>2.9449020470588234</v>
      </c>
      <c r="K144" s="1">
        <v>0.33956986820622265</v>
      </c>
    </row>
    <row r="145" spans="6:11" x14ac:dyDescent="0.25">
      <c r="F145" s="1">
        <v>13.299999999999969</v>
      </c>
      <c r="G145" s="1">
        <v>2.9970251941176471</v>
      </c>
      <c r="H145" s="1">
        <v>0.33366419540373921</v>
      </c>
      <c r="J145" s="1">
        <v>2.9446418352941177</v>
      </c>
      <c r="K145" s="1">
        <v>0.33959987527655217</v>
      </c>
    </row>
    <row r="146" spans="6:11" x14ac:dyDescent="0.25">
      <c r="F146" s="1">
        <v>13.399999999999968</v>
      </c>
      <c r="G146" s="1">
        <v>2.9965637294117649</v>
      </c>
      <c r="H146" s="1">
        <v>0.33371557900966226</v>
      </c>
      <c r="J146" s="1">
        <v>2.944381623529412</v>
      </c>
      <c r="K146" s="1">
        <v>0.33962988765067287</v>
      </c>
    </row>
    <row r="147" spans="6:11" x14ac:dyDescent="0.25">
      <c r="F147" s="1">
        <v>13.499999999999968</v>
      </c>
      <c r="G147" s="1">
        <v>2.9961022647058821</v>
      </c>
      <c r="H147" s="1">
        <v>0.33376697844396402</v>
      </c>
      <c r="J147" s="1">
        <v>2.9441214117647059</v>
      </c>
      <c r="K147" s="1">
        <v>0.33965990532999119</v>
      </c>
    </row>
    <row r="148" spans="6:11" x14ac:dyDescent="0.25">
      <c r="F148" s="1">
        <v>13.599999999999968</v>
      </c>
      <c r="G148" s="1">
        <v>2.9956407999999999</v>
      </c>
      <c r="H148" s="1">
        <v>0.33381839371395933</v>
      </c>
      <c r="J148" s="1">
        <v>2.9438612000000002</v>
      </c>
      <c r="K148" s="1">
        <v>0.33968992831591377</v>
      </c>
    </row>
    <row r="149" spans="6:11" x14ac:dyDescent="0.25">
      <c r="F149" s="1">
        <v>13.699999999999967</v>
      </c>
      <c r="G149" s="1">
        <v>2.9951793352941176</v>
      </c>
      <c r="H149" s="1">
        <v>0.33386982482696748</v>
      </c>
      <c r="J149" s="1">
        <v>2.943600988235294</v>
      </c>
      <c r="K149" s="1">
        <v>0.33971995660984805</v>
      </c>
    </row>
    <row r="150" spans="6:11" x14ac:dyDescent="0.25">
      <c r="F150" s="1">
        <v>13.799999999999967</v>
      </c>
      <c r="G150" s="1">
        <v>2.9947178705882354</v>
      </c>
      <c r="H150" s="1">
        <v>0.3339212717903125</v>
      </c>
      <c r="J150" s="1">
        <v>2.9433407764705883</v>
      </c>
      <c r="K150" s="1">
        <v>0.33974999021320174</v>
      </c>
    </row>
    <row r="151" spans="6:11" x14ac:dyDescent="0.25">
      <c r="F151" s="1">
        <v>13.899999999999967</v>
      </c>
      <c r="G151" s="1">
        <v>2.9942564058823531</v>
      </c>
      <c r="H151" s="1">
        <v>0.33397273461132271</v>
      </c>
      <c r="J151" s="1">
        <v>2.9430805647058822</v>
      </c>
      <c r="K151" s="1">
        <v>0.3397800291273832</v>
      </c>
    </row>
    <row r="152" spans="6:11" x14ac:dyDescent="0.25">
      <c r="F152" s="1">
        <v>13.999999999999966</v>
      </c>
      <c r="G152" s="1">
        <v>2.9937949411764704</v>
      </c>
      <c r="H152" s="1">
        <v>0.33402421329733106</v>
      </c>
      <c r="J152" s="1">
        <v>2.9428203529411765</v>
      </c>
      <c r="K152" s="1">
        <v>0.33981007335380109</v>
      </c>
    </row>
    <row r="153" spans="6:11" x14ac:dyDescent="0.25">
      <c r="F153" s="1">
        <v>14.099999999999966</v>
      </c>
      <c r="G153" s="1">
        <v>2.9933334764705881</v>
      </c>
      <c r="H153" s="1">
        <v>0.33407570785567492</v>
      </c>
      <c r="J153" s="1">
        <v>2.9425601411764708</v>
      </c>
      <c r="K153" s="1">
        <v>0.33984012289386478</v>
      </c>
    </row>
    <row r="154" spans="6:11" x14ac:dyDescent="0.25">
      <c r="F154" s="1">
        <v>14.199999999999966</v>
      </c>
      <c r="G154" s="1">
        <v>2.9928720117647059</v>
      </c>
      <c r="H154" s="1">
        <v>0.33412721829369635</v>
      </c>
      <c r="J154" s="1">
        <v>2.9422999294117647</v>
      </c>
      <c r="K154" s="1">
        <v>0.33987017774898415</v>
      </c>
    </row>
    <row r="155" spans="6:11" x14ac:dyDescent="0.25">
      <c r="F155" s="1">
        <v>14.299999999999965</v>
      </c>
      <c r="G155" s="1">
        <v>2.9924105470588236</v>
      </c>
      <c r="H155" s="1">
        <v>0.33417874461874181</v>
      </c>
      <c r="J155" s="1">
        <v>2.942039717647059</v>
      </c>
      <c r="K155" s="1">
        <v>0.33990023792056934</v>
      </c>
    </row>
    <row r="156" spans="6:11" x14ac:dyDescent="0.25">
      <c r="F156" s="1">
        <v>14.399999999999965</v>
      </c>
      <c r="G156" s="1">
        <v>2.9919490823529413</v>
      </c>
      <c r="H156" s="1">
        <v>0.3342302868381623</v>
      </c>
      <c r="J156" s="1">
        <v>2.9417795058823528</v>
      </c>
      <c r="K156" s="1">
        <v>0.33993030341003128</v>
      </c>
    </row>
    <row r="157" spans="6:11" x14ac:dyDescent="0.25">
      <c r="F157" s="1">
        <v>14.499999999999964</v>
      </c>
      <c r="G157" s="1">
        <v>2.9914876176470586</v>
      </c>
      <c r="H157" s="1">
        <v>0.33428184495931346</v>
      </c>
      <c r="J157" s="1">
        <v>2.9415192941176471</v>
      </c>
      <c r="K157" s="1">
        <v>0.33996037421878106</v>
      </c>
    </row>
    <row r="158" spans="6:11" x14ac:dyDescent="0.25">
      <c r="F158" s="1">
        <v>14.599999999999964</v>
      </c>
      <c r="G158" s="1">
        <v>2.9910261529411764</v>
      </c>
      <c r="H158" s="1">
        <v>0.33433341898955526</v>
      </c>
      <c r="J158" s="1">
        <v>2.9412590823529414</v>
      </c>
      <c r="K158" s="1">
        <v>0.33999045034823061</v>
      </c>
    </row>
    <row r="159" spans="6:11" x14ac:dyDescent="0.25">
      <c r="F159" s="1">
        <v>14.699999999999964</v>
      </c>
      <c r="G159" s="1">
        <v>2.9905646882352941</v>
      </c>
      <c r="H159" s="1">
        <v>0.3343850089362525</v>
      </c>
      <c r="J159" s="1">
        <v>2.9409988705882353</v>
      </c>
      <c r="K159" s="1">
        <v>0.34002053179979219</v>
      </c>
    </row>
    <row r="160" spans="6:11" x14ac:dyDescent="0.25">
      <c r="F160" s="1">
        <v>14.799999999999963</v>
      </c>
      <c r="G160" s="1">
        <v>2.9901032235294118</v>
      </c>
      <c r="H160" s="1">
        <v>0.33443661480677428</v>
      </c>
      <c r="J160" s="1">
        <v>2.9407386588235296</v>
      </c>
      <c r="K160" s="1">
        <v>0.34005061857487856</v>
      </c>
    </row>
    <row r="161" spans="6:11" x14ac:dyDescent="0.25">
      <c r="F161" s="1">
        <v>14.899999999999963</v>
      </c>
      <c r="G161" s="1">
        <v>2.9896417588235296</v>
      </c>
      <c r="H161" s="1">
        <v>0.33448823660849436</v>
      </c>
      <c r="J161" s="1">
        <v>2.9404784470588234</v>
      </c>
      <c r="K161" s="1">
        <v>0.34008071067490309</v>
      </c>
    </row>
    <row r="162" spans="6:11" x14ac:dyDescent="0.25">
      <c r="F162" s="1">
        <v>14.999999999999963</v>
      </c>
      <c r="G162" s="1">
        <v>2.9891802941176469</v>
      </c>
      <c r="H162" s="1">
        <v>0.33453987434879112</v>
      </c>
      <c r="J162" s="1">
        <v>2.9402182352941177</v>
      </c>
      <c r="K162" s="1">
        <v>0.34011080810127936</v>
      </c>
    </row>
    <row r="163" spans="6:11" x14ac:dyDescent="0.25">
      <c r="F163" s="1">
        <v>15.099999999999962</v>
      </c>
      <c r="G163" s="1">
        <v>2.9887188294117646</v>
      </c>
      <c r="H163" s="1">
        <v>0.33459152803504721</v>
      </c>
      <c r="J163" s="1">
        <v>2.939958023529412</v>
      </c>
      <c r="K163" s="1">
        <v>0.34014091085542186</v>
      </c>
    </row>
    <row r="164" spans="6:11" x14ac:dyDescent="0.25">
      <c r="F164" s="1">
        <v>15.199999999999962</v>
      </c>
      <c r="G164" s="1">
        <v>2.9882573647058823</v>
      </c>
      <c r="H164" s="1">
        <v>0.33464319767465023</v>
      </c>
      <c r="J164" s="1">
        <v>2.9396978117647059</v>
      </c>
      <c r="K164" s="1">
        <v>0.34017101893874535</v>
      </c>
    </row>
    <row r="165" spans="6:11" x14ac:dyDescent="0.25">
      <c r="F165" s="1">
        <v>15.299999999999962</v>
      </c>
      <c r="G165" s="1">
        <v>2.9877959000000001</v>
      </c>
      <c r="H165" s="1">
        <v>0.33469488327499208</v>
      </c>
      <c r="J165" s="1">
        <v>2.9394376000000002</v>
      </c>
      <c r="K165" s="1">
        <v>0.34020113235266497</v>
      </c>
    </row>
    <row r="166" spans="6:11" x14ac:dyDescent="0.25">
      <c r="F166" s="1">
        <v>15.399999999999961</v>
      </c>
      <c r="G166" s="1">
        <v>2.9873344352941178</v>
      </c>
      <c r="H166" s="1">
        <v>0.33474658484346936</v>
      </c>
      <c r="J166" s="1">
        <v>2.9391773882352941</v>
      </c>
      <c r="K166" s="1">
        <v>0.3402312510985967</v>
      </c>
    </row>
    <row r="167" spans="6:11" x14ac:dyDescent="0.25">
      <c r="F167" s="1">
        <v>15.499999999999961</v>
      </c>
      <c r="G167" s="1">
        <v>2.9868729705882351</v>
      </c>
      <c r="H167" s="1">
        <v>0.33479830238748315</v>
      </c>
      <c r="J167" s="1">
        <v>2.9389171764705884</v>
      </c>
      <c r="K167" s="1">
        <v>0.34026137517795668</v>
      </c>
    </row>
    <row r="168" spans="6:11" x14ac:dyDescent="0.25">
      <c r="F168" s="1">
        <v>15.599999999999961</v>
      </c>
      <c r="G168" s="1">
        <v>2.9864115058823528</v>
      </c>
      <c r="H168" s="1">
        <v>0.33485003591443913</v>
      </c>
      <c r="J168" s="1">
        <v>2.9386569647058822</v>
      </c>
      <c r="K168" s="1">
        <v>0.34029150459216179</v>
      </c>
    </row>
    <row r="169" spans="6:11" x14ac:dyDescent="0.25">
      <c r="F169" s="1">
        <v>15.69999999999996</v>
      </c>
      <c r="G169" s="1">
        <v>2.9859500411764706</v>
      </c>
      <c r="H169" s="1">
        <v>0.33490178543174753</v>
      </c>
      <c r="J169" s="1">
        <v>2.9383967529411765</v>
      </c>
      <c r="K169" s="1">
        <v>0.34032163934262927</v>
      </c>
    </row>
    <row r="170" spans="6:11" x14ac:dyDescent="0.25">
      <c r="F170" s="1">
        <v>15.79999999999996</v>
      </c>
      <c r="G170" s="1">
        <v>2.9854885764705883</v>
      </c>
      <c r="H170" s="1">
        <v>0.33495355094682322</v>
      </c>
      <c r="J170" s="1">
        <v>2.9381365411764708</v>
      </c>
      <c r="K170" s="1">
        <v>0.34035177943077694</v>
      </c>
    </row>
    <row r="171" spans="6:11" x14ac:dyDescent="0.25">
      <c r="F171" s="1">
        <v>15.899999999999959</v>
      </c>
      <c r="G171" s="1">
        <v>2.985027111764706</v>
      </c>
      <c r="H171" s="1">
        <v>0.33500533246708575</v>
      </c>
      <c r="J171" s="1">
        <v>2.9378763294117647</v>
      </c>
      <c r="K171" s="1">
        <v>0.3403819248580231</v>
      </c>
    </row>
    <row r="172" spans="6:11" x14ac:dyDescent="0.25">
      <c r="F172" s="1">
        <v>15.999999999999959</v>
      </c>
      <c r="G172" s="1">
        <v>2.9845656470588233</v>
      </c>
      <c r="H172" s="1">
        <v>0.33505712999995901</v>
      </c>
      <c r="J172" s="1">
        <v>2.937616117647059</v>
      </c>
      <c r="K172" s="1">
        <v>0.34041207562578651</v>
      </c>
    </row>
    <row r="173" spans="6:11" x14ac:dyDescent="0.25">
      <c r="F173" s="1">
        <v>16.099999999999959</v>
      </c>
      <c r="G173" s="1">
        <v>2.9841041823529411</v>
      </c>
      <c r="H173" s="1">
        <v>0.33510894355287169</v>
      </c>
      <c r="J173" s="1">
        <v>2.9373559058823528</v>
      </c>
      <c r="K173" s="1">
        <v>0.34044223173548654</v>
      </c>
    </row>
    <row r="174" spans="6:11" x14ac:dyDescent="0.25">
      <c r="F174" s="1">
        <v>16.19999999999996</v>
      </c>
      <c r="G174" s="1">
        <v>2.9836427176470588</v>
      </c>
      <c r="H174" s="1">
        <v>0.33516077313325693</v>
      </c>
      <c r="J174" s="1">
        <v>2.9370956941176471</v>
      </c>
      <c r="K174" s="1">
        <v>0.34047239318854294</v>
      </c>
    </row>
    <row r="175" spans="6:11" x14ac:dyDescent="0.25">
      <c r="F175" s="1">
        <v>16.299999999999962</v>
      </c>
      <c r="G175" s="1">
        <v>2.9831812529411765</v>
      </c>
      <c r="H175" s="1">
        <v>0.33521261874855257</v>
      </c>
      <c r="J175" s="1">
        <v>2.9368354823529415</v>
      </c>
      <c r="K175" s="1">
        <v>0.34050255998637602</v>
      </c>
    </row>
    <row r="176" spans="6:11" x14ac:dyDescent="0.25">
      <c r="F176" s="1">
        <v>16.399999999999963</v>
      </c>
      <c r="G176" s="1">
        <v>2.9827197882352943</v>
      </c>
      <c r="H176" s="1">
        <v>0.33526448040620105</v>
      </c>
      <c r="J176" s="1">
        <v>2.9365752705882353</v>
      </c>
      <c r="K176" s="1">
        <v>0.34053273213040669</v>
      </c>
    </row>
    <row r="177" spans="6:11" x14ac:dyDescent="0.25">
      <c r="F177" s="1">
        <v>16.499999999999964</v>
      </c>
      <c r="G177" s="1">
        <v>2.9822583235294116</v>
      </c>
      <c r="H177" s="1">
        <v>0.33531635811364946</v>
      </c>
      <c r="J177" s="1">
        <v>2.9363150588235296</v>
      </c>
      <c r="K177" s="1">
        <v>0.3405629096220561</v>
      </c>
    </row>
    <row r="178" spans="6:11" x14ac:dyDescent="0.25">
      <c r="F178" s="1">
        <v>16.599999999999966</v>
      </c>
      <c r="G178" s="1">
        <v>2.9817968588235293</v>
      </c>
      <c r="H178" s="1">
        <v>0.33536825187834923</v>
      </c>
      <c r="J178" s="1">
        <v>2.9360548470588235</v>
      </c>
      <c r="K178" s="1">
        <v>0.34059309246274622</v>
      </c>
    </row>
    <row r="179" spans="6:11" x14ac:dyDescent="0.25">
      <c r="F179" s="1">
        <v>16.699999999999967</v>
      </c>
      <c r="G179" s="1">
        <v>2.981335394117647</v>
      </c>
      <c r="H179" s="1">
        <v>0.33542016170775679</v>
      </c>
      <c r="J179" s="1">
        <v>2.9357946352941178</v>
      </c>
      <c r="K179" s="1">
        <v>0.34062328065389924</v>
      </c>
    </row>
    <row r="180" spans="6:11" x14ac:dyDescent="0.25">
      <c r="F180" s="1">
        <v>16.799999999999969</v>
      </c>
      <c r="G180" s="1">
        <v>2.9808739294117648</v>
      </c>
      <c r="H180" s="1">
        <v>0.33547208760933289</v>
      </c>
      <c r="J180" s="1">
        <v>2.9355344235294116</v>
      </c>
      <c r="K180" s="1">
        <v>0.34065347419693809</v>
      </c>
    </row>
    <row r="181" spans="6:11" x14ac:dyDescent="0.25">
      <c r="F181" s="1">
        <v>16.89999999999997</v>
      </c>
      <c r="G181" s="1">
        <v>2.9804124647058821</v>
      </c>
      <c r="H181" s="1">
        <v>0.33552402959054317</v>
      </c>
      <c r="J181" s="1">
        <v>2.9352742117647059</v>
      </c>
      <c r="K181" s="1">
        <v>0.34068367309328607</v>
      </c>
    </row>
    <row r="182" spans="6:11" x14ac:dyDescent="0.25">
      <c r="F182" s="1">
        <v>16.999999999999972</v>
      </c>
      <c r="G182" s="1">
        <v>2.9799509999999998</v>
      </c>
      <c r="H182" s="1">
        <v>0.33557598765885749</v>
      </c>
      <c r="J182" s="1">
        <v>2.9350140000000002</v>
      </c>
      <c r="K182" s="1">
        <v>0.34071387734436698</v>
      </c>
    </row>
    <row r="183" spans="6:11" x14ac:dyDescent="0.25">
      <c r="F183" s="1">
        <v>17.099999999999973</v>
      </c>
      <c r="G183" s="1">
        <v>2.9794895352941175</v>
      </c>
      <c r="H183" s="1">
        <v>0.33562796182175075</v>
      </c>
      <c r="J183" s="1">
        <v>2.9347537882352941</v>
      </c>
      <c r="K183" s="1">
        <v>0.34074408695160524</v>
      </c>
    </row>
    <row r="184" spans="6:11" x14ac:dyDescent="0.25">
      <c r="F184" s="1">
        <v>17.199999999999974</v>
      </c>
      <c r="G184" s="1">
        <v>2.9790280705882353</v>
      </c>
      <c r="H184" s="1">
        <v>0.33567995208670232</v>
      </c>
      <c r="J184" s="1">
        <v>2.9344935764705884</v>
      </c>
      <c r="K184" s="1">
        <v>0.34077430191642566</v>
      </c>
    </row>
    <row r="185" spans="6:11" x14ac:dyDescent="0.25">
      <c r="F185" s="1">
        <v>17.299999999999976</v>
      </c>
      <c r="G185" s="1">
        <v>2.978566605882353</v>
      </c>
      <c r="H185" s="1">
        <v>0.33573195846119608</v>
      </c>
      <c r="J185" s="1">
        <v>2.9342333647058823</v>
      </c>
      <c r="K185" s="1">
        <v>0.34080452224025359</v>
      </c>
    </row>
    <row r="186" spans="6:11" x14ac:dyDescent="0.25">
      <c r="F186" s="1">
        <v>17.399999999999977</v>
      </c>
      <c r="G186" s="1">
        <v>2.9781051411764703</v>
      </c>
      <c r="H186" s="1">
        <v>0.33578398095272088</v>
      </c>
      <c r="J186" s="1">
        <v>2.9339731529411766</v>
      </c>
      <c r="K186" s="1">
        <v>0.34083474792451485</v>
      </c>
    </row>
    <row r="187" spans="6:11" x14ac:dyDescent="0.25">
      <c r="F187" s="1">
        <v>17.499999999999979</v>
      </c>
      <c r="G187" s="1">
        <v>2.977643676470588</v>
      </c>
      <c r="H187" s="1">
        <v>0.33583601956876979</v>
      </c>
      <c r="J187" s="1">
        <v>2.9337129411764704</v>
      </c>
      <c r="K187" s="1">
        <v>0.34086497897063589</v>
      </c>
    </row>
    <row r="188" spans="6:11" x14ac:dyDescent="0.25">
      <c r="F188" s="1">
        <v>17.59999999999998</v>
      </c>
      <c r="G188" s="1">
        <v>2.9771822117647058</v>
      </c>
      <c r="H188" s="1">
        <v>0.33588807431684081</v>
      </c>
      <c r="J188" s="1">
        <v>2.9334527294117647</v>
      </c>
      <c r="K188" s="1">
        <v>0.34089521538004353</v>
      </c>
    </row>
    <row r="189" spans="6:11" x14ac:dyDescent="0.25">
      <c r="F189" s="1">
        <v>17.699999999999982</v>
      </c>
      <c r="G189" s="1">
        <v>2.9767207470588235</v>
      </c>
      <c r="H189" s="1">
        <v>0.33594014520443655</v>
      </c>
      <c r="J189" s="1">
        <v>2.933192517647059</v>
      </c>
      <c r="K189" s="1">
        <v>0.34092545715416506</v>
      </c>
    </row>
    <row r="190" spans="6:11" x14ac:dyDescent="0.25">
      <c r="F190" s="1">
        <v>17.799999999999983</v>
      </c>
      <c r="G190" s="1">
        <v>2.9762592823529412</v>
      </c>
      <c r="H190" s="1">
        <v>0.33599223223906421</v>
      </c>
      <c r="J190" s="1">
        <v>2.9329323058823529</v>
      </c>
      <c r="K190" s="1">
        <v>0.34095570429442856</v>
      </c>
    </row>
    <row r="191" spans="6:11" x14ac:dyDescent="0.25">
      <c r="F191" s="1">
        <v>17.899999999999984</v>
      </c>
      <c r="G191" s="1">
        <v>2.9757978176470585</v>
      </c>
      <c r="H191" s="1">
        <v>0.33604433542823575</v>
      </c>
      <c r="J191" s="1">
        <v>2.9326720941176472</v>
      </c>
      <c r="K191" s="1">
        <v>0.34098595680226224</v>
      </c>
    </row>
    <row r="192" spans="6:11" x14ac:dyDescent="0.25">
      <c r="F192" s="1">
        <v>17.999999999999986</v>
      </c>
      <c r="G192" s="1">
        <v>2.9753363529411763</v>
      </c>
      <c r="H192" s="1">
        <v>0.33609645477946759</v>
      </c>
      <c r="J192" s="1">
        <v>2.932411882352941</v>
      </c>
      <c r="K192" s="1">
        <v>0.34101621467909515</v>
      </c>
    </row>
    <row r="193" spans="6:11" x14ac:dyDescent="0.25">
      <c r="F193" s="1">
        <v>18.099999999999987</v>
      </c>
      <c r="G193" s="1">
        <v>2.974874888235294</v>
      </c>
      <c r="H193" s="1">
        <v>0.33614859030028099</v>
      </c>
      <c r="J193" s="1">
        <v>2.9321516705882353</v>
      </c>
      <c r="K193" s="1">
        <v>0.34104647792635651</v>
      </c>
    </row>
    <row r="194" spans="6:11" x14ac:dyDescent="0.25">
      <c r="F194" s="1">
        <v>18.199999999999989</v>
      </c>
      <c r="G194" s="1">
        <v>2.9744134235294117</v>
      </c>
      <c r="H194" s="1">
        <v>0.33620074199820182</v>
      </c>
      <c r="J194" s="1">
        <v>2.9318914588235292</v>
      </c>
      <c r="K194" s="1">
        <v>0.34107674654547643</v>
      </c>
    </row>
    <row r="195" spans="6:11" x14ac:dyDescent="0.25">
      <c r="F195" s="1">
        <v>18.29999999999999</v>
      </c>
      <c r="G195" s="1">
        <v>2.9739519588235295</v>
      </c>
      <c r="H195" s="1">
        <v>0.33625290988076068</v>
      </c>
      <c r="J195" s="1">
        <v>2.9316312470588235</v>
      </c>
      <c r="K195" s="1">
        <v>0.34110702053788516</v>
      </c>
    </row>
    <row r="196" spans="6:11" x14ac:dyDescent="0.25">
      <c r="F196" s="1">
        <v>18.399999999999991</v>
      </c>
      <c r="G196" s="1">
        <v>2.9734904941176468</v>
      </c>
      <c r="H196" s="1">
        <v>0.33630509395549285</v>
      </c>
      <c r="J196" s="1">
        <v>2.9313710352941178</v>
      </c>
      <c r="K196" s="1">
        <v>0.34113729990501374</v>
      </c>
    </row>
    <row r="197" spans="6:11" x14ac:dyDescent="0.25">
      <c r="F197" s="1">
        <v>18.499999999999993</v>
      </c>
      <c r="G197" s="1">
        <v>2.9730290294117645</v>
      </c>
      <c r="H197" s="1">
        <v>0.33635729422993804</v>
      </c>
      <c r="J197" s="1">
        <v>2.9311108235294117</v>
      </c>
      <c r="K197" s="1">
        <v>0.34116758464829355</v>
      </c>
    </row>
    <row r="198" spans="6:11" x14ac:dyDescent="0.25">
      <c r="F198" s="1">
        <v>18.599999999999994</v>
      </c>
      <c r="G198" s="1">
        <v>2.9725675647058822</v>
      </c>
      <c r="H198" s="1">
        <v>0.33640951071164099</v>
      </c>
      <c r="J198" s="1">
        <v>2.930850611764706</v>
      </c>
      <c r="K198" s="1">
        <v>0.34119787476915653</v>
      </c>
    </row>
    <row r="199" spans="6:11" x14ac:dyDescent="0.25">
      <c r="F199" s="1">
        <v>18.699999999999996</v>
      </c>
      <c r="G199" s="1">
        <v>2.9721061</v>
      </c>
      <c r="H199" s="1">
        <v>0.33646174340815088</v>
      </c>
      <c r="J199" s="1">
        <v>2.9305903999999998</v>
      </c>
      <c r="K199" s="1">
        <v>0.34122817026903524</v>
      </c>
    </row>
    <row r="200" spans="6:11" x14ac:dyDescent="0.25">
      <c r="F200" s="1">
        <v>18.799999999999997</v>
      </c>
      <c r="G200" s="1">
        <v>2.9716446352941173</v>
      </c>
      <c r="H200" s="1">
        <v>0.33651399232702178</v>
      </c>
      <c r="J200" s="1">
        <v>2.9303301882352941</v>
      </c>
      <c r="K200" s="1">
        <v>0.34125847114936247</v>
      </c>
    </row>
    <row r="201" spans="6:11" x14ac:dyDescent="0.25">
      <c r="F201" s="1">
        <v>18.899999999999999</v>
      </c>
      <c r="G201" s="1">
        <v>2.971183170588235</v>
      </c>
      <c r="H201" s="1">
        <v>0.3365662574758122</v>
      </c>
      <c r="J201" s="1">
        <v>2.9300699764705884</v>
      </c>
      <c r="K201" s="1">
        <v>0.34128877741157176</v>
      </c>
    </row>
    <row r="202" spans="6:11" x14ac:dyDescent="0.25">
      <c r="F202" s="1">
        <v>19</v>
      </c>
      <c r="G202" s="1">
        <v>2.9707217058823527</v>
      </c>
      <c r="H202" s="1">
        <v>0.33661853886208559</v>
      </c>
      <c r="J202" s="1">
        <v>2.9298097647058823</v>
      </c>
      <c r="K202" s="1">
        <v>0.34131908905709718</v>
      </c>
    </row>
    <row r="203" spans="6:11" x14ac:dyDescent="0.25">
      <c r="F203" s="1">
        <v>19.100000000000001</v>
      </c>
      <c r="G203" s="1">
        <v>2.9702602411764705</v>
      </c>
      <c r="H203" s="1">
        <v>0.33667083649341001</v>
      </c>
      <c r="J203" s="1">
        <v>2.9295495529411766</v>
      </c>
      <c r="K203" s="1">
        <v>0.34134940608737308</v>
      </c>
    </row>
    <row r="204" spans="6:11" x14ac:dyDescent="0.25">
      <c r="F204" s="1">
        <v>19.200000000000003</v>
      </c>
      <c r="G204" s="1">
        <v>2.9697987764705882</v>
      </c>
      <c r="H204" s="1">
        <v>0.33672315037735812</v>
      </c>
      <c r="J204" s="1">
        <v>2.9292893411764704</v>
      </c>
      <c r="K204" s="1">
        <v>0.34137972850383458</v>
      </c>
    </row>
    <row r="205" spans="6:11" x14ac:dyDescent="0.25">
      <c r="F205" s="1">
        <v>19.300000000000004</v>
      </c>
      <c r="G205" s="1">
        <v>2.9693373117647055</v>
      </c>
      <c r="H205" s="1">
        <v>0.33677548052150752</v>
      </c>
      <c r="J205" s="1">
        <v>2.9290291294117647</v>
      </c>
      <c r="K205" s="1">
        <v>0.3414100563079171</v>
      </c>
    </row>
    <row r="206" spans="6:11" x14ac:dyDescent="0.25">
      <c r="F206" s="1">
        <v>19.400000000000006</v>
      </c>
      <c r="G206" s="1">
        <v>2.9688758470588232</v>
      </c>
      <c r="H206" s="1">
        <v>0.33682782693344021</v>
      </c>
      <c r="J206" s="1">
        <v>2.9287689176470586</v>
      </c>
      <c r="K206" s="1">
        <v>0.34144038950105671</v>
      </c>
    </row>
    <row r="207" spans="6:11" x14ac:dyDescent="0.25">
      <c r="F207" s="1">
        <v>19.500000000000007</v>
      </c>
      <c r="G207" s="1">
        <v>2.968414382352941</v>
      </c>
      <c r="H207" s="1">
        <v>0.33688018962074318</v>
      </c>
      <c r="J207" s="1">
        <v>2.9285087058823529</v>
      </c>
      <c r="K207" s="1">
        <v>0.34147072808468987</v>
      </c>
    </row>
    <row r="208" spans="6:11" x14ac:dyDescent="0.25">
      <c r="F208" s="1">
        <v>19.600000000000009</v>
      </c>
      <c r="G208" s="1">
        <v>2.9679529176470587</v>
      </c>
      <c r="H208" s="1">
        <v>0.33693256859100801</v>
      </c>
      <c r="J208" s="1">
        <v>2.9282484941176472</v>
      </c>
      <c r="K208" s="1">
        <v>0.34150107206025371</v>
      </c>
    </row>
    <row r="209" spans="6:11" x14ac:dyDescent="0.25">
      <c r="F209" s="1">
        <v>19.70000000000001</v>
      </c>
      <c r="G209" s="1">
        <v>2.967491452941176</v>
      </c>
      <c r="H209" s="1">
        <v>0.33698496385183113</v>
      </c>
      <c r="J209" s="1">
        <v>2.9279882823529411</v>
      </c>
      <c r="K209" s="1">
        <v>0.34153142142918574</v>
      </c>
    </row>
    <row r="210" spans="6:11" x14ac:dyDescent="0.25">
      <c r="F210" s="1">
        <v>19.800000000000011</v>
      </c>
      <c r="G210" s="1">
        <v>2.9670299882352937</v>
      </c>
      <c r="H210" s="1">
        <v>0.33703737541081341</v>
      </c>
      <c r="J210" s="1">
        <v>2.9277280705882354</v>
      </c>
      <c r="K210" s="1">
        <v>0.34156177619292399</v>
      </c>
    </row>
    <row r="211" spans="6:11" x14ac:dyDescent="0.25">
      <c r="F211" s="1">
        <v>19.900000000000013</v>
      </c>
      <c r="G211" s="1">
        <v>2.9665685235294115</v>
      </c>
      <c r="H211" s="1">
        <v>0.33708980327556076</v>
      </c>
      <c r="J211" s="1">
        <v>2.9274678588235292</v>
      </c>
      <c r="K211" s="1">
        <v>0.34159213635290708</v>
      </c>
    </row>
    <row r="212" spans="6:11" x14ac:dyDescent="0.25">
      <c r="F212" s="1">
        <v>20.000000000000014</v>
      </c>
      <c r="G212" s="1">
        <v>2.9661070588235292</v>
      </c>
      <c r="H212" s="1">
        <v>0.3371422474536836</v>
      </c>
      <c r="J212" s="1">
        <v>2.9272076470588235</v>
      </c>
      <c r="K212" s="1">
        <v>0.34162250191057408</v>
      </c>
    </row>
    <row r="213" spans="6:11" x14ac:dyDescent="0.25">
      <c r="F213" s="1">
        <v>20.100000000000016</v>
      </c>
      <c r="G213" s="1">
        <v>2.9656455941176469</v>
      </c>
      <c r="H213" s="1">
        <v>0.33719470795279732</v>
      </c>
      <c r="J213" s="1">
        <v>2.9269474352941174</v>
      </c>
      <c r="K213" s="1">
        <v>0.34165287286736462</v>
      </c>
    </row>
    <row r="214" spans="6:11" x14ac:dyDescent="0.25">
      <c r="F214" s="1">
        <v>20.200000000000017</v>
      </c>
      <c r="G214" s="1">
        <v>2.9651841294117642</v>
      </c>
      <c r="H214" s="1">
        <v>0.33724718478052185</v>
      </c>
      <c r="J214" s="1">
        <v>2.9266872235294117</v>
      </c>
      <c r="K214" s="1">
        <v>0.34168324922471871</v>
      </c>
    </row>
    <row r="215" spans="6:11" x14ac:dyDescent="0.25">
      <c r="F215" s="1">
        <v>20.300000000000018</v>
      </c>
      <c r="G215" s="1">
        <v>2.964722664705882</v>
      </c>
      <c r="H215" s="1">
        <v>0.33729967794448185</v>
      </c>
      <c r="J215" s="1">
        <v>2.926427011764706</v>
      </c>
      <c r="K215" s="1">
        <v>0.34171363098407703</v>
      </c>
    </row>
    <row r="216" spans="6:11" x14ac:dyDescent="0.25">
      <c r="F216" s="1">
        <v>20.40000000000002</v>
      </c>
      <c r="G216" s="1">
        <v>2.9642611999999997</v>
      </c>
      <c r="H216" s="1">
        <v>0.33735218745230688</v>
      </c>
      <c r="J216" s="1">
        <v>2.9261667999999998</v>
      </c>
      <c r="K216" s="1">
        <v>0.34174401814688077</v>
      </c>
    </row>
    <row r="217" spans="6:11" x14ac:dyDescent="0.25">
      <c r="F217" s="1">
        <v>20.500000000000021</v>
      </c>
      <c r="G217" s="1">
        <v>2.9637997352941174</v>
      </c>
      <c r="H217" s="1">
        <v>0.33740471331163113</v>
      </c>
      <c r="J217" s="1">
        <v>2.9259065882352941</v>
      </c>
      <c r="K217" s="1">
        <v>0.34177441071457149</v>
      </c>
    </row>
    <row r="218" spans="6:11" x14ac:dyDescent="0.25">
      <c r="F218" s="1">
        <v>20.600000000000023</v>
      </c>
      <c r="G218" s="1">
        <v>2.9633382705882352</v>
      </c>
      <c r="H218" s="1">
        <v>0.3374572555300937</v>
      </c>
      <c r="J218" s="1">
        <v>2.925646376470588</v>
      </c>
      <c r="K218" s="1">
        <v>0.34180480868859142</v>
      </c>
    </row>
    <row r="219" spans="6:11" x14ac:dyDescent="0.25">
      <c r="F219" s="1">
        <v>20.700000000000024</v>
      </c>
      <c r="G219" s="1">
        <v>2.9628768058823525</v>
      </c>
      <c r="H219" s="1">
        <v>0.33750981411533826</v>
      </c>
      <c r="J219" s="1">
        <v>2.9253861647058823</v>
      </c>
      <c r="K219" s="1">
        <v>0.34183521207038314</v>
      </c>
    </row>
    <row r="220" spans="6:11" x14ac:dyDescent="0.25">
      <c r="F220" s="1">
        <v>20.800000000000026</v>
      </c>
      <c r="G220" s="1">
        <v>2.9624153411764702</v>
      </c>
      <c r="H220" s="1">
        <v>0.33756238907501335</v>
      </c>
      <c r="J220" s="1">
        <v>2.9251259529411762</v>
      </c>
      <c r="K220" s="1">
        <v>0.34186562086138989</v>
      </c>
    </row>
    <row r="221" spans="6:11" x14ac:dyDescent="0.25">
      <c r="F221" s="1">
        <v>20.900000000000027</v>
      </c>
      <c r="G221" s="1">
        <v>2.9619538764705879</v>
      </c>
      <c r="H221" s="1">
        <v>0.33761498041677218</v>
      </c>
      <c r="J221" s="1">
        <v>2.9248657411764705</v>
      </c>
      <c r="K221" s="1">
        <v>0.34189603506305538</v>
      </c>
    </row>
    <row r="222" spans="6:11" x14ac:dyDescent="0.25">
      <c r="F222" s="1">
        <v>21.000000000000028</v>
      </c>
      <c r="G222" s="1">
        <v>2.9614924117647057</v>
      </c>
      <c r="H222" s="1">
        <v>0.33766758814827286</v>
      </c>
      <c r="J222" s="1">
        <v>2.9246055294117648</v>
      </c>
      <c r="K222" s="1">
        <v>0.34192645467682375</v>
      </c>
    </row>
    <row r="223" spans="6:11" x14ac:dyDescent="0.25">
      <c r="F223" s="1">
        <v>21.10000000000003</v>
      </c>
      <c r="G223" s="1">
        <v>2.9610309470588234</v>
      </c>
      <c r="H223" s="1">
        <v>0.33772021227717824</v>
      </c>
      <c r="J223" s="1">
        <v>2.9243453176470586</v>
      </c>
      <c r="K223" s="1">
        <v>0.3419568797041399</v>
      </c>
    </row>
    <row r="224" spans="6:11" x14ac:dyDescent="0.25">
      <c r="F224" s="1">
        <v>21.200000000000031</v>
      </c>
      <c r="G224" s="1">
        <v>2.9605694823529407</v>
      </c>
      <c r="H224" s="1">
        <v>0.33777285281115593</v>
      </c>
      <c r="J224" s="1">
        <v>2.9240851058823529</v>
      </c>
      <c r="K224" s="1">
        <v>0.34198731014644884</v>
      </c>
    </row>
    <row r="225" spans="6:11" x14ac:dyDescent="0.25">
      <c r="F225" s="1">
        <v>21.300000000000033</v>
      </c>
      <c r="G225" s="1">
        <v>2.9601080176470584</v>
      </c>
      <c r="H225" s="1">
        <v>0.33782550975787823</v>
      </c>
      <c r="J225" s="1">
        <v>2.9238248941176468</v>
      </c>
      <c r="K225" s="1">
        <v>0.34201774600519652</v>
      </c>
    </row>
    <row r="226" spans="6:11" x14ac:dyDescent="0.25">
      <c r="F226" s="1">
        <v>21.400000000000034</v>
      </c>
      <c r="G226" s="1">
        <v>2.9596465529411762</v>
      </c>
      <c r="H226" s="1">
        <v>0.33787818312502238</v>
      </c>
      <c r="J226" s="1">
        <v>2.9235646823529411</v>
      </c>
      <c r="K226" s="1">
        <v>0.34204818728182912</v>
      </c>
    </row>
    <row r="227" spans="6:11" x14ac:dyDescent="0.25">
      <c r="F227" s="1">
        <v>21.500000000000036</v>
      </c>
      <c r="G227" s="1">
        <v>2.9591850882352939</v>
      </c>
      <c r="H227" s="1">
        <v>0.3379308729202703</v>
      </c>
      <c r="J227" s="1">
        <v>2.9233044705882349</v>
      </c>
      <c r="K227" s="1">
        <v>0.34207863397779342</v>
      </c>
    </row>
    <row r="228" spans="6:11" x14ac:dyDescent="0.25">
      <c r="F228" s="1">
        <v>21.600000000000037</v>
      </c>
      <c r="G228" s="1">
        <v>2.9587236235294112</v>
      </c>
      <c r="H228" s="1">
        <v>0.33798357915130883</v>
      </c>
      <c r="J228" s="1">
        <v>2.9230442588235293</v>
      </c>
      <c r="K228" s="1">
        <v>0.34210908609453672</v>
      </c>
    </row>
    <row r="229" spans="6:11" x14ac:dyDescent="0.25">
      <c r="F229" s="1">
        <v>21.700000000000038</v>
      </c>
      <c r="G229" s="1">
        <v>2.9582621588235289</v>
      </c>
      <c r="H229" s="1">
        <v>0.33803630182582939</v>
      </c>
      <c r="J229" s="1">
        <v>2.9227840470588236</v>
      </c>
      <c r="K229" s="1">
        <v>0.34213954363350679</v>
      </c>
    </row>
    <row r="230" spans="6:11" x14ac:dyDescent="0.25">
      <c r="F230" s="1">
        <v>21.80000000000004</v>
      </c>
      <c r="G230" s="1">
        <v>2.9578006941176467</v>
      </c>
      <c r="H230" s="1">
        <v>0.33808904095152836</v>
      </c>
      <c r="J230" s="1">
        <v>2.9225238352941174</v>
      </c>
      <c r="K230" s="1">
        <v>0.34217000659615215</v>
      </c>
    </row>
    <row r="231" spans="6:11" x14ac:dyDescent="0.25">
      <c r="F231" s="1">
        <v>21.900000000000041</v>
      </c>
      <c r="G231" s="1">
        <v>2.9573392294117644</v>
      </c>
      <c r="H231" s="1">
        <v>0.33814179653610688</v>
      </c>
      <c r="J231" s="1">
        <v>2.9222636235294117</v>
      </c>
      <c r="K231" s="1">
        <v>0.34220047498392142</v>
      </c>
    </row>
    <row r="232" spans="6:11" x14ac:dyDescent="0.25">
      <c r="F232" s="1">
        <v>22.000000000000043</v>
      </c>
      <c r="G232" s="1">
        <v>2.9568777647058822</v>
      </c>
      <c r="H232" s="1">
        <v>0.33819456858727098</v>
      </c>
      <c r="J232" s="1">
        <v>2.9220034117647056</v>
      </c>
      <c r="K232" s="1">
        <v>0.3422309487982641</v>
      </c>
    </row>
    <row r="233" spans="6:11" x14ac:dyDescent="0.25">
      <c r="F233" s="1">
        <v>22.100000000000044</v>
      </c>
      <c r="G233" s="1">
        <v>2.9564162999999994</v>
      </c>
      <c r="H233" s="1">
        <v>0.33824735711273146</v>
      </c>
      <c r="J233" s="1">
        <v>2.9217431999999999</v>
      </c>
      <c r="K233" s="1">
        <v>0.34226142804063003</v>
      </c>
    </row>
    <row r="234" spans="6:11" x14ac:dyDescent="0.25">
      <c r="F234" s="1">
        <v>22.200000000000045</v>
      </c>
      <c r="G234" s="1">
        <v>2.9559548352941172</v>
      </c>
      <c r="H234" s="1">
        <v>0.33830016212020375</v>
      </c>
      <c r="J234" s="1">
        <v>2.9214829882352942</v>
      </c>
      <c r="K234" s="1">
        <v>0.34229191271246956</v>
      </c>
    </row>
    <row r="235" spans="6:11" x14ac:dyDescent="0.25">
      <c r="F235" s="1">
        <v>22.300000000000047</v>
      </c>
      <c r="G235" s="1">
        <v>2.9554933705882349</v>
      </c>
      <c r="H235" s="1">
        <v>0.33835298361740834</v>
      </c>
      <c r="J235" s="1">
        <v>2.921222776470588</v>
      </c>
      <c r="K235" s="1">
        <v>0.34232240281523368</v>
      </c>
    </row>
    <row r="236" spans="6:11" x14ac:dyDescent="0.25">
      <c r="F236" s="1">
        <v>22.400000000000048</v>
      </c>
      <c r="G236" s="1">
        <v>2.9550319058823526</v>
      </c>
      <c r="H236" s="1">
        <v>0.33840582161207045</v>
      </c>
      <c r="J236" s="1">
        <v>2.9209625647058823</v>
      </c>
      <c r="K236" s="1">
        <v>0.34235289835037375</v>
      </c>
    </row>
    <row r="237" spans="6:11" x14ac:dyDescent="0.25">
      <c r="F237" s="1">
        <v>22.50000000000005</v>
      </c>
      <c r="G237" s="1">
        <v>2.9545704411764699</v>
      </c>
      <c r="H237" s="1">
        <v>0.33845867611192021</v>
      </c>
      <c r="J237" s="1">
        <v>2.9207023529411762</v>
      </c>
      <c r="K237" s="1">
        <v>0.34238339931934181</v>
      </c>
    </row>
    <row r="238" spans="6:11" x14ac:dyDescent="0.25">
      <c r="F238" s="1">
        <v>22.600000000000051</v>
      </c>
      <c r="G238" s="1">
        <v>2.9541089764705877</v>
      </c>
      <c r="H238" s="1">
        <v>0.33851154712469234</v>
      </c>
      <c r="J238" s="1">
        <v>2.9204421411764705</v>
      </c>
      <c r="K238" s="1">
        <v>0.34241390572359026</v>
      </c>
    </row>
    <row r="239" spans="6:11" x14ac:dyDescent="0.25">
      <c r="F239" s="1">
        <v>22.700000000000053</v>
      </c>
      <c r="G239" s="1">
        <v>2.9536475117647054</v>
      </c>
      <c r="H239" s="1">
        <v>0.33856443465812663</v>
      </c>
      <c r="J239" s="1">
        <v>2.9201819294117644</v>
      </c>
      <c r="K239" s="1">
        <v>0.34244441756457211</v>
      </c>
    </row>
    <row r="240" spans="6:11" x14ac:dyDescent="0.25">
      <c r="F240" s="1">
        <v>22.800000000000054</v>
      </c>
      <c r="G240" s="1">
        <v>2.9531860470588231</v>
      </c>
      <c r="H240" s="1">
        <v>0.33861733871996769</v>
      </c>
      <c r="J240" s="1">
        <v>2.9199217176470587</v>
      </c>
      <c r="K240" s="1">
        <v>0.34247493484374075</v>
      </c>
    </row>
    <row r="241" spans="6:11" x14ac:dyDescent="0.25">
      <c r="F241" s="1">
        <v>22.900000000000055</v>
      </c>
      <c r="G241" s="1">
        <v>2.9527245823529409</v>
      </c>
      <c r="H241" s="1">
        <v>0.33867025931796485</v>
      </c>
      <c r="J241" s="1">
        <v>2.919661505882353</v>
      </c>
      <c r="K241" s="1">
        <v>0.3425054575625503</v>
      </c>
    </row>
    <row r="242" spans="6:11" x14ac:dyDescent="0.25">
      <c r="F242" s="1">
        <v>23.000000000000057</v>
      </c>
      <c r="G242" s="1">
        <v>2.9522631176470582</v>
      </c>
      <c r="H242" s="1">
        <v>0.33872319645987242</v>
      </c>
      <c r="J242" s="1">
        <v>2.9194012941176468</v>
      </c>
      <c r="K242" s="1">
        <v>0.34253598572245536</v>
      </c>
    </row>
    <row r="243" spans="6:11" x14ac:dyDescent="0.25">
      <c r="F243" s="1">
        <v>23.100000000000058</v>
      </c>
      <c r="G243" s="1">
        <v>2.9518016529411759</v>
      </c>
      <c r="H243" s="1">
        <v>0.33877615015344942</v>
      </c>
      <c r="J243" s="1">
        <v>2.9191410823529411</v>
      </c>
      <c r="K243" s="1">
        <v>0.34256651932491083</v>
      </c>
    </row>
    <row r="244" spans="6:11" x14ac:dyDescent="0.25">
      <c r="F244" s="1">
        <v>23.20000000000006</v>
      </c>
      <c r="G244" s="1">
        <v>2.9513401882352936</v>
      </c>
      <c r="H244" s="1">
        <v>0.33882912040645979</v>
      </c>
      <c r="J244" s="1">
        <v>2.918880870588235</v>
      </c>
      <c r="K244" s="1">
        <v>0.34259705837137244</v>
      </c>
    </row>
    <row r="245" spans="6:11" x14ac:dyDescent="0.25">
      <c r="F245" s="1">
        <v>23.300000000000061</v>
      </c>
      <c r="G245" s="1">
        <v>2.9508787235294114</v>
      </c>
      <c r="H245" s="1">
        <v>0.33888210722667234</v>
      </c>
      <c r="J245" s="1">
        <v>2.9186206588235293</v>
      </c>
      <c r="K245" s="1">
        <v>0.34262760286329619</v>
      </c>
    </row>
    <row r="246" spans="6:11" x14ac:dyDescent="0.25">
      <c r="F246" s="1">
        <v>23.400000000000063</v>
      </c>
      <c r="G246" s="1">
        <v>2.9504172588235291</v>
      </c>
      <c r="H246" s="1">
        <v>0.33893511062186077</v>
      </c>
      <c r="J246" s="1">
        <v>2.9183604470588231</v>
      </c>
      <c r="K246" s="1">
        <v>0.34265815280213868</v>
      </c>
    </row>
    <row r="247" spans="6:11" x14ac:dyDescent="0.25">
      <c r="F247" s="1">
        <v>23.500000000000064</v>
      </c>
      <c r="G247" s="1">
        <v>2.9499557941176464</v>
      </c>
      <c r="H247" s="1">
        <v>0.33898813059980359</v>
      </c>
      <c r="J247" s="1">
        <v>2.9181002352941174</v>
      </c>
      <c r="K247" s="1">
        <v>0.34268870818935704</v>
      </c>
    </row>
    <row r="248" spans="6:11" x14ac:dyDescent="0.25">
      <c r="F248" s="1">
        <v>23.600000000000065</v>
      </c>
      <c r="G248" s="1">
        <v>2.9494943294117641</v>
      </c>
      <c r="H248" s="1">
        <v>0.33904116716828414</v>
      </c>
      <c r="J248" s="1">
        <v>2.9178400235294117</v>
      </c>
      <c r="K248" s="1">
        <v>0.34271926902640898</v>
      </c>
    </row>
    <row r="249" spans="6:11" x14ac:dyDescent="0.25">
      <c r="F249" s="1">
        <v>23.700000000000067</v>
      </c>
      <c r="G249" s="1">
        <v>2.9490328647058819</v>
      </c>
      <c r="H249" s="1">
        <v>0.33909422033509068</v>
      </c>
      <c r="J249" s="1">
        <v>2.9175798117647056</v>
      </c>
      <c r="K249" s="1">
        <v>0.34274983531475267</v>
      </c>
    </row>
    <row r="250" spans="6:11" x14ac:dyDescent="0.25">
      <c r="F250" s="1">
        <v>23.800000000000068</v>
      </c>
      <c r="G250" s="1">
        <v>2.9485713999999996</v>
      </c>
      <c r="H250" s="1">
        <v>0.33914729010801642</v>
      </c>
      <c r="J250" s="1">
        <v>2.9173195999999999</v>
      </c>
      <c r="K250" s="1">
        <v>0.34278040705584678</v>
      </c>
    </row>
    <row r="251" spans="6:11" x14ac:dyDescent="0.25">
      <c r="F251" s="1">
        <v>23.90000000000007</v>
      </c>
      <c r="G251" s="1">
        <v>2.9481099352941169</v>
      </c>
      <c r="H251" s="1">
        <v>0.3392003764948594</v>
      </c>
      <c r="J251" s="1">
        <v>2.9170593882352938</v>
      </c>
      <c r="K251" s="1">
        <v>0.34281098425115047</v>
      </c>
    </row>
    <row r="252" spans="6:11" x14ac:dyDescent="0.25">
      <c r="F252" s="1">
        <v>24.000000000000071</v>
      </c>
      <c r="G252" s="1">
        <v>2.9476484705882346</v>
      </c>
      <c r="H252" s="1">
        <v>0.33925347950342238</v>
      </c>
      <c r="J252" s="1">
        <v>2.9167991764705881</v>
      </c>
      <c r="K252" s="1">
        <v>0.34284156690212353</v>
      </c>
    </row>
    <row r="253" spans="6:11" x14ac:dyDescent="0.25">
      <c r="F253" s="1">
        <v>24.100000000000072</v>
      </c>
      <c r="G253" s="1">
        <v>2.9471870058823524</v>
      </c>
      <c r="H253" s="1">
        <v>0.33930659914151323</v>
      </c>
      <c r="J253" s="1">
        <v>2.9165389647058819</v>
      </c>
      <c r="K253" s="1">
        <v>0.34287215501022628</v>
      </c>
    </row>
    <row r="254" spans="6:11" x14ac:dyDescent="0.25">
      <c r="F254" s="1">
        <v>24.200000000000074</v>
      </c>
      <c r="G254" s="1">
        <v>2.9467255411764701</v>
      </c>
      <c r="H254" s="1">
        <v>0.3393597354169447</v>
      </c>
      <c r="J254" s="1">
        <v>2.9162787529411762</v>
      </c>
      <c r="K254" s="1">
        <v>0.34290274857691933</v>
      </c>
    </row>
    <row r="255" spans="6:11" x14ac:dyDescent="0.25">
      <c r="F255" s="1">
        <v>24.300000000000075</v>
      </c>
      <c r="G255" s="1">
        <v>2.9462640764705879</v>
      </c>
      <c r="H255" s="1">
        <v>0.33941288833753419</v>
      </c>
      <c r="J255" s="1">
        <v>2.9160185411764705</v>
      </c>
      <c r="K255" s="1">
        <v>0.34293334760366406</v>
      </c>
    </row>
    <row r="256" spans="6:11" x14ac:dyDescent="0.25">
      <c r="F256" s="1">
        <v>24.400000000000077</v>
      </c>
      <c r="G256" s="1">
        <v>2.9458026117647051</v>
      </c>
      <c r="H256" s="1">
        <v>0.3394660579111044</v>
      </c>
      <c r="J256" s="1">
        <v>2.9157583294117644</v>
      </c>
      <c r="K256" s="1">
        <v>0.34296395209192237</v>
      </c>
    </row>
    <row r="257" spans="6:11" x14ac:dyDescent="0.25">
      <c r="F257" s="1">
        <v>24.500000000000078</v>
      </c>
      <c r="G257" s="1">
        <v>2.9453411470588229</v>
      </c>
      <c r="H257" s="1">
        <v>0.33951924414548251</v>
      </c>
      <c r="J257" s="1">
        <v>2.9154981176470587</v>
      </c>
      <c r="K257" s="1">
        <v>0.34299456204315648</v>
      </c>
    </row>
    <row r="258" spans="6:11" x14ac:dyDescent="0.25">
      <c r="F258" s="1">
        <v>24.60000000000008</v>
      </c>
      <c r="G258" s="1">
        <v>2.9448796823529406</v>
      </c>
      <c r="H258" s="1">
        <v>0.33957244704850087</v>
      </c>
      <c r="J258" s="1">
        <v>2.9152379058823525</v>
      </c>
      <c r="K258" s="1">
        <v>0.34302517745882932</v>
      </c>
    </row>
    <row r="259" spans="6:11" x14ac:dyDescent="0.25">
      <c r="F259" s="1">
        <v>24.700000000000081</v>
      </c>
      <c r="G259" s="1">
        <v>2.9444182176470584</v>
      </c>
      <c r="H259" s="1">
        <v>0.3396256666279967</v>
      </c>
      <c r="J259" s="1">
        <v>2.9149776941176468</v>
      </c>
      <c r="K259" s="1">
        <v>0.34305579834040423</v>
      </c>
    </row>
    <row r="260" spans="6:11" x14ac:dyDescent="0.25">
      <c r="F260" s="1">
        <v>24.800000000000082</v>
      </c>
      <c r="G260" s="1">
        <v>2.9439567529411761</v>
      </c>
      <c r="H260" s="1">
        <v>0.33967890289181202</v>
      </c>
      <c r="J260" s="1">
        <v>2.9147174823529411</v>
      </c>
      <c r="K260" s="1">
        <v>0.34308642468934514</v>
      </c>
    </row>
    <row r="261" spans="6:11" x14ac:dyDescent="0.25">
      <c r="F261" s="1">
        <v>24.900000000000084</v>
      </c>
      <c r="G261" s="1">
        <v>2.9434952882352934</v>
      </c>
      <c r="H261" s="1">
        <v>0.33973215584779398</v>
      </c>
      <c r="J261" s="1">
        <v>2.914457270588235</v>
      </c>
      <c r="K261" s="1">
        <v>0.34311705650711649</v>
      </c>
    </row>
    <row r="262" spans="6:11" x14ac:dyDescent="0.25">
      <c r="F262" s="1">
        <v>25.000000000000085</v>
      </c>
      <c r="G262" s="1">
        <v>2.9430338235294111</v>
      </c>
      <c r="H262" s="1">
        <v>0.33978542550379442</v>
      </c>
      <c r="J262" s="1">
        <v>2.9141970588235293</v>
      </c>
      <c r="K262" s="1">
        <v>0.34314769379518323</v>
      </c>
    </row>
    <row r="263" spans="6:11" x14ac:dyDescent="0.25">
      <c r="F263" s="1">
        <v>25.100000000000087</v>
      </c>
      <c r="G263" s="1">
        <v>2.9425723588235289</v>
      </c>
      <c r="H263" s="1">
        <v>0.33983871186767023</v>
      </c>
      <c r="J263" s="1">
        <v>2.9139368470588232</v>
      </c>
      <c r="K263" s="1">
        <v>0.34317833655501084</v>
      </c>
    </row>
    <row r="264" spans="6:11" x14ac:dyDescent="0.25">
      <c r="F264" s="1">
        <v>25.200000000000088</v>
      </c>
      <c r="G264" s="1">
        <v>2.9421108941176466</v>
      </c>
      <c r="H264" s="1">
        <v>0.33989201494728322</v>
      </c>
      <c r="J264" s="1">
        <v>2.9136766352941175</v>
      </c>
      <c r="K264" s="1">
        <v>0.34320898478806527</v>
      </c>
    </row>
    <row r="265" spans="6:11" x14ac:dyDescent="0.25">
      <c r="F265" s="1">
        <v>25.30000000000009</v>
      </c>
      <c r="G265" s="1">
        <v>2.9416494294117639</v>
      </c>
      <c r="H265" s="1">
        <v>0.33994533475050021</v>
      </c>
      <c r="J265" s="1">
        <v>2.9134164235294113</v>
      </c>
      <c r="K265" s="1">
        <v>0.34323963849581313</v>
      </c>
    </row>
    <row r="266" spans="6:11" x14ac:dyDescent="0.25">
      <c r="F266" s="1">
        <v>25.400000000000091</v>
      </c>
      <c r="G266" s="1">
        <v>2.9411879647058816</v>
      </c>
      <c r="H266" s="1">
        <v>0.33999867128519268</v>
      </c>
      <c r="J266" s="1">
        <v>2.9131562117647056</v>
      </c>
      <c r="K266" s="1">
        <v>0.34327029767972139</v>
      </c>
    </row>
    <row r="267" spans="6:11" x14ac:dyDescent="0.25">
      <c r="F267" s="1">
        <v>25.500000000000092</v>
      </c>
      <c r="G267" s="1">
        <v>2.9407264999999994</v>
      </c>
      <c r="H267" s="1">
        <v>0.34005202455923739</v>
      </c>
      <c r="J267" s="1">
        <v>2.9128959999999999</v>
      </c>
      <c r="K267" s="1">
        <v>0.34330096234125762</v>
      </c>
    </row>
    <row r="268" spans="6:11" x14ac:dyDescent="0.25">
      <c r="F268" s="1">
        <v>25.600000000000094</v>
      </c>
      <c r="G268" s="1">
        <v>2.9402650352941171</v>
      </c>
      <c r="H268" s="1">
        <v>0.34010539458051581</v>
      </c>
      <c r="J268" s="1">
        <v>2.9126357882352938</v>
      </c>
      <c r="K268" s="1">
        <v>0.34333163248189003</v>
      </c>
    </row>
    <row r="269" spans="6:11" x14ac:dyDescent="0.25">
      <c r="F269" s="1">
        <v>25.700000000000095</v>
      </c>
      <c r="G269" s="1">
        <v>2.9398035705882348</v>
      </c>
      <c r="H269" s="1">
        <v>0.34015878135691452</v>
      </c>
      <c r="J269" s="1">
        <v>2.9123755764705881</v>
      </c>
      <c r="K269" s="1">
        <v>0.3433623081030871</v>
      </c>
    </row>
    <row r="270" spans="6:11" x14ac:dyDescent="0.25">
      <c r="F270" s="1">
        <v>25.800000000000097</v>
      </c>
      <c r="G270" s="1">
        <v>2.9393421058823521</v>
      </c>
      <c r="H270" s="1">
        <v>0.34021218489632499</v>
      </c>
      <c r="J270" s="1">
        <v>2.9121153647058819</v>
      </c>
      <c r="K270" s="1">
        <v>0.34339298920631811</v>
      </c>
    </row>
    <row r="271" spans="6:11" x14ac:dyDescent="0.25">
      <c r="F271" s="1">
        <v>25.900000000000098</v>
      </c>
      <c r="G271" s="1">
        <v>2.9388806411764699</v>
      </c>
      <c r="H271" s="1">
        <v>0.34026560520664351</v>
      </c>
      <c r="J271" s="1">
        <v>2.9118551529411763</v>
      </c>
      <c r="K271" s="1">
        <v>0.34342367579305255</v>
      </c>
    </row>
    <row r="272" spans="6:11" x14ac:dyDescent="0.25">
      <c r="F272" s="1">
        <v>26.000000000000099</v>
      </c>
      <c r="G272" s="1">
        <v>2.9384191764705876</v>
      </c>
      <c r="H272" s="1">
        <v>0.34031904229577153</v>
      </c>
      <c r="J272" s="1">
        <v>2.9115949411764701</v>
      </c>
      <c r="K272" s="1">
        <v>0.3434543678647608</v>
      </c>
    </row>
    <row r="273" spans="6:11" x14ac:dyDescent="0.25">
      <c r="F273" s="1">
        <v>26.100000000000101</v>
      </c>
      <c r="G273" s="1">
        <v>2.9379577117647053</v>
      </c>
      <c r="H273" s="1">
        <v>0.34037249617161536</v>
      </c>
      <c r="J273" s="1">
        <v>2.9113347294117644</v>
      </c>
      <c r="K273" s="1">
        <v>0.34348506542291346</v>
      </c>
    </row>
    <row r="274" spans="6:11" x14ac:dyDescent="0.25">
      <c r="F274" s="1">
        <v>26.200000000000102</v>
      </c>
      <c r="G274" s="1">
        <v>2.9374962470588231</v>
      </c>
      <c r="H274" s="1">
        <v>0.34042596684208637</v>
      </c>
      <c r="J274" s="1">
        <v>2.9110745176470587</v>
      </c>
      <c r="K274" s="1">
        <v>0.34351576846898185</v>
      </c>
    </row>
    <row r="275" spans="6:11" x14ac:dyDescent="0.25">
      <c r="F275" s="1">
        <v>26.300000000000104</v>
      </c>
      <c r="G275" s="1">
        <v>2.9370347823529404</v>
      </c>
      <c r="H275" s="1">
        <v>0.34047945431510079</v>
      </c>
      <c r="J275" s="1">
        <v>2.9108143058823526</v>
      </c>
      <c r="K275" s="1">
        <v>0.34354647700443774</v>
      </c>
    </row>
    <row r="276" spans="6:11" x14ac:dyDescent="0.25">
      <c r="F276" s="1">
        <v>26.400000000000105</v>
      </c>
      <c r="G276" s="1">
        <v>2.9365733176470581</v>
      </c>
      <c r="H276" s="1">
        <v>0.3405329585985799</v>
      </c>
      <c r="J276" s="1">
        <v>2.9105540941176469</v>
      </c>
      <c r="K276" s="1">
        <v>0.34357719103075335</v>
      </c>
    </row>
    <row r="277" spans="6:11" x14ac:dyDescent="0.25">
      <c r="F277" s="1">
        <v>26.500000000000107</v>
      </c>
      <c r="G277" s="1">
        <v>2.9361118529411758</v>
      </c>
      <c r="H277" s="1">
        <v>0.34058647970044986</v>
      </c>
      <c r="J277" s="1">
        <v>2.9102938823529407</v>
      </c>
      <c r="K277" s="1">
        <v>0.3436079105494016</v>
      </c>
    </row>
    <row r="278" spans="6:11" x14ac:dyDescent="0.25">
      <c r="F278" s="1">
        <v>26.600000000000108</v>
      </c>
      <c r="G278" s="1">
        <v>2.9356503882352936</v>
      </c>
      <c r="H278" s="1">
        <v>0.34064001762864193</v>
      </c>
      <c r="J278" s="1">
        <v>2.910033670588235</v>
      </c>
      <c r="K278" s="1">
        <v>0.34363863556185581</v>
      </c>
    </row>
    <row r="279" spans="6:11" x14ac:dyDescent="0.25">
      <c r="F279" s="1">
        <v>26.700000000000109</v>
      </c>
      <c r="G279" s="1">
        <v>2.9351889235294109</v>
      </c>
      <c r="H279" s="1">
        <v>0.34069357239109244</v>
      </c>
      <c r="J279" s="1">
        <v>2.9097734588235289</v>
      </c>
      <c r="K279" s="1">
        <v>0.34366936606958987</v>
      </c>
    </row>
    <row r="280" spans="6:11" x14ac:dyDescent="0.25">
      <c r="F280" s="1">
        <v>26.800000000000111</v>
      </c>
      <c r="G280" s="1">
        <v>2.9347274588235286</v>
      </c>
      <c r="H280" s="1">
        <v>0.34074714399574235</v>
      </c>
      <c r="J280" s="1">
        <v>2.9095132470588232</v>
      </c>
      <c r="K280" s="1">
        <v>0.34370010207407814</v>
      </c>
    </row>
    <row r="281" spans="6:11" x14ac:dyDescent="0.25">
      <c r="F281" s="1">
        <v>26.900000000000112</v>
      </c>
      <c r="G281" s="1">
        <v>2.9342659941176463</v>
      </c>
      <c r="H281" s="1">
        <v>0.34080073245053805</v>
      </c>
      <c r="J281" s="1">
        <v>2.9092530352941175</v>
      </c>
      <c r="K281" s="1">
        <v>0.34373084357679556</v>
      </c>
    </row>
    <row r="282" spans="6:11" x14ac:dyDescent="0.25">
      <c r="F282" s="1">
        <v>27.000000000000114</v>
      </c>
      <c r="G282" s="1">
        <v>2.9338045294117641</v>
      </c>
      <c r="H282" s="1">
        <v>0.3408543377634306</v>
      </c>
      <c r="J282" s="1">
        <v>2.9089928235294114</v>
      </c>
      <c r="K282" s="1">
        <v>0.34376159057921768</v>
      </c>
    </row>
    <row r="283" spans="6:11" x14ac:dyDescent="0.25">
      <c r="F283" s="1">
        <v>27.100000000000115</v>
      </c>
      <c r="G283" s="1">
        <v>2.9333430647058818</v>
      </c>
      <c r="H283" s="1">
        <v>0.34090795994237627</v>
      </c>
      <c r="J283" s="1">
        <v>2.9087326117647057</v>
      </c>
      <c r="K283" s="1">
        <v>0.34379234308282042</v>
      </c>
    </row>
    <row r="284" spans="6:11" x14ac:dyDescent="0.25">
      <c r="F284" s="1">
        <v>27.200000000000117</v>
      </c>
      <c r="G284" s="1">
        <v>2.9328815999999991</v>
      </c>
      <c r="H284" s="1">
        <v>0.34096159899533629</v>
      </c>
      <c r="J284" s="1">
        <v>2.9084723999999995</v>
      </c>
      <c r="K284" s="1">
        <v>0.34382310108908037</v>
      </c>
    </row>
    <row r="285" spans="6:11" x14ac:dyDescent="0.25">
      <c r="F285" s="1">
        <v>27.300000000000118</v>
      </c>
      <c r="G285" s="1">
        <v>2.9324201352941168</v>
      </c>
      <c r="H285" s="1">
        <v>0.34101525493027679</v>
      </c>
      <c r="J285" s="1">
        <v>2.9082121882352938</v>
      </c>
      <c r="K285" s="1">
        <v>0.34385386459947442</v>
      </c>
    </row>
    <row r="286" spans="6:11" x14ac:dyDescent="0.25">
      <c r="F286" s="1">
        <v>27.400000000000119</v>
      </c>
      <c r="G286" s="1">
        <v>2.9319586705882346</v>
      </c>
      <c r="H286" s="1">
        <v>0.341068927755169</v>
      </c>
      <c r="J286" s="1">
        <v>2.9079519764705877</v>
      </c>
      <c r="K286" s="1">
        <v>0.34388463361548038</v>
      </c>
    </row>
    <row r="287" spans="6:11" x14ac:dyDescent="0.25">
      <c r="F287" s="1">
        <v>27.500000000000121</v>
      </c>
      <c r="G287" s="1">
        <v>2.9314972058823523</v>
      </c>
      <c r="H287" s="1">
        <v>0.34112261747798928</v>
      </c>
      <c r="J287" s="1">
        <v>2.907691764705882</v>
      </c>
      <c r="K287" s="1">
        <v>0.34391540813857613</v>
      </c>
    </row>
    <row r="288" spans="6:11" x14ac:dyDescent="0.25">
      <c r="F288" s="1">
        <v>27.600000000000122</v>
      </c>
      <c r="G288" s="1">
        <v>2.93103574117647</v>
      </c>
      <c r="H288" s="1">
        <v>0.34117632410671878</v>
      </c>
      <c r="J288" s="1">
        <v>2.9074315529411763</v>
      </c>
      <c r="K288" s="1">
        <v>0.34394618817024036</v>
      </c>
    </row>
    <row r="289" spans="6:11" x14ac:dyDescent="0.25">
      <c r="F289" s="1">
        <v>27.700000000000124</v>
      </c>
      <c r="G289" s="1">
        <v>2.9305742764705873</v>
      </c>
      <c r="H289" s="1">
        <v>0.34123004764934389</v>
      </c>
      <c r="J289" s="1">
        <v>2.9071713411764701</v>
      </c>
      <c r="K289" s="1">
        <v>0.34397697371195235</v>
      </c>
    </row>
    <row r="290" spans="6:11" x14ac:dyDescent="0.25">
      <c r="F290" s="1">
        <v>27.800000000000125</v>
      </c>
      <c r="G290" s="1">
        <v>2.9301128117647051</v>
      </c>
      <c r="H290" s="1">
        <v>0.34128378811385585</v>
      </c>
      <c r="J290" s="1">
        <v>2.9069111294117644</v>
      </c>
      <c r="K290" s="1">
        <v>0.34400776476519168</v>
      </c>
    </row>
    <row r="291" spans="6:11" x14ac:dyDescent="0.25">
      <c r="F291" s="1">
        <v>27.900000000000126</v>
      </c>
      <c r="G291" s="1">
        <v>2.9296513470588228</v>
      </c>
      <c r="H291" s="1">
        <v>0.34133754550825107</v>
      </c>
      <c r="J291" s="1">
        <v>2.9066509176470583</v>
      </c>
      <c r="K291" s="1">
        <v>0.34403856133143867</v>
      </c>
    </row>
    <row r="292" spans="6:11" x14ac:dyDescent="0.25">
      <c r="F292" s="1">
        <v>28.000000000000128</v>
      </c>
      <c r="G292" s="1">
        <v>2.9291898823529405</v>
      </c>
      <c r="H292" s="1">
        <v>0.34139131984053095</v>
      </c>
      <c r="J292" s="1">
        <v>2.9063907058823526</v>
      </c>
      <c r="K292" s="1">
        <v>0.34406936341217398</v>
      </c>
    </row>
    <row r="293" spans="6:11" x14ac:dyDescent="0.25">
      <c r="F293" s="1">
        <v>28.100000000000129</v>
      </c>
      <c r="G293" s="1">
        <v>2.9287284176470578</v>
      </c>
      <c r="H293" s="1">
        <v>0.34144511111870202</v>
      </c>
      <c r="J293" s="1">
        <v>2.9061304941176469</v>
      </c>
      <c r="K293" s="1">
        <v>0.34410017100887891</v>
      </c>
    </row>
    <row r="294" spans="6:11" x14ac:dyDescent="0.25">
      <c r="F294" s="1">
        <v>28.200000000000131</v>
      </c>
      <c r="G294" s="1">
        <v>2.9282669529411756</v>
      </c>
      <c r="H294" s="1">
        <v>0.34149891935077564</v>
      </c>
      <c r="J294" s="1">
        <v>2.9058702823529408</v>
      </c>
      <c r="K294" s="1">
        <v>0.34413098412303533</v>
      </c>
    </row>
    <row r="295" spans="6:11" x14ac:dyDescent="0.25">
      <c r="F295" s="1">
        <v>28.300000000000132</v>
      </c>
      <c r="G295" s="1">
        <v>2.9278054882352933</v>
      </c>
      <c r="H295" s="1">
        <v>0.34155274454476836</v>
      </c>
      <c r="J295" s="1">
        <v>2.9056100705882351</v>
      </c>
      <c r="K295" s="1">
        <v>0.34416180275612546</v>
      </c>
    </row>
    <row r="296" spans="6:11" x14ac:dyDescent="0.25">
      <c r="F296" s="1">
        <v>28.400000000000134</v>
      </c>
      <c r="G296" s="1">
        <v>2.927344023529411</v>
      </c>
      <c r="H296" s="1">
        <v>0.34160658670870186</v>
      </c>
      <c r="J296" s="1">
        <v>2.9053498588235289</v>
      </c>
      <c r="K296" s="1">
        <v>0.34419262690963237</v>
      </c>
    </row>
    <row r="297" spans="6:11" x14ac:dyDescent="0.25">
      <c r="F297" s="1">
        <v>28.500000000000135</v>
      </c>
      <c r="G297" s="1">
        <v>2.9268825588235288</v>
      </c>
      <c r="H297" s="1">
        <v>0.34166044585060279</v>
      </c>
      <c r="J297" s="1">
        <v>2.9050896470588232</v>
      </c>
      <c r="K297" s="1">
        <v>0.34422345658503933</v>
      </c>
    </row>
    <row r="298" spans="6:11" x14ac:dyDescent="0.25">
      <c r="F298" s="1">
        <v>28.600000000000136</v>
      </c>
      <c r="G298" s="1">
        <v>2.9264210941176461</v>
      </c>
      <c r="H298" s="1">
        <v>0.34171432197850288</v>
      </c>
      <c r="J298" s="1">
        <v>2.9048294352941171</v>
      </c>
      <c r="K298" s="1">
        <v>0.34425429178383032</v>
      </c>
    </row>
    <row r="299" spans="6:11" x14ac:dyDescent="0.25">
      <c r="F299" s="1">
        <v>28.700000000000138</v>
      </c>
      <c r="G299" s="1">
        <v>2.9259596294117638</v>
      </c>
      <c r="H299" s="1">
        <v>0.34176821510043887</v>
      </c>
      <c r="J299" s="1">
        <v>2.9045692235294114</v>
      </c>
      <c r="K299" s="1">
        <v>0.34428513250748977</v>
      </c>
    </row>
    <row r="300" spans="6:11" x14ac:dyDescent="0.25">
      <c r="F300" s="1">
        <v>28.800000000000139</v>
      </c>
      <c r="G300" s="1">
        <v>2.9254981647058815</v>
      </c>
      <c r="H300" s="1">
        <v>0.34182212522445254</v>
      </c>
      <c r="J300" s="1">
        <v>2.9043090117647057</v>
      </c>
      <c r="K300" s="1">
        <v>0.34431597875750269</v>
      </c>
    </row>
    <row r="301" spans="6:11" x14ac:dyDescent="0.25">
      <c r="F301" s="1">
        <v>28.900000000000141</v>
      </c>
      <c r="G301" s="1">
        <v>2.9250366999999993</v>
      </c>
      <c r="H301" s="1">
        <v>0.34187605235859103</v>
      </c>
      <c r="J301" s="1">
        <v>2.9040487999999995</v>
      </c>
      <c r="K301" s="1">
        <v>0.3443468305353547</v>
      </c>
    </row>
    <row r="302" spans="6:11" x14ac:dyDescent="0.25">
      <c r="F302" s="1">
        <v>29.000000000000142</v>
      </c>
      <c r="G302" s="1">
        <v>2.9245752352941166</v>
      </c>
      <c r="H302" s="1">
        <v>0.34192999651090622</v>
      </c>
      <c r="J302" s="1">
        <v>2.9037885882352938</v>
      </c>
      <c r="K302" s="1">
        <v>0.34437768784253175</v>
      </c>
    </row>
    <row r="303" spans="6:11" x14ac:dyDescent="0.25">
      <c r="F303" s="1">
        <v>29.100000000000144</v>
      </c>
      <c r="G303" s="1">
        <v>2.9241137705882343</v>
      </c>
      <c r="H303" s="1">
        <v>0.34198395768945516</v>
      </c>
      <c r="J303" s="1">
        <v>2.9035283764705877</v>
      </c>
      <c r="K303" s="1">
        <v>0.34440855068052056</v>
      </c>
    </row>
    <row r="304" spans="6:11" x14ac:dyDescent="0.25">
      <c r="F304" s="1">
        <v>29.200000000000145</v>
      </c>
      <c r="G304" s="1">
        <v>2.923652305882352</v>
      </c>
      <c r="H304" s="1">
        <v>0.34203793590230014</v>
      </c>
      <c r="J304" s="1">
        <v>2.903268164705882</v>
      </c>
      <c r="K304" s="1">
        <v>0.34443941905080816</v>
      </c>
    </row>
    <row r="305" spans="6:11" x14ac:dyDescent="0.25">
      <c r="F305" s="1">
        <v>29.300000000000146</v>
      </c>
      <c r="G305" s="1">
        <v>2.9231908411764698</v>
      </c>
      <c r="H305" s="1">
        <v>0.34209193115750841</v>
      </c>
      <c r="J305" s="1">
        <v>2.9030079529411759</v>
      </c>
      <c r="K305" s="1">
        <v>0.3444702929548823</v>
      </c>
    </row>
    <row r="306" spans="6:11" x14ac:dyDescent="0.25">
      <c r="F306" s="1">
        <v>29.400000000000148</v>
      </c>
      <c r="G306" s="1">
        <v>2.9227293764705875</v>
      </c>
      <c r="H306" s="1">
        <v>0.3421459434631523</v>
      </c>
      <c r="J306" s="1">
        <v>2.9027477411764702</v>
      </c>
      <c r="K306" s="1">
        <v>0.34450117239423106</v>
      </c>
    </row>
    <row r="307" spans="6:11" x14ac:dyDescent="0.25">
      <c r="F307" s="1">
        <v>29.500000000000149</v>
      </c>
      <c r="G307" s="1">
        <v>2.9222679117647048</v>
      </c>
      <c r="H307" s="1">
        <v>0.34219997282730935</v>
      </c>
      <c r="J307" s="1">
        <v>2.9024875294117645</v>
      </c>
      <c r="K307" s="1">
        <v>0.34453205737034331</v>
      </c>
    </row>
    <row r="308" spans="6:11" x14ac:dyDescent="0.25">
      <c r="F308" s="1">
        <v>29.600000000000151</v>
      </c>
      <c r="G308" s="1">
        <v>2.9218064470588225</v>
      </c>
      <c r="H308" s="1">
        <v>0.34225401925806204</v>
      </c>
      <c r="J308" s="1">
        <v>2.9022273176470583</v>
      </c>
      <c r="K308" s="1">
        <v>0.34456294788470826</v>
      </c>
    </row>
    <row r="309" spans="6:11" x14ac:dyDescent="0.25">
      <c r="F309" s="1">
        <v>29.700000000000152</v>
      </c>
      <c r="G309" s="1">
        <v>2.9213449823529403</v>
      </c>
      <c r="H309" s="1">
        <v>0.34230808276349806</v>
      </c>
      <c r="J309" s="1">
        <v>2.9019671058823526</v>
      </c>
      <c r="K309" s="1">
        <v>0.34459384393881565</v>
      </c>
    </row>
    <row r="310" spans="6:11" x14ac:dyDescent="0.25">
      <c r="F310" s="1">
        <v>29.800000000000153</v>
      </c>
      <c r="G310" s="1">
        <v>2.920883517647058</v>
      </c>
      <c r="H310" s="1">
        <v>0.34236216335171021</v>
      </c>
      <c r="J310" s="1">
        <v>2.9017068941176465</v>
      </c>
      <c r="K310" s="1">
        <v>0.34462474553415595</v>
      </c>
    </row>
    <row r="311" spans="6:11" x14ac:dyDescent="0.25">
      <c r="F311" s="1">
        <v>29.900000000000155</v>
      </c>
      <c r="G311" s="1">
        <v>2.9204220529411757</v>
      </c>
      <c r="H311" s="1">
        <v>0.34241626103079642</v>
      </c>
      <c r="J311" s="1">
        <v>2.9014466823529408</v>
      </c>
      <c r="K311" s="1">
        <v>0.34465565267221993</v>
      </c>
    </row>
    <row r="312" spans="6:11" x14ac:dyDescent="0.25">
      <c r="F312" s="1">
        <v>30.000000000000156</v>
      </c>
      <c r="G312" s="1">
        <v>2.919960588235293</v>
      </c>
      <c r="H312" s="1">
        <v>0.34247037580885975</v>
      </c>
      <c r="J312" s="1">
        <v>2.9011864705882351</v>
      </c>
      <c r="K312" s="1">
        <v>0.34468656535449899</v>
      </c>
    </row>
    <row r="313" spans="6:11" x14ac:dyDescent="0.25">
      <c r="F313" s="1">
        <v>30.100000000000158</v>
      </c>
      <c r="G313" s="1">
        <v>2.9194991235294108</v>
      </c>
      <c r="H313" s="1">
        <v>0.34252450769400827</v>
      </c>
      <c r="J313" s="1">
        <v>2.9009262588235289</v>
      </c>
      <c r="K313" s="1">
        <v>0.34471748358248516</v>
      </c>
    </row>
    <row r="314" spans="6:11" x14ac:dyDescent="0.25">
      <c r="F314" s="1">
        <v>30.200000000000159</v>
      </c>
      <c r="G314" s="1">
        <v>2.9190376588235285</v>
      </c>
      <c r="H314" s="1">
        <v>0.34257865669435522</v>
      </c>
      <c r="J314" s="1">
        <v>2.9006660470588232</v>
      </c>
      <c r="K314" s="1">
        <v>0.34474840735767082</v>
      </c>
    </row>
    <row r="315" spans="6:11" x14ac:dyDescent="0.25">
      <c r="F315" s="1">
        <v>30.300000000000161</v>
      </c>
      <c r="G315" s="1">
        <v>2.9185761941176462</v>
      </c>
      <c r="H315" s="1">
        <v>0.3426328228180191</v>
      </c>
      <c r="J315" s="1">
        <v>2.9004058352941171</v>
      </c>
      <c r="K315" s="1">
        <v>0.34477933668154909</v>
      </c>
    </row>
    <row r="316" spans="6:11" x14ac:dyDescent="0.25">
      <c r="F316" s="1">
        <v>30.400000000000162</v>
      </c>
      <c r="G316" s="1">
        <v>2.918114729411764</v>
      </c>
      <c r="H316" s="1">
        <v>0.34268700607312341</v>
      </c>
      <c r="J316" s="1">
        <v>2.9001456235294114</v>
      </c>
      <c r="K316" s="1">
        <v>0.34481027155561339</v>
      </c>
    </row>
    <row r="317" spans="6:11" x14ac:dyDescent="0.25">
      <c r="F317" s="1">
        <v>30.500000000000163</v>
      </c>
      <c r="G317" s="1">
        <v>2.9176532647058813</v>
      </c>
      <c r="H317" s="1">
        <v>0.34274120646779688</v>
      </c>
      <c r="J317" s="1">
        <v>2.8998854117647053</v>
      </c>
      <c r="K317" s="1">
        <v>0.34484121198135786</v>
      </c>
    </row>
    <row r="318" spans="6:11" x14ac:dyDescent="0.25">
      <c r="F318" s="1">
        <v>30.600000000000165</v>
      </c>
      <c r="G318" s="1">
        <v>2.917191799999999</v>
      </c>
      <c r="H318" s="1">
        <v>0.34279542401017321</v>
      </c>
      <c r="J318" s="1">
        <v>2.8996251999999996</v>
      </c>
      <c r="K318" s="1">
        <v>0.34487215796027715</v>
      </c>
    </row>
    <row r="319" spans="6:11" x14ac:dyDescent="0.25">
      <c r="F319" s="1">
        <v>30.700000000000166</v>
      </c>
      <c r="G319" s="1">
        <v>2.9167303352941167</v>
      </c>
      <c r="H319" s="1">
        <v>0.3428496587083914</v>
      </c>
      <c r="J319" s="1">
        <v>2.8993649882352939</v>
      </c>
      <c r="K319" s="1">
        <v>0.34490310949386632</v>
      </c>
    </row>
    <row r="320" spans="6:11" x14ac:dyDescent="0.25">
      <c r="F320" s="1">
        <v>30.800000000000168</v>
      </c>
      <c r="G320" s="1">
        <v>2.9162688705882345</v>
      </c>
      <c r="H320" s="1">
        <v>0.34290391057059566</v>
      </c>
      <c r="J320" s="1">
        <v>2.8991047764705877</v>
      </c>
      <c r="K320" s="1">
        <v>0.34493406658362119</v>
      </c>
    </row>
    <row r="321" spans="6:11" x14ac:dyDescent="0.25">
      <c r="F321" s="1">
        <v>30.900000000000169</v>
      </c>
      <c r="G321" s="1">
        <v>2.9158074058823518</v>
      </c>
      <c r="H321" s="1">
        <v>0.3429581796049353</v>
      </c>
      <c r="J321" s="1">
        <v>2.898844564705882</v>
      </c>
      <c r="K321" s="1">
        <v>0.34496502923103795</v>
      </c>
    </row>
    <row r="322" spans="6:11" x14ac:dyDescent="0.25">
      <c r="F322" s="1">
        <v>31.000000000000171</v>
      </c>
      <c r="G322" s="1">
        <v>2.9153459411764695</v>
      </c>
      <c r="H322" s="1">
        <v>0.34301246581956457</v>
      </c>
      <c r="J322" s="1">
        <v>2.8985843529411759</v>
      </c>
      <c r="K322" s="1">
        <v>0.34499599743761333</v>
      </c>
    </row>
    <row r="323" spans="6:11" x14ac:dyDescent="0.25">
      <c r="F323" s="1">
        <v>31.100000000000172</v>
      </c>
      <c r="G323" s="1">
        <v>2.9148844764705872</v>
      </c>
      <c r="H323" s="1">
        <v>0.34306676922264318</v>
      </c>
      <c r="J323" s="1">
        <v>2.8983241411764702</v>
      </c>
      <c r="K323" s="1">
        <v>0.3450269712048446</v>
      </c>
    </row>
    <row r="324" spans="6:11" x14ac:dyDescent="0.25">
      <c r="F324" s="1">
        <v>31.200000000000173</v>
      </c>
      <c r="G324" s="1">
        <v>2.914423011764705</v>
      </c>
      <c r="H324" s="1">
        <v>0.34312108982233586</v>
      </c>
      <c r="J324" s="1">
        <v>2.8980639294117641</v>
      </c>
      <c r="K324" s="1">
        <v>0.34505795053422977</v>
      </c>
    </row>
    <row r="325" spans="6:11" x14ac:dyDescent="0.25">
      <c r="F325" s="1">
        <v>31.300000000000175</v>
      </c>
      <c r="G325" s="1">
        <v>2.9139615470588227</v>
      </c>
      <c r="H325" s="1">
        <v>0.34317542762681263</v>
      </c>
      <c r="J325" s="1">
        <v>2.8978037176470584</v>
      </c>
      <c r="K325" s="1">
        <v>0.34508893542726699</v>
      </c>
    </row>
    <row r="326" spans="6:11" x14ac:dyDescent="0.25">
      <c r="F326" s="1">
        <v>31.400000000000176</v>
      </c>
      <c r="G326" s="1">
        <v>2.91350008235294</v>
      </c>
      <c r="H326" s="1">
        <v>0.34322978264424858</v>
      </c>
      <c r="J326" s="1">
        <v>2.8975435058823527</v>
      </c>
      <c r="K326" s="1">
        <v>0.34511992588545537</v>
      </c>
    </row>
    <row r="327" spans="6:11" x14ac:dyDescent="0.25">
      <c r="F327" s="1">
        <v>31.500000000000178</v>
      </c>
      <c r="G327" s="1">
        <v>2.9130386176470577</v>
      </c>
      <c r="H327" s="1">
        <v>0.34328415488282399</v>
      </c>
      <c r="J327" s="1">
        <v>2.8972832941176465</v>
      </c>
      <c r="K327" s="1">
        <v>0.34515092191029428</v>
      </c>
    </row>
    <row r="328" spans="6:11" x14ac:dyDescent="0.25">
      <c r="F328" s="1">
        <v>31.600000000000179</v>
      </c>
      <c r="G328" s="1">
        <v>2.9125771529411755</v>
      </c>
      <c r="H328" s="1">
        <v>0.34333854435072425</v>
      </c>
      <c r="J328" s="1">
        <v>2.8970230823529408</v>
      </c>
      <c r="K328" s="1">
        <v>0.34518192350328369</v>
      </c>
    </row>
    <row r="329" spans="6:11" x14ac:dyDescent="0.25">
      <c r="F329" s="1">
        <v>31.70000000000018</v>
      </c>
      <c r="G329" s="1">
        <v>2.9121156882352932</v>
      </c>
      <c r="H329" s="1">
        <v>0.34339295105614015</v>
      </c>
      <c r="J329" s="1">
        <v>2.8967628705882347</v>
      </c>
      <c r="K329" s="1">
        <v>0.34521293066592429</v>
      </c>
    </row>
    <row r="330" spans="6:11" x14ac:dyDescent="0.25">
      <c r="F330" s="1">
        <v>31.800000000000182</v>
      </c>
      <c r="G330" s="1">
        <v>2.9116542235294105</v>
      </c>
      <c r="H330" s="1">
        <v>0.34344737500726757</v>
      </c>
      <c r="J330" s="1">
        <v>2.896502658823529</v>
      </c>
      <c r="K330" s="1">
        <v>0.34524394339971692</v>
      </c>
    </row>
    <row r="331" spans="6:11" x14ac:dyDescent="0.25">
      <c r="F331" s="1">
        <v>31.900000000000183</v>
      </c>
      <c r="G331" s="1">
        <v>2.9111927588235282</v>
      </c>
      <c r="H331" s="1">
        <v>0.34350181621230746</v>
      </c>
      <c r="J331" s="1">
        <v>2.8962424470588228</v>
      </c>
      <c r="K331" s="1">
        <v>0.3452749617061634</v>
      </c>
    </row>
    <row r="332" spans="6:11" x14ac:dyDescent="0.25">
      <c r="F332" s="1">
        <v>32.000000000000185</v>
      </c>
      <c r="G332" s="1">
        <v>2.910731294117646</v>
      </c>
      <c r="H332" s="1">
        <v>0.34355627467946614</v>
      </c>
      <c r="J332" s="1">
        <v>2.8959822352941171</v>
      </c>
      <c r="K332" s="1">
        <v>0.34530598558676573</v>
      </c>
    </row>
    <row r="333" spans="6:11" x14ac:dyDescent="0.25">
      <c r="F333" s="1">
        <v>32.100000000000186</v>
      </c>
      <c r="G333" s="1">
        <v>2.9102698294117637</v>
      </c>
      <c r="H333" s="1">
        <v>0.3436107504169551</v>
      </c>
      <c r="J333" s="1">
        <v>2.8957220235294114</v>
      </c>
      <c r="K333" s="1">
        <v>0.34533701504302666</v>
      </c>
    </row>
    <row r="334" spans="6:11" x14ac:dyDescent="0.25">
      <c r="F334" s="1">
        <v>32.200000000000188</v>
      </c>
      <c r="G334" s="1">
        <v>2.9098083647058814</v>
      </c>
      <c r="H334" s="1">
        <v>0.34366524343299093</v>
      </c>
      <c r="J334" s="1">
        <v>2.8954618117647053</v>
      </c>
      <c r="K334" s="1">
        <v>0.3453680500764495</v>
      </c>
    </row>
    <row r="335" spans="6:11" x14ac:dyDescent="0.25">
      <c r="F335" s="1">
        <v>32.300000000000189</v>
      </c>
      <c r="G335" s="1">
        <v>2.9093468999999987</v>
      </c>
      <c r="H335" s="1">
        <v>0.34371975373579561</v>
      </c>
      <c r="J335" s="1">
        <v>2.8952015999999996</v>
      </c>
      <c r="K335" s="1">
        <v>0.34539909068853791</v>
      </c>
    </row>
    <row r="336" spans="6:11" x14ac:dyDescent="0.25">
      <c r="F336" s="1">
        <v>32.40000000000019</v>
      </c>
      <c r="G336" s="1">
        <v>2.9088854352941165</v>
      </c>
      <c r="H336" s="1">
        <v>0.34377428133359617</v>
      </c>
      <c r="J336" s="1">
        <v>2.8949413882352935</v>
      </c>
      <c r="K336" s="1">
        <v>0.34543013688079632</v>
      </c>
    </row>
    <row r="337" spans="6:11" x14ac:dyDescent="0.25">
      <c r="F337" s="1">
        <v>32.500000000000192</v>
      </c>
      <c r="G337" s="1">
        <v>2.9084239705882342</v>
      </c>
      <c r="H337" s="1">
        <v>0.34382882623462496</v>
      </c>
      <c r="J337" s="1">
        <v>2.8946811764705878</v>
      </c>
      <c r="K337" s="1">
        <v>0.34546118865472947</v>
      </c>
    </row>
    <row r="338" spans="6:11" x14ac:dyDescent="0.25">
      <c r="F338" s="1">
        <v>32.600000000000193</v>
      </c>
      <c r="G338" s="1">
        <v>2.9079625058823519</v>
      </c>
      <c r="H338" s="1">
        <v>0.34388338844711958</v>
      </c>
      <c r="J338" s="1">
        <v>2.8944209647058816</v>
      </c>
      <c r="K338" s="1">
        <v>0.34549224601184286</v>
      </c>
    </row>
    <row r="339" spans="6:11" x14ac:dyDescent="0.25">
      <c r="F339" s="1">
        <v>32.700000000000195</v>
      </c>
      <c r="G339" s="1">
        <v>2.9075010411764697</v>
      </c>
      <c r="H339" s="1">
        <v>0.34393796797932269</v>
      </c>
      <c r="J339" s="1">
        <v>2.8941607529411759</v>
      </c>
      <c r="K339" s="1">
        <v>0.34552330895364231</v>
      </c>
    </row>
    <row r="340" spans="6:11" x14ac:dyDescent="0.25">
      <c r="F340" s="1">
        <v>32.800000000000196</v>
      </c>
      <c r="G340" s="1">
        <v>2.907039576470587</v>
      </c>
      <c r="H340" s="1">
        <v>0.34399256483948243</v>
      </c>
      <c r="J340" s="1">
        <v>2.8939005411764702</v>
      </c>
      <c r="K340" s="1">
        <v>0.34555437748163437</v>
      </c>
    </row>
    <row r="341" spans="6:11" x14ac:dyDescent="0.25">
      <c r="F341" s="1">
        <v>32.900000000000198</v>
      </c>
      <c r="G341" s="1">
        <v>2.9065781117647047</v>
      </c>
      <c r="H341" s="1">
        <v>0.34404717903585202</v>
      </c>
      <c r="J341" s="1">
        <v>2.8936403294117641</v>
      </c>
      <c r="K341" s="1">
        <v>0.34558545159732612</v>
      </c>
    </row>
    <row r="342" spans="6:11" x14ac:dyDescent="0.25">
      <c r="F342" s="1">
        <v>33.000000000000199</v>
      </c>
      <c r="G342" s="1">
        <v>2.9061166470588224</v>
      </c>
      <c r="H342" s="1">
        <v>0.34410181057668987</v>
      </c>
      <c r="J342" s="1">
        <v>2.8933801176470584</v>
      </c>
      <c r="K342" s="1">
        <v>0.34561653130222497</v>
      </c>
    </row>
    <row r="343" spans="6:11" x14ac:dyDescent="0.25">
      <c r="F343" s="1">
        <v>33.1000000000002</v>
      </c>
      <c r="G343" s="1">
        <v>2.9056551823529402</v>
      </c>
      <c r="H343" s="1">
        <v>0.3441564594702598</v>
      </c>
      <c r="J343" s="1">
        <v>2.8931199058823522</v>
      </c>
      <c r="K343" s="1">
        <v>0.34564761659783921</v>
      </c>
    </row>
    <row r="344" spans="6:11" x14ac:dyDescent="0.25">
      <c r="F344" s="1">
        <v>33.200000000000202</v>
      </c>
      <c r="G344" s="1">
        <v>2.9051937176470579</v>
      </c>
      <c r="H344" s="1">
        <v>0.34421112572483076</v>
      </c>
      <c r="J344" s="1">
        <v>2.8928596941176465</v>
      </c>
      <c r="K344" s="1">
        <v>0.34567870748567736</v>
      </c>
    </row>
    <row r="345" spans="6:11" x14ac:dyDescent="0.25">
      <c r="F345" s="1">
        <v>33.300000000000203</v>
      </c>
      <c r="G345" s="1">
        <v>2.9047322529411752</v>
      </c>
      <c r="H345" s="1">
        <v>0.34426580934867712</v>
      </c>
      <c r="J345" s="1">
        <v>2.8925994823529404</v>
      </c>
      <c r="K345" s="1">
        <v>0.34570980396724865</v>
      </c>
    </row>
    <row r="346" spans="6:11" x14ac:dyDescent="0.25">
      <c r="F346" s="1">
        <v>33.400000000000205</v>
      </c>
      <c r="G346" s="1">
        <v>2.9042707882352929</v>
      </c>
      <c r="H346" s="1">
        <v>0.34432051035007821</v>
      </c>
      <c r="J346" s="1">
        <v>2.8923392705882347</v>
      </c>
      <c r="K346" s="1">
        <v>0.34574090604406282</v>
      </c>
    </row>
    <row r="347" spans="6:11" x14ac:dyDescent="0.25">
      <c r="F347" s="1">
        <v>33.500000000000206</v>
      </c>
      <c r="G347" s="1">
        <v>2.9038093235294107</v>
      </c>
      <c r="H347" s="1">
        <v>0.34437522873731885</v>
      </c>
      <c r="J347" s="1">
        <v>2.892079058823529</v>
      </c>
      <c r="K347" s="1">
        <v>0.34577201371763011</v>
      </c>
    </row>
    <row r="348" spans="6:11" x14ac:dyDescent="0.25">
      <c r="F348" s="1">
        <v>33.600000000000207</v>
      </c>
      <c r="G348" s="1">
        <v>2.9033478588235284</v>
      </c>
      <c r="H348" s="1">
        <v>0.34442996451868912</v>
      </c>
      <c r="J348" s="1">
        <v>2.8918188470588229</v>
      </c>
      <c r="K348" s="1">
        <v>0.34580312698946142</v>
      </c>
    </row>
    <row r="349" spans="6:11" x14ac:dyDescent="0.25">
      <c r="F349" s="1">
        <v>33.700000000000209</v>
      </c>
      <c r="G349" s="1">
        <v>2.9028863941176457</v>
      </c>
      <c r="H349" s="1">
        <v>0.3444847177024844</v>
      </c>
      <c r="J349" s="1">
        <v>2.8915586352941172</v>
      </c>
      <c r="K349" s="1">
        <v>0.34583424586106803</v>
      </c>
    </row>
    <row r="350" spans="6:11" x14ac:dyDescent="0.25">
      <c r="F350" s="1">
        <v>33.80000000000021</v>
      </c>
      <c r="G350" s="1">
        <v>2.9024249294117634</v>
      </c>
      <c r="H350" s="1">
        <v>0.34453948829700504</v>
      </c>
      <c r="J350" s="1">
        <v>2.891298423529411</v>
      </c>
      <c r="K350" s="1">
        <v>0.34586537033396192</v>
      </c>
    </row>
    <row r="351" spans="6:11" x14ac:dyDescent="0.25">
      <c r="F351" s="1">
        <v>33.900000000000212</v>
      </c>
      <c r="G351" s="1">
        <v>2.9019634647058812</v>
      </c>
      <c r="H351" s="1">
        <v>0.34459427631055711</v>
      </c>
      <c r="J351" s="1">
        <v>2.8910382117647053</v>
      </c>
      <c r="K351" s="1">
        <v>0.34589650040965547</v>
      </c>
    </row>
    <row r="352" spans="6:11" x14ac:dyDescent="0.25">
      <c r="F352" s="1">
        <v>34.000000000000213</v>
      </c>
      <c r="G352" s="1">
        <v>2.9015019999999989</v>
      </c>
      <c r="H352" s="1">
        <v>0.34464908175145159</v>
      </c>
      <c r="J352" s="1">
        <v>2.8907779999999996</v>
      </c>
      <c r="K352" s="1">
        <v>0.34592763608966171</v>
      </c>
    </row>
    <row r="353" spans="6:11" x14ac:dyDescent="0.25">
      <c r="F353" s="1">
        <v>34.100000000000215</v>
      </c>
      <c r="G353" s="1">
        <v>2.9010405352941167</v>
      </c>
      <c r="H353" s="1">
        <v>0.3447039046280051</v>
      </c>
      <c r="J353" s="1">
        <v>2.8905177882352935</v>
      </c>
      <c r="K353" s="1">
        <v>0.3459587773754943</v>
      </c>
    </row>
    <row r="354" spans="6:11" x14ac:dyDescent="0.25">
      <c r="F354" s="1">
        <v>34.200000000000216</v>
      </c>
      <c r="G354" s="1">
        <v>2.9005790705882339</v>
      </c>
      <c r="H354" s="1">
        <v>0.34475874494853925</v>
      </c>
      <c r="J354" s="1">
        <v>2.8902575764705878</v>
      </c>
      <c r="K354" s="1">
        <v>0.34598992426866709</v>
      </c>
    </row>
    <row r="355" spans="6:11" x14ac:dyDescent="0.25">
      <c r="F355" s="1">
        <v>34.300000000000217</v>
      </c>
      <c r="G355" s="1">
        <v>2.9001176058823517</v>
      </c>
      <c r="H355" s="1">
        <v>0.34481360272138106</v>
      </c>
      <c r="J355" s="1">
        <v>2.8899973647058816</v>
      </c>
      <c r="K355" s="1">
        <v>0.34602107677069494</v>
      </c>
    </row>
    <row r="356" spans="6:11" x14ac:dyDescent="0.25">
      <c r="F356" s="1">
        <v>34.400000000000219</v>
      </c>
      <c r="G356" s="1">
        <v>2.8996561411764694</v>
      </c>
      <c r="H356" s="1">
        <v>0.34486847795486286</v>
      </c>
      <c r="J356" s="1">
        <v>2.8897371529411759</v>
      </c>
      <c r="K356" s="1">
        <v>0.34605223488309289</v>
      </c>
    </row>
    <row r="357" spans="6:11" x14ac:dyDescent="0.25">
      <c r="F357" s="1">
        <v>34.50000000000022</v>
      </c>
      <c r="G357" s="1">
        <v>2.8991946764705872</v>
      </c>
      <c r="H357" s="1">
        <v>0.34492337065732231</v>
      </c>
      <c r="J357" s="1">
        <v>2.8894769411764698</v>
      </c>
      <c r="K357" s="1">
        <v>0.3460833986073768</v>
      </c>
    </row>
    <row r="358" spans="6:11" x14ac:dyDescent="0.25">
      <c r="F358" s="1">
        <v>34.600000000000222</v>
      </c>
      <c r="G358" s="1">
        <v>2.8987332117647044</v>
      </c>
      <c r="H358" s="1">
        <v>0.34497828083710241</v>
      </c>
      <c r="J358" s="1">
        <v>2.8892167294117641</v>
      </c>
      <c r="K358" s="1">
        <v>0.34611456794506273</v>
      </c>
    </row>
    <row r="359" spans="6:11" x14ac:dyDescent="0.25">
      <c r="F359" s="1">
        <v>34.700000000000223</v>
      </c>
      <c r="G359" s="1">
        <v>2.8982717470588222</v>
      </c>
      <c r="H359" s="1">
        <v>0.3450332085025512</v>
      </c>
      <c r="J359" s="1">
        <v>2.8889565176470584</v>
      </c>
      <c r="K359" s="1">
        <v>0.3461457428976677</v>
      </c>
    </row>
    <row r="360" spans="6:11" x14ac:dyDescent="0.25">
      <c r="F360" s="1">
        <v>34.800000000000225</v>
      </c>
      <c r="G360" s="1">
        <v>2.8978102823529399</v>
      </c>
      <c r="H360" s="1">
        <v>0.34508815366202245</v>
      </c>
      <c r="J360" s="1">
        <v>2.8886963058823523</v>
      </c>
      <c r="K360" s="1">
        <v>0.34617692346670897</v>
      </c>
    </row>
    <row r="361" spans="6:11" x14ac:dyDescent="0.25">
      <c r="F361" s="1">
        <v>34.900000000000226</v>
      </c>
      <c r="G361" s="1">
        <v>2.8973488176470577</v>
      </c>
      <c r="H361" s="1">
        <v>0.34514311632387495</v>
      </c>
      <c r="J361" s="1">
        <v>2.8884360941176466</v>
      </c>
      <c r="K361" s="1">
        <v>0.34620810965370447</v>
      </c>
    </row>
    <row r="362" spans="6:11" x14ac:dyDescent="0.25">
      <c r="F362" s="1">
        <v>35.000000000000227</v>
      </c>
      <c r="G362" s="1">
        <v>2.8968873529411754</v>
      </c>
      <c r="H362" s="1">
        <v>0.34519809649647298</v>
      </c>
      <c r="J362" s="1">
        <v>2.8881758823529404</v>
      </c>
      <c r="K362" s="1">
        <v>0.34623930146017268</v>
      </c>
    </row>
    <row r="363" spans="6:11" x14ac:dyDescent="0.25">
      <c r="F363" s="1">
        <v>35.100000000000229</v>
      </c>
      <c r="G363" s="1">
        <v>2.8964258882352927</v>
      </c>
      <c r="H363" s="1">
        <v>0.34525309418818606</v>
      </c>
      <c r="J363" s="1">
        <v>2.8879156705882347</v>
      </c>
      <c r="K363" s="1">
        <v>0.34627049888763256</v>
      </c>
    </row>
    <row r="364" spans="6:11" x14ac:dyDescent="0.25">
      <c r="F364" s="1">
        <v>35.20000000000023</v>
      </c>
      <c r="G364" s="1">
        <v>2.8959644235294104</v>
      </c>
      <c r="H364" s="1">
        <v>0.34530810940738904</v>
      </c>
      <c r="J364" s="1">
        <v>2.8876554588235286</v>
      </c>
      <c r="K364" s="1">
        <v>0.34630170193760373</v>
      </c>
    </row>
    <row r="365" spans="6:11" x14ac:dyDescent="0.25">
      <c r="F365" s="1">
        <v>35.300000000000232</v>
      </c>
      <c r="G365" s="1">
        <v>2.8955029588235282</v>
      </c>
      <c r="H365" s="1">
        <v>0.34536314216246217</v>
      </c>
      <c r="J365" s="1">
        <v>2.8873952470588229</v>
      </c>
      <c r="K365" s="1">
        <v>0.34633291061160626</v>
      </c>
    </row>
    <row r="366" spans="6:11" x14ac:dyDescent="0.25">
      <c r="F366" s="1">
        <v>35.400000000000233</v>
      </c>
      <c r="G366" s="1">
        <v>2.8950414941176459</v>
      </c>
      <c r="H366" s="1">
        <v>0.34541819246179101</v>
      </c>
      <c r="J366" s="1">
        <v>2.8871350352941172</v>
      </c>
      <c r="K366" s="1">
        <v>0.3463641249111607</v>
      </c>
    </row>
    <row r="367" spans="6:11" x14ac:dyDescent="0.25">
      <c r="F367" s="1">
        <v>35.500000000000234</v>
      </c>
      <c r="G367" s="1">
        <v>2.8945800294117636</v>
      </c>
      <c r="H367" s="1">
        <v>0.34547326031376646</v>
      </c>
      <c r="J367" s="1">
        <v>2.886874823529411</v>
      </c>
      <c r="K367" s="1">
        <v>0.34639534483778844</v>
      </c>
    </row>
    <row r="368" spans="6:11" x14ac:dyDescent="0.25">
      <c r="F368" s="1">
        <v>35.600000000000236</v>
      </c>
      <c r="G368" s="1">
        <v>2.8941185647058809</v>
      </c>
      <c r="H368" s="1">
        <v>0.34552834572678487</v>
      </c>
      <c r="J368" s="1">
        <v>2.8866146117647054</v>
      </c>
      <c r="K368" s="1">
        <v>0.34642657039301106</v>
      </c>
    </row>
    <row r="369" spans="6:11" x14ac:dyDescent="0.25">
      <c r="F369" s="1">
        <v>35.700000000000237</v>
      </c>
      <c r="G369" s="1">
        <v>2.8936570999999986</v>
      </c>
      <c r="H369" s="1">
        <v>0.34558344870924773</v>
      </c>
      <c r="J369" s="1">
        <v>2.8863543999999992</v>
      </c>
      <c r="K369" s="1">
        <v>0.34645780157835099</v>
      </c>
    </row>
    <row r="370" spans="6:11" x14ac:dyDescent="0.25">
      <c r="F370" s="1">
        <v>35.800000000000239</v>
      </c>
      <c r="G370" s="1">
        <v>2.8931956352941164</v>
      </c>
      <c r="H370" s="1">
        <v>0.34563856926956205</v>
      </c>
      <c r="J370" s="1">
        <v>2.8860941882352935</v>
      </c>
      <c r="K370" s="1">
        <v>0.34648903839533091</v>
      </c>
    </row>
    <row r="371" spans="6:11" x14ac:dyDescent="0.25">
      <c r="F371" s="1">
        <v>35.90000000000024</v>
      </c>
      <c r="G371" s="1">
        <v>2.8927341705882341</v>
      </c>
      <c r="H371" s="1">
        <v>0.34569370741614019</v>
      </c>
      <c r="J371" s="1">
        <v>2.8858339764705878</v>
      </c>
      <c r="K371" s="1">
        <v>0.34652028084547432</v>
      </c>
    </row>
    <row r="372" spans="6:11" x14ac:dyDescent="0.25">
      <c r="F372" s="1">
        <v>36.000000000000242</v>
      </c>
      <c r="G372" s="1">
        <v>2.8922727058823519</v>
      </c>
      <c r="H372" s="1">
        <v>0.34574886315739989</v>
      </c>
      <c r="J372" s="1">
        <v>2.8855737647058817</v>
      </c>
      <c r="K372" s="1">
        <v>0.34655152893030516</v>
      </c>
    </row>
    <row r="373" spans="6:11" x14ac:dyDescent="0.25">
      <c r="F373" s="1">
        <v>36.100000000000243</v>
      </c>
      <c r="G373" s="1">
        <v>2.8918112411764691</v>
      </c>
      <c r="H373" s="1">
        <v>0.34580403650176428</v>
      </c>
      <c r="J373" s="1">
        <v>2.885313552941176</v>
      </c>
      <c r="K373" s="1">
        <v>0.3465827826513479</v>
      </c>
    </row>
    <row r="374" spans="6:11" x14ac:dyDescent="0.25">
      <c r="F374" s="1">
        <v>36.200000000000244</v>
      </c>
      <c r="G374" s="1">
        <v>2.8913497764705869</v>
      </c>
      <c r="H374" s="1">
        <v>0.34585922745766168</v>
      </c>
      <c r="J374" s="1">
        <v>2.8850533411764698</v>
      </c>
      <c r="K374" s="1">
        <v>0.34661404201012763</v>
      </c>
    </row>
    <row r="375" spans="6:11" x14ac:dyDescent="0.25">
      <c r="F375" s="1">
        <v>36.300000000000246</v>
      </c>
      <c r="G375" s="1">
        <v>2.8908883117647046</v>
      </c>
      <c r="H375" s="1">
        <v>0.34591443603352606</v>
      </c>
      <c r="J375" s="1">
        <v>2.8847931294117641</v>
      </c>
      <c r="K375" s="1">
        <v>0.34664530700816981</v>
      </c>
    </row>
    <row r="376" spans="6:11" x14ac:dyDescent="0.25">
      <c r="F376" s="1">
        <v>36.400000000000247</v>
      </c>
      <c r="G376" s="1">
        <v>2.8904268470588224</v>
      </c>
      <c r="H376" s="1">
        <v>0.34596966223779657</v>
      </c>
      <c r="J376" s="1">
        <v>2.884532917647058</v>
      </c>
      <c r="K376" s="1">
        <v>0.34667657764700077</v>
      </c>
    </row>
    <row r="377" spans="6:11" x14ac:dyDescent="0.25">
      <c r="F377" s="1">
        <v>36.500000000000249</v>
      </c>
      <c r="G377" s="1">
        <v>2.8899653823529396</v>
      </c>
      <c r="H377" s="1">
        <v>0.34602490607891789</v>
      </c>
      <c r="J377" s="1">
        <v>2.8842727058823523</v>
      </c>
      <c r="K377" s="1">
        <v>0.34670785392814701</v>
      </c>
    </row>
    <row r="378" spans="6:11" x14ac:dyDescent="0.25">
      <c r="F378" s="1">
        <v>36.60000000000025</v>
      </c>
      <c r="G378" s="1">
        <v>2.8895039176470574</v>
      </c>
      <c r="H378" s="1">
        <v>0.34608016756533999</v>
      </c>
      <c r="J378" s="1">
        <v>2.8840124941176466</v>
      </c>
      <c r="K378" s="1">
        <v>0.34673913585313593</v>
      </c>
    </row>
    <row r="379" spans="6:11" x14ac:dyDescent="0.25">
      <c r="F379" s="1">
        <v>36.700000000000252</v>
      </c>
      <c r="G379" s="1">
        <v>2.8890424529411751</v>
      </c>
      <c r="H379" s="1">
        <v>0.34613544670551832</v>
      </c>
      <c r="J379" s="1">
        <v>2.8837522823529405</v>
      </c>
      <c r="K379" s="1">
        <v>0.34677042342349523</v>
      </c>
    </row>
    <row r="380" spans="6:11" x14ac:dyDescent="0.25">
      <c r="F380" s="1">
        <v>36.800000000000253</v>
      </c>
      <c r="G380" s="1">
        <v>2.8885809882352929</v>
      </c>
      <c r="H380" s="1">
        <v>0.34619074350791362</v>
      </c>
      <c r="J380" s="1">
        <v>2.8834920705882348</v>
      </c>
      <c r="K380" s="1">
        <v>0.34680171664075332</v>
      </c>
    </row>
    <row r="381" spans="6:11" x14ac:dyDescent="0.25">
      <c r="F381" s="1">
        <v>36.900000000000254</v>
      </c>
      <c r="G381" s="1">
        <v>2.8881195235294106</v>
      </c>
      <c r="H381" s="1">
        <v>0.34624605798099223</v>
      </c>
      <c r="J381" s="1">
        <v>2.8832318588235286</v>
      </c>
      <c r="K381" s="1">
        <v>0.34683301550643908</v>
      </c>
    </row>
    <row r="382" spans="6:11" x14ac:dyDescent="0.25">
      <c r="F382" s="1">
        <v>37.000000000000256</v>
      </c>
      <c r="G382" s="1">
        <v>2.8876580588235279</v>
      </c>
      <c r="H382" s="1">
        <v>0.34630139013322581</v>
      </c>
      <c r="J382" s="1">
        <v>2.8829716470588229</v>
      </c>
      <c r="K382" s="1">
        <v>0.34686432002208184</v>
      </c>
    </row>
    <row r="383" spans="6:11" x14ac:dyDescent="0.25">
      <c r="F383" s="1">
        <v>37.100000000000257</v>
      </c>
      <c r="G383" s="1">
        <v>2.8871965941176456</v>
      </c>
      <c r="H383" s="1">
        <v>0.34635673997309124</v>
      </c>
      <c r="J383" s="1">
        <v>2.8827114352941168</v>
      </c>
      <c r="K383" s="1">
        <v>0.34689563018921182</v>
      </c>
    </row>
    <row r="384" spans="6:11" x14ac:dyDescent="0.25">
      <c r="F384" s="1">
        <v>37.200000000000259</v>
      </c>
      <c r="G384" s="1">
        <v>2.8867351294117634</v>
      </c>
      <c r="H384" s="1">
        <v>0.34641210750907109</v>
      </c>
      <c r="J384" s="1">
        <v>2.8824512235294111</v>
      </c>
      <c r="K384" s="1">
        <v>0.34692694600935942</v>
      </c>
    </row>
    <row r="385" spans="6:11" x14ac:dyDescent="0.25">
      <c r="F385" s="1">
        <v>37.30000000000026</v>
      </c>
      <c r="G385" s="1">
        <v>2.8862736647058811</v>
      </c>
      <c r="H385" s="1">
        <v>0.34646749274965327</v>
      </c>
      <c r="J385" s="1">
        <v>2.8821910117647054</v>
      </c>
      <c r="K385" s="1">
        <v>0.34695826748405578</v>
      </c>
    </row>
    <row r="386" spans="6:11" x14ac:dyDescent="0.25">
      <c r="F386" s="1">
        <v>37.400000000000261</v>
      </c>
      <c r="G386" s="1">
        <v>2.8858121999999984</v>
      </c>
      <c r="H386" s="1">
        <v>0.34652289570333111</v>
      </c>
      <c r="J386" s="1">
        <v>2.8819307999999992</v>
      </c>
      <c r="K386" s="1">
        <v>0.34698959461483264</v>
      </c>
    </row>
    <row r="387" spans="6:11" x14ac:dyDescent="0.25">
      <c r="F387" s="1">
        <v>37.500000000000263</v>
      </c>
      <c r="G387" s="1">
        <v>2.8853507352941161</v>
      </c>
      <c r="H387" s="1">
        <v>0.34657831637860337</v>
      </c>
      <c r="J387" s="1">
        <v>2.8816705882352935</v>
      </c>
      <c r="K387" s="1">
        <v>0.34702092740322205</v>
      </c>
    </row>
    <row r="388" spans="6:11" x14ac:dyDescent="0.25">
      <c r="F388" s="1">
        <v>37.600000000000264</v>
      </c>
      <c r="G388" s="1">
        <v>2.8848892705882339</v>
      </c>
      <c r="H388" s="1">
        <v>0.34663375478397418</v>
      </c>
      <c r="J388" s="1">
        <v>2.8814103764705874</v>
      </c>
      <c r="K388" s="1">
        <v>0.34705226585075694</v>
      </c>
    </row>
    <row r="389" spans="6:11" x14ac:dyDescent="0.25">
      <c r="F389" s="1">
        <v>37.700000000000266</v>
      </c>
      <c r="G389" s="1">
        <v>2.8844278058823516</v>
      </c>
      <c r="H389" s="1">
        <v>0.34668921092795324</v>
      </c>
      <c r="J389" s="1">
        <v>2.8811501647058817</v>
      </c>
      <c r="K389" s="1">
        <v>0.34708360995897053</v>
      </c>
    </row>
    <row r="390" spans="6:11" x14ac:dyDescent="0.25">
      <c r="F390" s="1">
        <v>37.800000000000267</v>
      </c>
      <c r="G390" s="1">
        <v>2.8839663411764693</v>
      </c>
      <c r="H390" s="1">
        <v>0.34674468481905568</v>
      </c>
      <c r="J390" s="1">
        <v>2.8808899529411756</v>
      </c>
      <c r="K390" s="1">
        <v>0.34711495972939682</v>
      </c>
    </row>
    <row r="391" spans="6:11" x14ac:dyDescent="0.25">
      <c r="F391" s="1">
        <v>37.900000000000269</v>
      </c>
      <c r="G391" s="1">
        <v>2.8835048764705866</v>
      </c>
      <c r="H391" s="1">
        <v>0.34680017646580197</v>
      </c>
      <c r="J391" s="1">
        <v>2.8806297411764699</v>
      </c>
      <c r="K391" s="1">
        <v>0.34714631516357003</v>
      </c>
    </row>
    <row r="392" spans="6:11" x14ac:dyDescent="0.25">
      <c r="F392" s="1">
        <v>38.00000000000027</v>
      </c>
      <c r="G392" s="1">
        <v>2.8830434117647044</v>
      </c>
      <c r="H392" s="1">
        <v>0.34685568587671811</v>
      </c>
      <c r="J392" s="1">
        <v>2.8803695294117642</v>
      </c>
      <c r="K392" s="1">
        <v>0.34717767626302531</v>
      </c>
    </row>
    <row r="393" spans="6:11" x14ac:dyDescent="0.25">
      <c r="F393" s="1">
        <v>38.100000000000271</v>
      </c>
      <c r="G393" s="1">
        <v>2.8825819470588221</v>
      </c>
      <c r="H393" s="1">
        <v>0.34691121306033557</v>
      </c>
      <c r="J393" s="1">
        <v>2.880109317647058</v>
      </c>
      <c r="K393" s="1">
        <v>0.34720904302929817</v>
      </c>
    </row>
    <row r="394" spans="6:11" x14ac:dyDescent="0.25">
      <c r="F394" s="1">
        <v>38.200000000000273</v>
      </c>
      <c r="G394" s="1">
        <v>2.8821204823529398</v>
      </c>
      <c r="H394" s="1">
        <v>0.34696675802519128</v>
      </c>
      <c r="J394" s="1">
        <v>2.8798491058823523</v>
      </c>
      <c r="K394" s="1">
        <v>0.34724041546392465</v>
      </c>
    </row>
    <row r="395" spans="6:11" x14ac:dyDescent="0.25">
      <c r="F395" s="1">
        <v>38.300000000000274</v>
      </c>
      <c r="G395" s="1">
        <v>2.8816590176470576</v>
      </c>
      <c r="H395" s="1">
        <v>0.34702232077982759</v>
      </c>
      <c r="J395" s="1">
        <v>2.8795888941176462</v>
      </c>
      <c r="K395" s="1">
        <v>0.34727179356844151</v>
      </c>
    </row>
    <row r="396" spans="6:11" x14ac:dyDescent="0.25">
      <c r="F396" s="1">
        <v>38.400000000000276</v>
      </c>
      <c r="G396" s="1">
        <v>2.8811975529411749</v>
      </c>
      <c r="H396" s="1">
        <v>0.34707790133279243</v>
      </c>
      <c r="J396" s="1">
        <v>2.8793286823529405</v>
      </c>
      <c r="K396" s="1">
        <v>0.34730317734438582</v>
      </c>
    </row>
    <row r="397" spans="6:11" x14ac:dyDescent="0.25">
      <c r="F397" s="1">
        <v>38.500000000000277</v>
      </c>
      <c r="G397" s="1">
        <v>2.8807360882352926</v>
      </c>
      <c r="H397" s="1">
        <v>0.34713349969263901</v>
      </c>
      <c r="J397" s="1">
        <v>2.8790684705882343</v>
      </c>
      <c r="K397" s="1">
        <v>0.34733456679329544</v>
      </c>
    </row>
    <row r="398" spans="6:11" x14ac:dyDescent="0.25">
      <c r="F398" s="1">
        <v>38.600000000000279</v>
      </c>
      <c r="G398" s="1">
        <v>2.8802746235294103</v>
      </c>
      <c r="H398" s="1">
        <v>0.34718911586792622</v>
      </c>
      <c r="J398" s="1">
        <v>2.8788082588235286</v>
      </c>
      <c r="K398" s="1">
        <v>0.3473659619167086</v>
      </c>
    </row>
    <row r="399" spans="6:11" x14ac:dyDescent="0.25">
      <c r="F399" s="1">
        <v>38.70000000000028</v>
      </c>
      <c r="G399" s="1">
        <v>2.8798131588235281</v>
      </c>
      <c r="H399" s="1">
        <v>0.34724474986721837</v>
      </c>
      <c r="J399" s="1">
        <v>2.8785480470588229</v>
      </c>
      <c r="K399" s="1">
        <v>0.34739736271616417</v>
      </c>
    </row>
    <row r="400" spans="6:11" x14ac:dyDescent="0.25">
      <c r="F400" s="1">
        <v>38.800000000000281</v>
      </c>
      <c r="G400" s="1">
        <v>2.8793516941176458</v>
      </c>
      <c r="H400" s="1">
        <v>0.34730040169908521</v>
      </c>
      <c r="J400" s="1">
        <v>2.8782878352941168</v>
      </c>
      <c r="K400" s="1">
        <v>0.34742876919320176</v>
      </c>
    </row>
    <row r="401" spans="6:11" x14ac:dyDescent="0.25">
      <c r="F401" s="1">
        <v>38.900000000000283</v>
      </c>
      <c r="G401" s="1">
        <v>2.8788902294117631</v>
      </c>
      <c r="H401" s="1">
        <v>0.34735607137210217</v>
      </c>
      <c r="J401" s="1">
        <v>2.8780276235294111</v>
      </c>
      <c r="K401" s="1">
        <v>0.34746018134936113</v>
      </c>
    </row>
    <row r="402" spans="6:11" x14ac:dyDescent="0.25">
      <c r="F402" s="1">
        <v>39.000000000000284</v>
      </c>
      <c r="G402" s="1">
        <v>2.8784287647058808</v>
      </c>
      <c r="H402" s="1">
        <v>0.34741175889484988</v>
      </c>
      <c r="J402" s="1">
        <v>2.877767411764705</v>
      </c>
      <c r="K402" s="1">
        <v>0.34749159918618294</v>
      </c>
    </row>
    <row r="403" spans="6:11" x14ac:dyDescent="0.25">
      <c r="F403" s="1">
        <v>39.100000000000286</v>
      </c>
      <c r="G403" s="1">
        <v>2.8779672999999986</v>
      </c>
      <c r="H403" s="1">
        <v>0.34746746427591463</v>
      </c>
      <c r="J403" s="1">
        <v>2.8775071999999993</v>
      </c>
      <c r="K403" s="1">
        <v>0.34752302270520824</v>
      </c>
    </row>
    <row r="404" spans="6:11" x14ac:dyDescent="0.25">
      <c r="F404" s="1">
        <v>39.200000000000287</v>
      </c>
      <c r="G404" s="1">
        <v>2.8775058352941163</v>
      </c>
      <c r="H404" s="1">
        <v>0.34752318752388828</v>
      </c>
      <c r="J404" s="1">
        <v>2.8772469882352931</v>
      </c>
      <c r="K404" s="1">
        <v>0.34755445190797879</v>
      </c>
    </row>
    <row r="405" spans="6:11" x14ac:dyDescent="0.25">
      <c r="F405" s="1">
        <v>39.300000000000288</v>
      </c>
      <c r="G405" s="1">
        <v>2.8770443705882336</v>
      </c>
      <c r="H405" s="1">
        <v>0.34757892864736822</v>
      </c>
      <c r="J405" s="1">
        <v>2.8769867764705874</v>
      </c>
      <c r="K405" s="1">
        <v>0.34758588679603664</v>
      </c>
    </row>
    <row r="406" spans="6:11" x14ac:dyDescent="0.25">
      <c r="F406" s="1">
        <v>39.40000000000029</v>
      </c>
      <c r="G406" s="1">
        <v>2.8765829058823513</v>
      </c>
      <c r="H406" s="1">
        <v>0.34763468765495709</v>
      </c>
      <c r="J406" s="1">
        <v>2.8767265647058817</v>
      </c>
      <c r="K406" s="1">
        <v>0.34761732737092466</v>
      </c>
    </row>
    <row r="407" spans="6:11" x14ac:dyDescent="0.25">
      <c r="F407" s="1">
        <v>39.500000000000291</v>
      </c>
      <c r="G407" s="1">
        <v>2.8761214411764691</v>
      </c>
      <c r="H407" s="1">
        <v>0.34769046455526331</v>
      </c>
      <c r="J407" s="1">
        <v>2.8764663529411756</v>
      </c>
      <c r="K407" s="1">
        <v>0.34764877363418623</v>
      </c>
    </row>
    <row r="408" spans="6:11" x14ac:dyDescent="0.25">
      <c r="F408" s="1">
        <v>39.600000000000293</v>
      </c>
      <c r="G408" s="1">
        <v>2.8756599764705868</v>
      </c>
      <c r="H408" s="1">
        <v>0.34774625935690084</v>
      </c>
      <c r="J408" s="1">
        <v>2.8762061411764699</v>
      </c>
      <c r="K408" s="1">
        <v>0.34768022558736511</v>
      </c>
    </row>
    <row r="409" spans="6:11" x14ac:dyDescent="0.25">
      <c r="F409" s="1">
        <v>39.700000000000294</v>
      </c>
      <c r="G409" s="1">
        <v>2.8751985117647045</v>
      </c>
      <c r="H409" s="1">
        <v>0.34780207206848895</v>
      </c>
      <c r="J409" s="1">
        <v>2.8759459294117637</v>
      </c>
      <c r="K409" s="1">
        <v>0.34771168323200591</v>
      </c>
    </row>
    <row r="410" spans="6:11" x14ac:dyDescent="0.25">
      <c r="F410" s="1">
        <v>39.800000000000296</v>
      </c>
      <c r="G410" s="1">
        <v>2.8747370470588218</v>
      </c>
      <c r="H410" s="1">
        <v>0.34785790269865274</v>
      </c>
      <c r="J410" s="1">
        <v>2.875685717647058</v>
      </c>
      <c r="K410" s="1">
        <v>0.34774314656965344</v>
      </c>
    </row>
    <row r="411" spans="6:11" x14ac:dyDescent="0.25">
      <c r="F411" s="1">
        <v>39.900000000000297</v>
      </c>
      <c r="G411" s="1">
        <v>2.8742755823529396</v>
      </c>
      <c r="H411" s="1">
        <v>0.34791375125602259</v>
      </c>
      <c r="J411" s="1">
        <v>2.8754255058823524</v>
      </c>
      <c r="K411" s="1">
        <v>0.34777461560185341</v>
      </c>
    </row>
    <row r="412" spans="6:11" x14ac:dyDescent="0.25">
      <c r="F412" s="1">
        <v>40.000000000000298</v>
      </c>
      <c r="G412" s="1">
        <v>2.8738141176470573</v>
      </c>
      <c r="H412" s="1">
        <v>0.34796961774923446</v>
      </c>
      <c r="J412" s="1">
        <v>2.8751652941176462</v>
      </c>
      <c r="K412" s="1">
        <v>0.34780609033015197</v>
      </c>
    </row>
    <row r="413" spans="6:11" x14ac:dyDescent="0.25">
      <c r="F413" s="1">
        <v>40.1000000000003</v>
      </c>
      <c r="G413" s="1">
        <v>2.873352652941175</v>
      </c>
      <c r="H413" s="1">
        <v>0.34802550218693001</v>
      </c>
      <c r="J413" s="1">
        <v>2.8749050823529405</v>
      </c>
      <c r="K413" s="1">
        <v>0.34783757075609567</v>
      </c>
    </row>
    <row r="414" spans="6:11" x14ac:dyDescent="0.25">
      <c r="F414" s="1">
        <v>40.200000000000301</v>
      </c>
      <c r="G414" s="1">
        <v>2.8728911882352923</v>
      </c>
      <c r="H414" s="1">
        <v>0.34808140457775638</v>
      </c>
      <c r="J414" s="1">
        <v>2.8746448705882344</v>
      </c>
      <c r="K414" s="1">
        <v>0.34786905688123188</v>
      </c>
    </row>
    <row r="415" spans="6:11" x14ac:dyDescent="0.25">
      <c r="F415" s="1">
        <v>40.300000000000303</v>
      </c>
      <c r="G415" s="1">
        <v>2.8724297235294101</v>
      </c>
      <c r="H415" s="1">
        <v>0.34813732493036614</v>
      </c>
      <c r="J415" s="1">
        <v>2.8743846588235287</v>
      </c>
      <c r="K415" s="1">
        <v>0.34790054870710835</v>
      </c>
    </row>
    <row r="416" spans="6:11" x14ac:dyDescent="0.25">
      <c r="F416" s="1">
        <v>40.400000000000304</v>
      </c>
      <c r="G416" s="1">
        <v>2.8719682588235278</v>
      </c>
      <c r="H416" s="1">
        <v>0.3481932632534176</v>
      </c>
      <c r="J416" s="1">
        <v>2.8741244470588225</v>
      </c>
      <c r="K416" s="1">
        <v>0.34793204623527346</v>
      </c>
    </row>
    <row r="417" spans="6:11" x14ac:dyDescent="0.25">
      <c r="F417" s="1">
        <v>40.500000000000306</v>
      </c>
      <c r="G417" s="1">
        <v>2.8715067941176455</v>
      </c>
      <c r="H417" s="1">
        <v>0.34824921955557459</v>
      </c>
      <c r="J417" s="1">
        <v>2.8738642352941168</v>
      </c>
      <c r="K417" s="1">
        <v>0.34796354946727609</v>
      </c>
    </row>
    <row r="418" spans="6:11" x14ac:dyDescent="0.25">
      <c r="F418" s="1">
        <v>40.600000000000307</v>
      </c>
      <c r="G418" s="1">
        <v>2.8710453294117633</v>
      </c>
      <c r="H418" s="1">
        <v>0.3483051938455064</v>
      </c>
      <c r="J418" s="1">
        <v>2.8736040235294111</v>
      </c>
      <c r="K418" s="1">
        <v>0.34799505840466577</v>
      </c>
    </row>
    <row r="419" spans="6:11" x14ac:dyDescent="0.25">
      <c r="F419" s="1">
        <v>40.700000000000308</v>
      </c>
      <c r="G419" s="1">
        <v>2.8705838647058806</v>
      </c>
      <c r="H419" s="1">
        <v>0.3483611861318881</v>
      </c>
      <c r="J419" s="1">
        <v>2.873343811764705</v>
      </c>
      <c r="K419" s="1">
        <v>0.34802657304899259</v>
      </c>
    </row>
    <row r="420" spans="6:11" x14ac:dyDescent="0.25">
      <c r="F420" s="1">
        <v>40.80000000000031</v>
      </c>
      <c r="G420" s="1">
        <v>2.8701223999999983</v>
      </c>
      <c r="H420" s="1">
        <v>0.34841719642340013</v>
      </c>
      <c r="J420" s="1">
        <v>2.8730835999999993</v>
      </c>
      <c r="K420" s="1">
        <v>0.3480580934018071</v>
      </c>
    </row>
    <row r="421" spans="6:11" x14ac:dyDescent="0.25">
      <c r="F421" s="1">
        <v>40.900000000000311</v>
      </c>
      <c r="G421" s="1">
        <v>2.869660935294116</v>
      </c>
      <c r="H421" s="1">
        <v>0.3484732247287286</v>
      </c>
      <c r="J421" s="1">
        <v>2.8728233882352932</v>
      </c>
      <c r="K421" s="1">
        <v>0.34808961946466055</v>
      </c>
    </row>
    <row r="422" spans="6:11" x14ac:dyDescent="0.25">
      <c r="F422" s="1">
        <v>41.000000000000313</v>
      </c>
      <c r="G422" s="1">
        <v>2.8691994705882338</v>
      </c>
      <c r="H422" s="1">
        <v>0.34852927105656523</v>
      </c>
      <c r="J422" s="1">
        <v>2.8725631764705875</v>
      </c>
      <c r="K422" s="1">
        <v>0.34812115123910459</v>
      </c>
    </row>
    <row r="423" spans="6:11" x14ac:dyDescent="0.25">
      <c r="F423" s="1">
        <v>41.100000000000314</v>
      </c>
      <c r="G423" s="1">
        <v>2.8687380058823515</v>
      </c>
      <c r="H423" s="1">
        <v>0.34858533541560732</v>
      </c>
      <c r="J423" s="1">
        <v>2.8723029647058813</v>
      </c>
      <c r="K423" s="1">
        <v>0.34815268872669153</v>
      </c>
    </row>
    <row r="424" spans="6:11" x14ac:dyDescent="0.25">
      <c r="F424" s="1">
        <v>41.200000000000315</v>
      </c>
      <c r="G424" s="1">
        <v>2.8682765411764688</v>
      </c>
      <c r="H424" s="1">
        <v>0.34864141781455782</v>
      </c>
      <c r="J424" s="1">
        <v>2.8720427529411756</v>
      </c>
      <c r="K424" s="1">
        <v>0.34818423192897424</v>
      </c>
    </row>
    <row r="425" spans="6:11" x14ac:dyDescent="0.25">
      <c r="F425" s="1">
        <v>41.300000000000317</v>
      </c>
      <c r="G425" s="1">
        <v>2.8678150764705865</v>
      </c>
      <c r="H425" s="1">
        <v>0.34869751826212508</v>
      </c>
      <c r="J425" s="1">
        <v>2.8717825411764699</v>
      </c>
      <c r="K425" s="1">
        <v>0.34821578084750615</v>
      </c>
    </row>
    <row r="426" spans="6:11" x14ac:dyDescent="0.25">
      <c r="F426" s="1">
        <v>41.400000000000318</v>
      </c>
      <c r="G426" s="1">
        <v>2.8673536117647043</v>
      </c>
      <c r="H426" s="1">
        <v>0.34875363676702331</v>
      </c>
      <c r="J426" s="1">
        <v>2.8715223294117638</v>
      </c>
      <c r="K426" s="1">
        <v>0.34824733548384129</v>
      </c>
    </row>
    <row r="427" spans="6:11" x14ac:dyDescent="0.25">
      <c r="F427" s="1">
        <v>41.50000000000032</v>
      </c>
      <c r="G427" s="1">
        <v>2.866892147058822</v>
      </c>
      <c r="H427" s="1">
        <v>0.34880977333797214</v>
      </c>
      <c r="J427" s="1">
        <v>2.8712621176470581</v>
      </c>
      <c r="K427" s="1">
        <v>0.34827889583953414</v>
      </c>
    </row>
    <row r="428" spans="6:11" x14ac:dyDescent="0.25">
      <c r="F428" s="1">
        <v>41.600000000000321</v>
      </c>
      <c r="G428" s="1">
        <v>2.8664306823529393</v>
      </c>
      <c r="H428" s="1">
        <v>0.34886592798369703</v>
      </c>
      <c r="J428" s="1">
        <v>2.8710019058823519</v>
      </c>
      <c r="K428" s="1">
        <v>0.3483104619161399</v>
      </c>
    </row>
    <row r="429" spans="6:11" x14ac:dyDescent="0.25">
      <c r="F429" s="1">
        <v>41.700000000000323</v>
      </c>
      <c r="G429" s="1">
        <v>2.865969217647057</v>
      </c>
      <c r="H429" s="1">
        <v>0.34892210071292873</v>
      </c>
      <c r="J429" s="1">
        <v>2.8707416941176462</v>
      </c>
      <c r="K429" s="1">
        <v>0.34834203371521411</v>
      </c>
    </row>
    <row r="430" spans="6:11" x14ac:dyDescent="0.25">
      <c r="F430" s="1">
        <v>41.800000000000324</v>
      </c>
      <c r="G430" s="1">
        <v>2.8655077529411748</v>
      </c>
      <c r="H430" s="1">
        <v>0.34897829153440391</v>
      </c>
      <c r="J430" s="1">
        <v>2.8704814823529405</v>
      </c>
      <c r="K430" s="1">
        <v>0.34837361123831312</v>
      </c>
    </row>
    <row r="431" spans="6:11" x14ac:dyDescent="0.25">
      <c r="F431" s="1">
        <v>41.900000000000325</v>
      </c>
      <c r="G431" s="1">
        <v>2.8650462882352925</v>
      </c>
      <c r="H431" s="1">
        <v>0.34903450045686479</v>
      </c>
      <c r="J431" s="1">
        <v>2.8702212705882344</v>
      </c>
      <c r="K431" s="1">
        <v>0.3484051944869937</v>
      </c>
    </row>
    <row r="432" spans="6:11" x14ac:dyDescent="0.25">
      <c r="F432" s="1">
        <v>42.000000000000327</v>
      </c>
      <c r="G432" s="1">
        <v>2.8645848235294102</v>
      </c>
      <c r="H432" s="1">
        <v>0.34909072748905917</v>
      </c>
      <c r="J432" s="1">
        <v>2.8699610588235287</v>
      </c>
      <c r="K432" s="1">
        <v>0.3484367834628132</v>
      </c>
    </row>
    <row r="433" spans="6:11" x14ac:dyDescent="0.25">
      <c r="F433" s="1">
        <v>42.100000000000328</v>
      </c>
      <c r="G433" s="1">
        <v>2.8641233588235275</v>
      </c>
      <c r="H433" s="1">
        <v>0.34914697263974054</v>
      </c>
      <c r="J433" s="1">
        <v>2.8697008470588226</v>
      </c>
      <c r="K433" s="1">
        <v>0.34846837816732967</v>
      </c>
    </row>
    <row r="434" spans="6:11" x14ac:dyDescent="0.25">
      <c r="F434" s="1">
        <v>42.20000000000033</v>
      </c>
      <c r="G434" s="1">
        <v>2.8636618941176453</v>
      </c>
      <c r="H434" s="1">
        <v>0.349203235917668</v>
      </c>
      <c r="J434" s="1">
        <v>2.8694406352941169</v>
      </c>
      <c r="K434" s="1">
        <v>0.34849997860210141</v>
      </c>
    </row>
    <row r="435" spans="6:11" x14ac:dyDescent="0.25">
      <c r="F435" s="1">
        <v>42.300000000000331</v>
      </c>
      <c r="G435" s="1">
        <v>2.863200429411763</v>
      </c>
      <c r="H435" s="1">
        <v>0.34925951733160621</v>
      </c>
      <c r="J435" s="1">
        <v>2.8691804235294107</v>
      </c>
      <c r="K435" s="1">
        <v>0.34853158476868767</v>
      </c>
    </row>
    <row r="436" spans="6:11" x14ac:dyDescent="0.25">
      <c r="F436" s="1">
        <v>42.400000000000333</v>
      </c>
      <c r="G436" s="1">
        <v>2.8627389647058807</v>
      </c>
      <c r="H436" s="1">
        <v>0.3493158168903257</v>
      </c>
      <c r="J436" s="1">
        <v>2.868920211764705</v>
      </c>
      <c r="K436" s="1">
        <v>0.34856319666864793</v>
      </c>
    </row>
    <row r="437" spans="6:11" x14ac:dyDescent="0.25">
      <c r="F437" s="1">
        <v>42.500000000000334</v>
      </c>
      <c r="G437" s="1">
        <v>2.8622774999999985</v>
      </c>
      <c r="H437" s="1">
        <v>0.34937213460260247</v>
      </c>
      <c r="J437" s="1">
        <v>2.8686599999999993</v>
      </c>
      <c r="K437" s="1">
        <v>0.3485948143035425</v>
      </c>
    </row>
    <row r="438" spans="6:11" x14ac:dyDescent="0.25">
      <c r="F438" s="1">
        <v>42.600000000000335</v>
      </c>
      <c r="G438" s="1">
        <v>2.8618160352941158</v>
      </c>
      <c r="H438" s="1">
        <v>0.34942847047721837</v>
      </c>
      <c r="J438" s="1">
        <v>2.8683997882352932</v>
      </c>
      <c r="K438" s="1">
        <v>0.34862643767493212</v>
      </c>
    </row>
    <row r="439" spans="6:11" x14ac:dyDescent="0.25">
      <c r="F439" s="1">
        <v>42.700000000000337</v>
      </c>
      <c r="G439" s="1">
        <v>2.8613545705882335</v>
      </c>
      <c r="H439" s="1">
        <v>0.34948482452296059</v>
      </c>
      <c r="J439" s="1">
        <v>2.8681395764705875</v>
      </c>
      <c r="K439" s="1">
        <v>0.34865806678437811</v>
      </c>
    </row>
    <row r="440" spans="6:11" x14ac:dyDescent="0.25">
      <c r="F440" s="1">
        <v>42.800000000000338</v>
      </c>
      <c r="G440" s="1">
        <v>2.8608931058823512</v>
      </c>
      <c r="H440" s="1">
        <v>0.34954119674862227</v>
      </c>
      <c r="J440" s="1">
        <v>2.8678793647058813</v>
      </c>
      <c r="K440" s="1">
        <v>0.34868970163344237</v>
      </c>
    </row>
    <row r="441" spans="6:11" x14ac:dyDescent="0.25">
      <c r="F441" s="1">
        <v>42.90000000000034</v>
      </c>
      <c r="G441" s="1">
        <v>2.860431641176469</v>
      </c>
      <c r="H441" s="1">
        <v>0.34959758716300221</v>
      </c>
      <c r="J441" s="1">
        <v>2.8676191529411756</v>
      </c>
      <c r="K441" s="1">
        <v>0.34872134222368728</v>
      </c>
    </row>
    <row r="442" spans="6:11" x14ac:dyDescent="0.25">
      <c r="F442" s="1">
        <v>43.000000000000341</v>
      </c>
      <c r="G442" s="1">
        <v>2.8599701764705863</v>
      </c>
      <c r="H442" s="1">
        <v>0.34965399577490475</v>
      </c>
      <c r="J442" s="1">
        <v>2.8673589411764695</v>
      </c>
      <c r="K442" s="1">
        <v>0.34875298855667602</v>
      </c>
    </row>
    <row r="443" spans="6:11" x14ac:dyDescent="0.25">
      <c r="F443" s="1">
        <v>43.100000000000342</v>
      </c>
      <c r="G443" s="1">
        <v>2.859508711764704</v>
      </c>
      <c r="H443" s="1">
        <v>0.34971042259314</v>
      </c>
      <c r="J443" s="1">
        <v>2.8670987294117638</v>
      </c>
      <c r="K443" s="1">
        <v>0.34878464063397208</v>
      </c>
    </row>
    <row r="444" spans="6:11" x14ac:dyDescent="0.25">
      <c r="F444" s="1">
        <v>43.200000000000344</v>
      </c>
      <c r="G444" s="1">
        <v>2.8590472470588217</v>
      </c>
      <c r="H444" s="1">
        <v>0.34976686762652376</v>
      </c>
      <c r="J444" s="1">
        <v>2.8668385176470581</v>
      </c>
      <c r="K444" s="1">
        <v>0.34881629845713963</v>
      </c>
    </row>
    <row r="445" spans="6:11" x14ac:dyDescent="0.25">
      <c r="F445" s="1">
        <v>43.300000000000345</v>
      </c>
      <c r="G445" s="1">
        <v>2.8585857823529395</v>
      </c>
      <c r="H445" s="1">
        <v>0.34982333088387746</v>
      </c>
      <c r="J445" s="1">
        <v>2.866578305882352</v>
      </c>
      <c r="K445" s="1">
        <v>0.34884796202774349</v>
      </c>
    </row>
    <row r="446" spans="6:11" x14ac:dyDescent="0.25">
      <c r="F446" s="1">
        <v>43.400000000000347</v>
      </c>
      <c r="G446" s="1">
        <v>2.8581243176470572</v>
      </c>
      <c r="H446" s="1">
        <v>0.34987981237402827</v>
      </c>
      <c r="J446" s="1">
        <v>2.8663180941176463</v>
      </c>
      <c r="K446" s="1">
        <v>0.34887963134734884</v>
      </c>
    </row>
    <row r="447" spans="6:11" x14ac:dyDescent="0.25">
      <c r="F447" s="1">
        <v>43.500000000000348</v>
      </c>
      <c r="G447" s="1">
        <v>2.8576628529411745</v>
      </c>
      <c r="H447" s="1">
        <v>0.34993631210580922</v>
      </c>
      <c r="J447" s="1">
        <v>2.8660578823529401</v>
      </c>
      <c r="K447" s="1">
        <v>0.34891130641752166</v>
      </c>
    </row>
    <row r="448" spans="6:11" x14ac:dyDescent="0.25">
      <c r="F448" s="1">
        <v>43.60000000000035</v>
      </c>
      <c r="G448" s="1">
        <v>2.8572013882352922</v>
      </c>
      <c r="H448" s="1">
        <v>0.34999283008805865</v>
      </c>
      <c r="J448" s="1">
        <v>2.8657976705882344</v>
      </c>
      <c r="K448" s="1">
        <v>0.34894298723982831</v>
      </c>
    </row>
    <row r="449" spans="6:11" x14ac:dyDescent="0.25">
      <c r="F449" s="1">
        <v>43.700000000000351</v>
      </c>
      <c r="G449" s="1">
        <v>2.85673992352941</v>
      </c>
      <c r="H449" s="1">
        <v>0.35004936632962103</v>
      </c>
      <c r="J449" s="1">
        <v>2.8655374588235283</v>
      </c>
      <c r="K449" s="1">
        <v>0.34897467381583586</v>
      </c>
    </row>
    <row r="450" spans="6:11" x14ac:dyDescent="0.25">
      <c r="F450" s="1">
        <v>43.800000000000352</v>
      </c>
      <c r="G450" s="1">
        <v>2.8562784588235277</v>
      </c>
      <c r="H450" s="1">
        <v>0.35010592083934627</v>
      </c>
      <c r="J450" s="1">
        <v>2.8652772470588226</v>
      </c>
      <c r="K450" s="1">
        <v>0.34900636614711184</v>
      </c>
    </row>
    <row r="451" spans="6:11" x14ac:dyDescent="0.25">
      <c r="F451" s="1">
        <v>43.900000000000354</v>
      </c>
      <c r="G451" s="1">
        <v>2.855816994117645</v>
      </c>
      <c r="H451" s="1">
        <v>0.3501624936260902</v>
      </c>
      <c r="J451" s="1">
        <v>2.8650170352941169</v>
      </c>
      <c r="K451" s="1">
        <v>0.34903806423522438</v>
      </c>
    </row>
    <row r="452" spans="6:11" x14ac:dyDescent="0.25">
      <c r="F452" s="1">
        <v>44.000000000000355</v>
      </c>
      <c r="G452" s="1">
        <v>2.8553555294117627</v>
      </c>
      <c r="H452" s="1">
        <v>0.35021908469871416</v>
      </c>
      <c r="J452" s="1">
        <v>2.8647568235294107</v>
      </c>
      <c r="K452" s="1">
        <v>0.34906976808174223</v>
      </c>
    </row>
    <row r="453" spans="6:11" x14ac:dyDescent="0.25">
      <c r="F453" s="1">
        <v>44.100000000000357</v>
      </c>
      <c r="G453" s="1">
        <v>2.8548940647058805</v>
      </c>
      <c r="H453" s="1">
        <v>0.35027569406608539</v>
      </c>
      <c r="J453" s="1">
        <v>2.864496611764705</v>
      </c>
      <c r="K453" s="1">
        <v>0.34910147768823468</v>
      </c>
    </row>
    <row r="454" spans="6:11" x14ac:dyDescent="0.25">
      <c r="F454" s="1">
        <v>44.200000000000358</v>
      </c>
      <c r="G454" s="1">
        <v>2.8544325999999982</v>
      </c>
      <c r="H454" s="1">
        <v>0.35033232173707679</v>
      </c>
      <c r="J454" s="1">
        <v>2.8642363999999989</v>
      </c>
      <c r="K454" s="1">
        <v>0.34913319305627161</v>
      </c>
    </row>
    <row r="455" spans="6:11" x14ac:dyDescent="0.25">
      <c r="F455" s="1">
        <v>44.30000000000036</v>
      </c>
      <c r="G455" s="1">
        <v>2.8539711352941159</v>
      </c>
      <c r="H455" s="1">
        <v>0.35038896772056705</v>
      </c>
      <c r="J455" s="1">
        <v>2.8639761882352932</v>
      </c>
      <c r="K455" s="1">
        <v>0.34916491418742335</v>
      </c>
    </row>
    <row r="456" spans="6:11" x14ac:dyDescent="0.25">
      <c r="F456" s="1">
        <v>44.400000000000361</v>
      </c>
      <c r="G456" s="1">
        <v>2.8535096705882332</v>
      </c>
      <c r="H456" s="1">
        <v>0.35044563202544055</v>
      </c>
      <c r="J456" s="1">
        <v>2.8637159764705871</v>
      </c>
      <c r="K456" s="1">
        <v>0.34919664108326104</v>
      </c>
    </row>
    <row r="457" spans="6:11" x14ac:dyDescent="0.25">
      <c r="F457" s="1">
        <v>44.500000000000362</v>
      </c>
      <c r="G457" s="1">
        <v>2.853048205882351</v>
      </c>
      <c r="H457" s="1">
        <v>0.35050231466058734</v>
      </c>
      <c r="J457" s="1">
        <v>2.8634557647058814</v>
      </c>
      <c r="K457" s="1">
        <v>0.34922837374535609</v>
      </c>
    </row>
    <row r="458" spans="6:11" x14ac:dyDescent="0.25">
      <c r="F458" s="1">
        <v>44.600000000000364</v>
      </c>
      <c r="G458" s="1">
        <v>2.8525867411764687</v>
      </c>
      <c r="H458" s="1">
        <v>0.35055901563490344</v>
      </c>
      <c r="J458" s="1">
        <v>2.8631955529411757</v>
      </c>
      <c r="K458" s="1">
        <v>0.34926011217528075</v>
      </c>
    </row>
    <row r="459" spans="6:11" x14ac:dyDescent="0.25">
      <c r="F459" s="1">
        <v>44.700000000000365</v>
      </c>
      <c r="G459" s="1">
        <v>2.8521252764705864</v>
      </c>
      <c r="H459" s="1">
        <v>0.35061573495729048</v>
      </c>
      <c r="J459" s="1">
        <v>2.8629353411764695</v>
      </c>
      <c r="K459" s="1">
        <v>0.34929185637460775</v>
      </c>
    </row>
    <row r="460" spans="6:11" x14ac:dyDescent="0.25">
      <c r="F460" s="1">
        <v>44.800000000000367</v>
      </c>
      <c r="G460" s="1">
        <v>2.8516638117647042</v>
      </c>
      <c r="H460" s="1">
        <v>0.35067247263665585</v>
      </c>
      <c r="J460" s="1">
        <v>2.8626751294117638</v>
      </c>
      <c r="K460" s="1">
        <v>0.34932360634491028</v>
      </c>
    </row>
    <row r="461" spans="6:11" x14ac:dyDescent="0.25">
      <c r="F461" s="1">
        <v>44.900000000000368</v>
      </c>
      <c r="G461" s="1">
        <v>2.8512023470588215</v>
      </c>
      <c r="H461" s="1">
        <v>0.35072922868191281</v>
      </c>
      <c r="J461" s="1">
        <v>2.8624149176470577</v>
      </c>
      <c r="K461" s="1">
        <v>0.34935536208776224</v>
      </c>
    </row>
    <row r="462" spans="6:11" x14ac:dyDescent="0.25">
      <c r="F462" s="1">
        <v>45.000000000000369</v>
      </c>
      <c r="G462" s="1">
        <v>2.8507408823529392</v>
      </c>
      <c r="H462" s="1">
        <v>0.35078600310198021</v>
      </c>
      <c r="J462" s="1">
        <v>2.862154705882352</v>
      </c>
      <c r="K462" s="1">
        <v>0.34938712360473806</v>
      </c>
    </row>
    <row r="463" spans="6:11" x14ac:dyDescent="0.25">
      <c r="F463" s="1">
        <v>45.100000000000371</v>
      </c>
      <c r="G463" s="1">
        <v>2.8502794176470569</v>
      </c>
      <c r="H463" s="1">
        <v>0.35084279590578288</v>
      </c>
      <c r="J463" s="1">
        <v>2.8618944941176458</v>
      </c>
      <c r="K463" s="1">
        <v>0.34941889089741279</v>
      </c>
    </row>
    <row r="464" spans="6:11" x14ac:dyDescent="0.25">
      <c r="F464" s="1">
        <v>45.200000000000372</v>
      </c>
      <c r="G464" s="1">
        <v>2.8498179529411747</v>
      </c>
      <c r="H464" s="1">
        <v>0.35089960710225121</v>
      </c>
      <c r="J464" s="1">
        <v>2.8616342823529402</v>
      </c>
      <c r="K464" s="1">
        <v>0.34945066396736185</v>
      </c>
    </row>
    <row r="465" spans="6:11" x14ac:dyDescent="0.25">
      <c r="F465" s="1">
        <v>45.300000000000374</v>
      </c>
      <c r="G465" s="1">
        <v>2.8493564882352924</v>
      </c>
      <c r="H465" s="1">
        <v>0.35095643670032156</v>
      </c>
      <c r="J465" s="1">
        <v>2.8613740705882345</v>
      </c>
      <c r="K465" s="1">
        <v>0.34948244281616153</v>
      </c>
    </row>
    <row r="466" spans="6:11" x14ac:dyDescent="0.25">
      <c r="F466" s="1">
        <v>45.400000000000375</v>
      </c>
      <c r="G466" s="1">
        <v>2.8488950235294097</v>
      </c>
      <c r="H466" s="1">
        <v>0.35101328470893611</v>
      </c>
      <c r="J466" s="1">
        <v>2.8611138588235283</v>
      </c>
      <c r="K466" s="1">
        <v>0.34951422744538857</v>
      </c>
    </row>
    <row r="467" spans="6:11" x14ac:dyDescent="0.25">
      <c r="F467" s="1">
        <v>45.500000000000377</v>
      </c>
      <c r="G467" s="1">
        <v>2.8484335588235274</v>
      </c>
      <c r="H467" s="1">
        <v>0.35107015113704265</v>
      </c>
      <c r="J467" s="1">
        <v>2.8608536470588226</v>
      </c>
      <c r="K467" s="1">
        <v>0.34954601785662009</v>
      </c>
    </row>
    <row r="468" spans="6:11" x14ac:dyDescent="0.25">
      <c r="F468" s="1">
        <v>45.600000000000378</v>
      </c>
      <c r="G468" s="1">
        <v>2.8479720941176452</v>
      </c>
      <c r="H468" s="1">
        <v>0.35112703599359479</v>
      </c>
      <c r="J468" s="1">
        <v>2.8605934352941165</v>
      </c>
      <c r="K468" s="1">
        <v>0.34957781405143418</v>
      </c>
    </row>
    <row r="469" spans="6:11" x14ac:dyDescent="0.25">
      <c r="F469" s="1">
        <v>45.700000000000379</v>
      </c>
      <c r="G469" s="1">
        <v>2.8475106294117629</v>
      </c>
      <c r="H469" s="1">
        <v>0.35118393928755215</v>
      </c>
      <c r="J469" s="1">
        <v>2.8603332235294108</v>
      </c>
      <c r="K469" s="1">
        <v>0.34960961603140911</v>
      </c>
    </row>
    <row r="470" spans="6:11" x14ac:dyDescent="0.25">
      <c r="F470" s="1">
        <v>45.800000000000381</v>
      </c>
      <c r="G470" s="1">
        <v>2.8470491647058802</v>
      </c>
      <c r="H470" s="1">
        <v>0.35124086102788005</v>
      </c>
      <c r="J470" s="1">
        <v>2.8600730117647051</v>
      </c>
      <c r="K470" s="1">
        <v>0.34964142379812396</v>
      </c>
    </row>
    <row r="471" spans="6:11" x14ac:dyDescent="0.25">
      <c r="F471" s="1">
        <v>45.900000000000382</v>
      </c>
      <c r="G471" s="1">
        <v>2.8465876999999979</v>
      </c>
      <c r="H471" s="1">
        <v>0.35129780122354942</v>
      </c>
      <c r="J471" s="1">
        <v>2.8598127999999989</v>
      </c>
      <c r="K471" s="1">
        <v>0.34967323735315836</v>
      </c>
    </row>
    <row r="472" spans="6:11" x14ac:dyDescent="0.25">
      <c r="F472" s="1">
        <v>46.000000000000384</v>
      </c>
      <c r="G472" s="1">
        <v>2.8461262352941157</v>
      </c>
      <c r="H472" s="1">
        <v>0.35135475988353732</v>
      </c>
      <c r="J472" s="1">
        <v>2.8595525882352932</v>
      </c>
      <c r="K472" s="1">
        <v>0.34970505669809238</v>
      </c>
    </row>
    <row r="473" spans="6:11" x14ac:dyDescent="0.25">
      <c r="F473" s="1">
        <v>46.100000000000385</v>
      </c>
      <c r="G473" s="1">
        <v>2.8456647705882334</v>
      </c>
      <c r="H473" s="1">
        <v>0.35141173701682643</v>
      </c>
      <c r="J473" s="1">
        <v>2.8592923764705871</v>
      </c>
      <c r="K473" s="1">
        <v>0.34973688183450685</v>
      </c>
    </row>
    <row r="474" spans="6:11" x14ac:dyDescent="0.25">
      <c r="F474" s="1">
        <v>46.200000000000387</v>
      </c>
      <c r="G474" s="1">
        <v>2.8452033058823512</v>
      </c>
      <c r="H474" s="1">
        <v>0.35146873263240541</v>
      </c>
      <c r="J474" s="1">
        <v>2.8590321647058814</v>
      </c>
      <c r="K474" s="1">
        <v>0.34976871276398303</v>
      </c>
    </row>
    <row r="475" spans="6:11" x14ac:dyDescent="0.25">
      <c r="F475" s="1">
        <v>46.300000000000388</v>
      </c>
      <c r="G475" s="1">
        <v>2.8447418411764684</v>
      </c>
      <c r="H475" s="1">
        <v>0.35152574673926862</v>
      </c>
      <c r="J475" s="1">
        <v>2.8587719529411753</v>
      </c>
      <c r="K475" s="1">
        <v>0.34980054948810285</v>
      </c>
    </row>
    <row r="476" spans="6:11" x14ac:dyDescent="0.25">
      <c r="F476" s="1">
        <v>46.400000000000389</v>
      </c>
      <c r="G476" s="1">
        <v>2.8442803764705862</v>
      </c>
      <c r="H476" s="1">
        <v>0.3515827793464163</v>
      </c>
      <c r="J476" s="1">
        <v>2.8585117411764696</v>
      </c>
      <c r="K476" s="1">
        <v>0.34983239200844873</v>
      </c>
    </row>
    <row r="477" spans="6:11" x14ac:dyDescent="0.25">
      <c r="F477" s="1">
        <v>46.500000000000391</v>
      </c>
      <c r="G477" s="1">
        <v>2.8438189117647039</v>
      </c>
      <c r="H477" s="1">
        <v>0.35163983046285457</v>
      </c>
      <c r="J477" s="1">
        <v>2.8582515294117639</v>
      </c>
      <c r="K477" s="1">
        <v>0.34986424032660374</v>
      </c>
    </row>
    <row r="478" spans="6:11" x14ac:dyDescent="0.25">
      <c r="F478" s="1">
        <v>46.600000000000392</v>
      </c>
      <c r="G478" s="1">
        <v>2.8433574470588217</v>
      </c>
      <c r="H478" s="1">
        <v>0.3516969000975953</v>
      </c>
      <c r="J478" s="1">
        <v>2.8579913176470577</v>
      </c>
      <c r="K478" s="1">
        <v>0.34989609444415154</v>
      </c>
    </row>
    <row r="479" spans="6:11" x14ac:dyDescent="0.25">
      <c r="F479" s="1">
        <v>46.700000000000394</v>
      </c>
      <c r="G479" s="1">
        <v>2.8428959823529389</v>
      </c>
      <c r="H479" s="1">
        <v>0.35175398825965637</v>
      </c>
      <c r="J479" s="1">
        <v>2.857731105882352</v>
      </c>
      <c r="K479" s="1">
        <v>0.34992795436267626</v>
      </c>
    </row>
    <row r="480" spans="6:11" x14ac:dyDescent="0.25">
      <c r="F480" s="1">
        <v>46.800000000000395</v>
      </c>
      <c r="G480" s="1">
        <v>2.8424345176470567</v>
      </c>
      <c r="H480" s="1">
        <v>0.35181109495806134</v>
      </c>
      <c r="J480" s="1">
        <v>2.8574708941176459</v>
      </c>
      <c r="K480" s="1">
        <v>0.34995982008376275</v>
      </c>
    </row>
    <row r="481" spans="6:11" x14ac:dyDescent="0.25">
      <c r="F481" s="1">
        <v>46.900000000000396</v>
      </c>
      <c r="G481" s="1">
        <v>2.8419730529411744</v>
      </c>
      <c r="H481" s="1">
        <v>0.35186822020183978</v>
      </c>
      <c r="J481" s="1">
        <v>2.8572106823529402</v>
      </c>
      <c r="K481" s="1">
        <v>0.34999169160899624</v>
      </c>
    </row>
    <row r="482" spans="6:11" x14ac:dyDescent="0.25">
      <c r="F482" s="1">
        <v>47.000000000000398</v>
      </c>
      <c r="G482" s="1">
        <v>2.8415115882352922</v>
      </c>
      <c r="H482" s="1">
        <v>0.351925364000027</v>
      </c>
      <c r="J482" s="1">
        <v>2.856950470588234</v>
      </c>
      <c r="K482" s="1">
        <v>0.35002356893996284</v>
      </c>
    </row>
    <row r="483" spans="6:11" x14ac:dyDescent="0.25">
      <c r="F483" s="1">
        <v>47.100000000000399</v>
      </c>
      <c r="G483" s="1">
        <v>2.8410501235294099</v>
      </c>
      <c r="H483" s="1">
        <v>0.35198252636166427</v>
      </c>
      <c r="J483" s="1">
        <v>2.8566902588235283</v>
      </c>
      <c r="K483" s="1">
        <v>0.3500554520782489</v>
      </c>
    </row>
    <row r="484" spans="6:11" x14ac:dyDescent="0.25">
      <c r="F484" s="1">
        <v>47.200000000000401</v>
      </c>
      <c r="G484" s="1">
        <v>2.8405886588235272</v>
      </c>
      <c r="H484" s="1">
        <v>0.35203970729579875</v>
      </c>
      <c r="J484" s="1">
        <v>2.8564300470588226</v>
      </c>
      <c r="K484" s="1">
        <v>0.35008734102544153</v>
      </c>
    </row>
    <row r="485" spans="6:11" x14ac:dyDescent="0.25">
      <c r="F485" s="1">
        <v>47.300000000000402</v>
      </c>
      <c r="G485" s="1">
        <v>2.8401271941176449</v>
      </c>
      <c r="H485" s="1">
        <v>0.35209690681148331</v>
      </c>
      <c r="J485" s="1">
        <v>2.8561698352941165</v>
      </c>
      <c r="K485" s="1">
        <v>0.35011923578312848</v>
      </c>
    </row>
    <row r="486" spans="6:11" x14ac:dyDescent="0.25">
      <c r="F486" s="1">
        <v>47.400000000000404</v>
      </c>
      <c r="G486" s="1">
        <v>2.8396657294117627</v>
      </c>
      <c r="H486" s="1">
        <v>0.35215412491777692</v>
      </c>
      <c r="J486" s="1">
        <v>2.8559096235294108</v>
      </c>
      <c r="K486" s="1">
        <v>0.35015113635289791</v>
      </c>
    </row>
    <row r="487" spans="6:11" x14ac:dyDescent="0.25">
      <c r="F487" s="1">
        <v>47.500000000000405</v>
      </c>
      <c r="G487" s="1">
        <v>2.8392042647058804</v>
      </c>
      <c r="H487" s="1">
        <v>0.35221136162374433</v>
      </c>
      <c r="J487" s="1">
        <v>2.8556494117647047</v>
      </c>
      <c r="K487" s="1">
        <v>0.35018304273633871</v>
      </c>
    </row>
    <row r="488" spans="6:11" x14ac:dyDescent="0.25">
      <c r="F488" s="1">
        <v>47.600000000000406</v>
      </c>
      <c r="G488" s="1">
        <v>2.8387427999999981</v>
      </c>
      <c r="H488" s="1">
        <v>0.35226861693845624</v>
      </c>
      <c r="J488" s="1">
        <v>2.855389199999999</v>
      </c>
      <c r="K488" s="1">
        <v>0.35021495493504018</v>
      </c>
    </row>
    <row r="489" spans="6:11" x14ac:dyDescent="0.25">
      <c r="F489" s="1">
        <v>47.700000000000408</v>
      </c>
      <c r="G489" s="1">
        <v>2.8382813352941154</v>
      </c>
      <c r="H489" s="1">
        <v>0.3523258908709892</v>
      </c>
      <c r="J489" s="1">
        <v>2.8551289882352933</v>
      </c>
      <c r="K489" s="1">
        <v>0.35024687295059231</v>
      </c>
    </row>
    <row r="490" spans="6:11" x14ac:dyDescent="0.25">
      <c r="F490" s="1">
        <v>47.800000000000409</v>
      </c>
      <c r="G490" s="1">
        <v>2.8378198705882332</v>
      </c>
      <c r="H490" s="1">
        <v>0.35238318343042557</v>
      </c>
      <c r="J490" s="1">
        <v>2.8548687764705871</v>
      </c>
      <c r="K490" s="1">
        <v>0.35027879678458584</v>
      </c>
    </row>
    <row r="491" spans="6:11" x14ac:dyDescent="0.25">
      <c r="F491" s="1">
        <v>47.900000000000411</v>
      </c>
      <c r="G491" s="1">
        <v>2.8373584058823509</v>
      </c>
      <c r="H491" s="1">
        <v>0.35244049462585386</v>
      </c>
      <c r="J491" s="1">
        <v>2.8546085647058814</v>
      </c>
      <c r="K491" s="1">
        <v>0.35031072643861172</v>
      </c>
    </row>
    <row r="492" spans="6:11" x14ac:dyDescent="0.25">
      <c r="F492" s="1">
        <v>48.000000000000412</v>
      </c>
      <c r="G492" s="1">
        <v>2.8368969411764686</v>
      </c>
      <c r="H492" s="1">
        <v>0.35249782446636829</v>
      </c>
      <c r="J492" s="1">
        <v>2.8543483529411753</v>
      </c>
      <c r="K492" s="1">
        <v>0.35034266191426172</v>
      </c>
    </row>
    <row r="493" spans="6:11" x14ac:dyDescent="0.25">
      <c r="F493" s="1">
        <v>48.100000000000414</v>
      </c>
      <c r="G493" s="1">
        <v>2.8364354764705864</v>
      </c>
      <c r="H493" s="1">
        <v>0.35255517296106909</v>
      </c>
      <c r="J493" s="1">
        <v>2.8540881411764696</v>
      </c>
      <c r="K493" s="1">
        <v>0.35037460321312813</v>
      </c>
    </row>
    <row r="494" spans="6:11" x14ac:dyDescent="0.25">
      <c r="F494" s="1">
        <v>48.200000000000415</v>
      </c>
      <c r="G494" s="1">
        <v>2.8359740117647037</v>
      </c>
      <c r="H494" s="1">
        <v>0.35261254011906246</v>
      </c>
      <c r="J494" s="1">
        <v>2.8538279294117634</v>
      </c>
      <c r="K494" s="1">
        <v>0.3504065503368039</v>
      </c>
    </row>
    <row r="495" spans="6:11" x14ac:dyDescent="0.25">
      <c r="F495" s="1">
        <v>48.300000000000416</v>
      </c>
      <c r="G495" s="1">
        <v>2.8355125470588214</v>
      </c>
      <c r="H495" s="1">
        <v>0.35266992594946028</v>
      </c>
      <c r="J495" s="1">
        <v>2.8535677176470577</v>
      </c>
      <c r="K495" s="1">
        <v>0.35043850328688242</v>
      </c>
    </row>
    <row r="496" spans="6:11" x14ac:dyDescent="0.25">
      <c r="F496" s="1">
        <v>48.400000000000418</v>
      </c>
      <c r="G496" s="1">
        <v>2.8350510823529391</v>
      </c>
      <c r="H496" s="1">
        <v>0.35272733046138066</v>
      </c>
      <c r="J496" s="1">
        <v>2.853307505882352</v>
      </c>
      <c r="K496" s="1">
        <v>0.35047046206495774</v>
      </c>
    </row>
    <row r="497" spans="6:11" x14ac:dyDescent="0.25">
      <c r="F497" s="1">
        <v>48.500000000000419</v>
      </c>
      <c r="G497" s="1">
        <v>2.8345896176470569</v>
      </c>
      <c r="H497" s="1">
        <v>0.35278475366394746</v>
      </c>
      <c r="J497" s="1">
        <v>2.8530472941176459</v>
      </c>
      <c r="K497" s="1">
        <v>0.35050242667262455</v>
      </c>
    </row>
    <row r="498" spans="6:11" x14ac:dyDescent="0.25">
      <c r="F498" s="1">
        <v>48.600000000000421</v>
      </c>
      <c r="G498" s="1">
        <v>2.8341281529411742</v>
      </c>
      <c r="H498" s="1">
        <v>0.35284219556629071</v>
      </c>
      <c r="J498" s="1">
        <v>2.8527870823529402</v>
      </c>
      <c r="K498" s="1">
        <v>0.35053439711147794</v>
      </c>
    </row>
    <row r="499" spans="6:11" x14ac:dyDescent="0.25">
      <c r="F499" s="1">
        <v>48.700000000000422</v>
      </c>
      <c r="G499" s="1">
        <v>2.8336666882352919</v>
      </c>
      <c r="H499" s="1">
        <v>0.35289965617754604</v>
      </c>
      <c r="J499" s="1">
        <v>2.8525268705882341</v>
      </c>
      <c r="K499" s="1">
        <v>0.35056637338311381</v>
      </c>
    </row>
    <row r="500" spans="6:11" x14ac:dyDescent="0.25">
      <c r="F500" s="1">
        <v>48.800000000000423</v>
      </c>
      <c r="G500" s="1">
        <v>2.8332052235294096</v>
      </c>
      <c r="H500" s="1">
        <v>0.35295713550685526</v>
      </c>
      <c r="J500" s="1">
        <v>2.8522666588235284</v>
      </c>
      <c r="K500" s="1">
        <v>0.35059835548912843</v>
      </c>
    </row>
    <row r="501" spans="6:11" x14ac:dyDescent="0.25">
      <c r="F501" s="1">
        <v>48.900000000000425</v>
      </c>
      <c r="G501" s="1">
        <v>2.8327437588235274</v>
      </c>
      <c r="H501" s="1">
        <v>0.35301463356336615</v>
      </c>
      <c r="J501" s="1">
        <v>2.8520064470588222</v>
      </c>
      <c r="K501" s="1">
        <v>0.35063034343111887</v>
      </c>
    </row>
    <row r="502" spans="6:11" x14ac:dyDescent="0.25">
      <c r="F502" s="1">
        <v>49.000000000000426</v>
      </c>
      <c r="G502" s="1">
        <v>2.8322822941176451</v>
      </c>
      <c r="H502" s="1">
        <v>0.35307215035623241</v>
      </c>
      <c r="J502" s="1">
        <v>2.8517462352941165</v>
      </c>
      <c r="K502" s="1">
        <v>0.35066233721068257</v>
      </c>
    </row>
    <row r="503" spans="6:11" x14ac:dyDescent="0.25">
      <c r="F503" s="1">
        <v>49.100000000000428</v>
      </c>
      <c r="G503" s="1">
        <v>2.8318208294117624</v>
      </c>
      <c r="H503" s="1">
        <v>0.35312968589461369</v>
      </c>
      <c r="J503" s="1">
        <v>2.8514860235294108</v>
      </c>
      <c r="K503" s="1">
        <v>0.3506943368294177</v>
      </c>
    </row>
    <row r="504" spans="6:11" x14ac:dyDescent="0.25">
      <c r="F504" s="1">
        <v>49.200000000000429</v>
      </c>
      <c r="G504" s="1">
        <v>2.8313593647058801</v>
      </c>
      <c r="H504" s="1">
        <v>0.3531872401876755</v>
      </c>
      <c r="J504" s="1">
        <v>2.8512258117647047</v>
      </c>
      <c r="K504" s="1">
        <v>0.35072634228892297</v>
      </c>
    </row>
    <row r="505" spans="6:11" x14ac:dyDescent="0.25">
      <c r="F505" s="1">
        <v>49.300000000000431</v>
      </c>
      <c r="G505" s="1">
        <v>2.8308978999999979</v>
      </c>
      <c r="H505" s="1">
        <v>0.35324481324458956</v>
      </c>
      <c r="J505" s="1">
        <v>2.850965599999999</v>
      </c>
      <c r="K505" s="1">
        <v>0.35075835359079754</v>
      </c>
    </row>
    <row r="506" spans="6:11" x14ac:dyDescent="0.25">
      <c r="F506" s="1">
        <v>49.400000000000432</v>
      </c>
      <c r="G506" s="1">
        <v>2.8304364352941156</v>
      </c>
      <c r="H506" s="1">
        <v>0.35330240507453342</v>
      </c>
      <c r="J506" s="1">
        <v>2.8507053882352928</v>
      </c>
      <c r="K506" s="1">
        <v>0.35079037073664154</v>
      </c>
    </row>
    <row r="507" spans="6:11" x14ac:dyDescent="0.25">
      <c r="F507" s="1">
        <v>49.500000000000433</v>
      </c>
      <c r="G507" s="1">
        <v>2.8299749705882329</v>
      </c>
      <c r="H507" s="1">
        <v>0.35336001568669068</v>
      </c>
      <c r="J507" s="1">
        <v>2.8504451764705871</v>
      </c>
      <c r="K507" s="1">
        <v>0.35082239372805518</v>
      </c>
    </row>
    <row r="508" spans="6:11" x14ac:dyDescent="0.25">
      <c r="F508" s="1">
        <v>49.600000000000435</v>
      </c>
      <c r="G508" s="1">
        <v>2.8295135058823506</v>
      </c>
      <c r="H508" s="1">
        <v>0.35341764509025086</v>
      </c>
      <c r="J508" s="1">
        <v>2.850184964705881</v>
      </c>
      <c r="K508" s="1">
        <v>0.35085442256663962</v>
      </c>
    </row>
    <row r="509" spans="6:11" x14ac:dyDescent="0.25">
      <c r="F509" s="1">
        <v>49.700000000000436</v>
      </c>
      <c r="G509" s="1">
        <v>2.8290520411764684</v>
      </c>
      <c r="H509" s="1">
        <v>0.35347529329440952</v>
      </c>
      <c r="J509" s="1">
        <v>2.8499247529411753</v>
      </c>
      <c r="K509" s="1">
        <v>0.35088645725399642</v>
      </c>
    </row>
    <row r="510" spans="6:11" x14ac:dyDescent="0.25">
      <c r="F510" s="1">
        <v>49.800000000000438</v>
      </c>
      <c r="G510" s="1">
        <v>2.8285905764705861</v>
      </c>
      <c r="H510" s="1">
        <v>0.35353296030836817</v>
      </c>
      <c r="J510" s="1">
        <v>2.8496645411764696</v>
      </c>
      <c r="K510" s="1">
        <v>0.35091849779172779</v>
      </c>
    </row>
    <row r="511" spans="6:11" x14ac:dyDescent="0.25">
      <c r="F511" s="1">
        <v>49.900000000000439</v>
      </c>
      <c r="G511" s="1">
        <v>2.8281291117647038</v>
      </c>
      <c r="H511" s="1">
        <v>0.35359064614133451</v>
      </c>
      <c r="J511" s="1">
        <v>2.8494043294117635</v>
      </c>
      <c r="K511" s="1">
        <v>0.35095054418143667</v>
      </c>
    </row>
    <row r="512" spans="6:11" x14ac:dyDescent="0.25">
      <c r="F512" s="1">
        <v>50.000000000000441</v>
      </c>
      <c r="G512" s="1">
        <v>2.8276676470588211</v>
      </c>
      <c r="H512" s="1">
        <v>0.35364835080252205</v>
      </c>
      <c r="J512" s="1">
        <v>2.8491441176470578</v>
      </c>
      <c r="K512" s="1">
        <v>0.35098259642472623</v>
      </c>
    </row>
    <row r="513" spans="6:11" x14ac:dyDescent="0.25">
      <c r="F513" s="1">
        <v>50.100000000000442</v>
      </c>
      <c r="G513" s="1">
        <v>2.8272061823529389</v>
      </c>
      <c r="H513" s="1">
        <v>0.35370607430115025</v>
      </c>
      <c r="J513" s="1">
        <v>2.8488839058823516</v>
      </c>
      <c r="K513" s="1">
        <v>0.35101465452320058</v>
      </c>
    </row>
    <row r="514" spans="6:11" x14ac:dyDescent="0.25">
      <c r="F514" s="1">
        <v>50.200000000000443</v>
      </c>
      <c r="G514" s="1">
        <v>2.8267447176470566</v>
      </c>
      <c r="H514" s="1">
        <v>0.35376381664644491</v>
      </c>
      <c r="J514" s="1">
        <v>2.8486236941176459</v>
      </c>
      <c r="K514" s="1">
        <v>0.35104671847846419</v>
      </c>
    </row>
    <row r="515" spans="6:11" x14ac:dyDescent="0.25">
      <c r="F515" s="1">
        <v>50.300000000000445</v>
      </c>
      <c r="G515" s="1">
        <v>2.8262832529411743</v>
      </c>
      <c r="H515" s="1">
        <v>0.35382157784763757</v>
      </c>
      <c r="J515" s="1">
        <v>2.8483634823529398</v>
      </c>
      <c r="K515" s="1">
        <v>0.3510787882921223</v>
      </c>
    </row>
    <row r="516" spans="6:11" x14ac:dyDescent="0.25">
      <c r="F516" s="1">
        <v>50.400000000000446</v>
      </c>
      <c r="G516" s="1">
        <v>2.8258217882352921</v>
      </c>
      <c r="H516" s="1">
        <v>0.35387935791396585</v>
      </c>
      <c r="J516" s="1">
        <v>2.8481032705882341</v>
      </c>
      <c r="K516" s="1">
        <v>0.35111086396578051</v>
      </c>
    </row>
    <row r="517" spans="6:11" x14ac:dyDescent="0.25">
      <c r="F517" s="1">
        <v>50.500000000000448</v>
      </c>
      <c r="G517" s="1">
        <v>2.8253603235294094</v>
      </c>
      <c r="H517" s="1">
        <v>0.35393715685467364</v>
      </c>
      <c r="J517" s="1">
        <v>2.8478430588235284</v>
      </c>
      <c r="K517" s="1">
        <v>0.35114294550104519</v>
      </c>
    </row>
    <row r="518" spans="6:11" x14ac:dyDescent="0.25">
      <c r="F518" s="1">
        <v>50.600000000000449</v>
      </c>
      <c r="G518" s="1">
        <v>2.8248988588235271</v>
      </c>
      <c r="H518" s="1">
        <v>0.35399497467901048</v>
      </c>
      <c r="J518" s="1">
        <v>2.8475828470588223</v>
      </c>
      <c r="K518" s="1">
        <v>0.35117503289952323</v>
      </c>
    </row>
    <row r="519" spans="6:11" x14ac:dyDescent="0.25">
      <c r="F519" s="1">
        <v>50.70000000000045</v>
      </c>
      <c r="G519" s="1">
        <v>2.8244373941176448</v>
      </c>
      <c r="H519" s="1">
        <v>0.35405281139623218</v>
      </c>
      <c r="J519" s="1">
        <v>2.8473226352941166</v>
      </c>
      <c r="K519" s="1">
        <v>0.35120712616282213</v>
      </c>
    </row>
    <row r="520" spans="6:11" x14ac:dyDescent="0.25">
      <c r="F520" s="1">
        <v>50.800000000000452</v>
      </c>
      <c r="G520" s="1">
        <v>2.8239759294117626</v>
      </c>
      <c r="H520" s="1">
        <v>0.35411066701560062</v>
      </c>
      <c r="J520" s="1">
        <v>2.8470624235294104</v>
      </c>
      <c r="K520" s="1">
        <v>0.35123922529255003</v>
      </c>
    </row>
    <row r="521" spans="6:11" x14ac:dyDescent="0.25">
      <c r="F521" s="1">
        <v>50.900000000000453</v>
      </c>
      <c r="G521" s="1">
        <v>2.8235144647058803</v>
      </c>
      <c r="H521" s="1">
        <v>0.35416854154638372</v>
      </c>
      <c r="J521" s="1">
        <v>2.8468022117647047</v>
      </c>
      <c r="K521" s="1">
        <v>0.35127133029031538</v>
      </c>
    </row>
    <row r="522" spans="6:11" x14ac:dyDescent="0.25">
      <c r="F522" s="1">
        <v>51.000000000000455</v>
      </c>
      <c r="G522" s="1">
        <v>2.8230529999999976</v>
      </c>
      <c r="H522" s="1">
        <v>0.35422643499785544</v>
      </c>
      <c r="J522" s="1">
        <v>2.8465419999999986</v>
      </c>
      <c r="K522" s="1">
        <v>0.35130344115772771</v>
      </c>
    </row>
    <row r="523" spans="6:11" x14ac:dyDescent="0.25">
      <c r="F523" s="1">
        <v>51.100000000000456</v>
      </c>
      <c r="G523" s="1">
        <v>2.8225915352941153</v>
      </c>
      <c r="H523" s="1">
        <v>0.35428434737929571</v>
      </c>
      <c r="J523" s="1">
        <v>2.8462817882352929</v>
      </c>
      <c r="K523" s="1">
        <v>0.35133555789639659</v>
      </c>
    </row>
    <row r="524" spans="6:11" x14ac:dyDescent="0.25">
      <c r="F524" s="1">
        <v>51.200000000000458</v>
      </c>
      <c r="G524" s="1">
        <v>2.8221300705882331</v>
      </c>
      <c r="H524" s="1">
        <v>0.35434227869999069</v>
      </c>
      <c r="J524" s="1">
        <v>2.8460215764705872</v>
      </c>
      <c r="K524" s="1">
        <v>0.3513676805079326</v>
      </c>
    </row>
    <row r="525" spans="6:11" x14ac:dyDescent="0.25">
      <c r="F525" s="1">
        <v>51.300000000000459</v>
      </c>
      <c r="G525" s="1">
        <v>2.8216686058823508</v>
      </c>
      <c r="H525" s="1">
        <v>0.35440022896923246</v>
      </c>
      <c r="J525" s="1">
        <v>2.845761364705881</v>
      </c>
      <c r="K525" s="1">
        <v>0.35139980899394679</v>
      </c>
    </row>
    <row r="526" spans="6:11" x14ac:dyDescent="0.25">
      <c r="F526" s="1">
        <v>51.40000000000046</v>
      </c>
      <c r="G526" s="1">
        <v>2.8212071411764681</v>
      </c>
      <c r="H526" s="1">
        <v>0.35445819819631935</v>
      </c>
      <c r="J526" s="1">
        <v>2.8455011529411753</v>
      </c>
      <c r="K526" s="1">
        <v>0.35143194335605066</v>
      </c>
    </row>
    <row r="527" spans="6:11" x14ac:dyDescent="0.25">
      <c r="F527" s="1">
        <v>51.500000000000462</v>
      </c>
      <c r="G527" s="1">
        <v>2.8207456764705858</v>
      </c>
      <c r="H527" s="1">
        <v>0.3545161863905556</v>
      </c>
      <c r="J527" s="1">
        <v>2.8452409411764692</v>
      </c>
      <c r="K527" s="1">
        <v>0.35146408359585651</v>
      </c>
    </row>
    <row r="528" spans="6:11" x14ac:dyDescent="0.25">
      <c r="F528" s="1">
        <v>51.600000000000463</v>
      </c>
      <c r="G528" s="1">
        <v>2.8202842117647036</v>
      </c>
      <c r="H528" s="1">
        <v>0.35457419356125164</v>
      </c>
      <c r="J528" s="1">
        <v>2.8449807294117635</v>
      </c>
      <c r="K528" s="1">
        <v>0.35149622971497696</v>
      </c>
    </row>
    <row r="529" spans="6:11" x14ac:dyDescent="0.25">
      <c r="F529" s="1">
        <v>51.700000000000465</v>
      </c>
      <c r="G529" s="1">
        <v>2.8198227470588213</v>
      </c>
      <c r="H529" s="1">
        <v>0.35463221971772402</v>
      </c>
      <c r="J529" s="1">
        <v>2.8447205176470578</v>
      </c>
      <c r="K529" s="1">
        <v>0.35152838171502554</v>
      </c>
    </row>
    <row r="530" spans="6:11" x14ac:dyDescent="0.25">
      <c r="F530" s="1">
        <v>51.800000000000466</v>
      </c>
      <c r="G530" s="1">
        <v>2.819361282352939</v>
      </c>
      <c r="H530" s="1">
        <v>0.35469026486929528</v>
      </c>
      <c r="J530" s="1">
        <v>2.8444603058823517</v>
      </c>
      <c r="K530" s="1">
        <v>0.35156053959761618</v>
      </c>
    </row>
    <row r="531" spans="6:11" x14ac:dyDescent="0.25">
      <c r="F531" s="1">
        <v>51.900000000000468</v>
      </c>
      <c r="G531" s="1">
        <v>2.8188998176470563</v>
      </c>
      <c r="H531" s="1">
        <v>0.3547483290252943</v>
      </c>
      <c r="J531" s="1">
        <v>2.844200094117646</v>
      </c>
      <c r="K531" s="1">
        <v>0.35159270336436343</v>
      </c>
    </row>
    <row r="532" spans="6:11" x14ac:dyDescent="0.25">
      <c r="F532" s="1">
        <v>52.000000000000469</v>
      </c>
      <c r="G532" s="1">
        <v>2.8184383529411741</v>
      </c>
      <c r="H532" s="1">
        <v>0.35480641219505565</v>
      </c>
      <c r="J532" s="1">
        <v>2.8439398823529398</v>
      </c>
      <c r="K532" s="1">
        <v>0.35162487301688244</v>
      </c>
    </row>
    <row r="533" spans="6:11" x14ac:dyDescent="0.25">
      <c r="F533" s="1">
        <v>52.10000000000047</v>
      </c>
      <c r="G533" s="1">
        <v>2.8179768882352918</v>
      </c>
      <c r="H533" s="1">
        <v>0.35486451438792044</v>
      </c>
      <c r="J533" s="1">
        <v>2.8436796705882341</v>
      </c>
      <c r="K533" s="1">
        <v>0.35165704855678886</v>
      </c>
    </row>
    <row r="534" spans="6:11" x14ac:dyDescent="0.25">
      <c r="F534" s="1">
        <v>52.200000000000472</v>
      </c>
      <c r="G534" s="1">
        <v>2.8175154235294095</v>
      </c>
      <c r="H534" s="1">
        <v>0.35492263561323567</v>
      </c>
      <c r="J534" s="1">
        <v>2.843419458823528</v>
      </c>
      <c r="K534" s="1">
        <v>0.35168922998569918</v>
      </c>
    </row>
    <row r="535" spans="6:11" x14ac:dyDescent="0.25">
      <c r="F535" s="1">
        <v>52.300000000000473</v>
      </c>
      <c r="G535" s="1">
        <v>2.8170539588235268</v>
      </c>
      <c r="H535" s="1">
        <v>0.35498077588035459</v>
      </c>
      <c r="J535" s="1">
        <v>2.8431592470588223</v>
      </c>
      <c r="K535" s="1">
        <v>0.35172141730523016</v>
      </c>
    </row>
    <row r="536" spans="6:11" x14ac:dyDescent="0.25">
      <c r="F536" s="1">
        <v>52.400000000000475</v>
      </c>
      <c r="G536" s="1">
        <v>2.8165924941176446</v>
      </c>
      <c r="H536" s="1">
        <v>0.35503893519863639</v>
      </c>
      <c r="J536" s="1">
        <v>2.8428990352941166</v>
      </c>
      <c r="K536" s="1">
        <v>0.35175361051699938</v>
      </c>
    </row>
    <row r="537" spans="6:11" x14ac:dyDescent="0.25">
      <c r="F537" s="1">
        <v>52.500000000000476</v>
      </c>
      <c r="G537" s="1">
        <v>2.8161310294117623</v>
      </c>
      <c r="H537" s="1">
        <v>0.35509711357744655</v>
      </c>
      <c r="J537" s="1">
        <v>2.8426388235294104</v>
      </c>
      <c r="K537" s="1">
        <v>0.35178580962262507</v>
      </c>
    </row>
    <row r="538" spans="6:11" x14ac:dyDescent="0.25">
      <c r="F538" s="1">
        <v>52.600000000000477</v>
      </c>
      <c r="G538" s="1">
        <v>2.81566956470588</v>
      </c>
      <c r="H538" s="1">
        <v>0.35515531102615666</v>
      </c>
      <c r="J538" s="1">
        <v>2.8423786117647047</v>
      </c>
      <c r="K538" s="1">
        <v>0.35181801462372569</v>
      </c>
    </row>
    <row r="539" spans="6:11" x14ac:dyDescent="0.25">
      <c r="F539" s="1">
        <v>52.700000000000479</v>
      </c>
      <c r="G539" s="1">
        <v>2.8152080999999978</v>
      </c>
      <c r="H539" s="1">
        <v>0.35521352755414448</v>
      </c>
      <c r="J539" s="1">
        <v>2.8421183999999986</v>
      </c>
      <c r="K539" s="1">
        <v>0.35185022552192075</v>
      </c>
    </row>
    <row r="540" spans="6:11" x14ac:dyDescent="0.25">
      <c r="F540" s="1">
        <v>52.80000000000048</v>
      </c>
      <c r="G540" s="1">
        <v>2.8147466352941151</v>
      </c>
      <c r="H540" s="1">
        <v>0.35527176317079395</v>
      </c>
      <c r="J540" s="1">
        <v>2.8418581882352929</v>
      </c>
      <c r="K540" s="1">
        <v>0.35188244231882992</v>
      </c>
    </row>
    <row r="541" spans="6:11" x14ac:dyDescent="0.25">
      <c r="F541" s="1">
        <v>52.900000000000482</v>
      </c>
      <c r="G541" s="1">
        <v>2.8142851705882328</v>
      </c>
      <c r="H541" s="1">
        <v>0.35533001788549495</v>
      </c>
      <c r="J541" s="1">
        <v>2.8415979764705868</v>
      </c>
      <c r="K541" s="1">
        <v>0.35191466501607388</v>
      </c>
    </row>
    <row r="542" spans="6:11" x14ac:dyDescent="0.25">
      <c r="F542" s="1">
        <v>53.000000000000483</v>
      </c>
      <c r="G542" s="1">
        <v>2.8138237058823505</v>
      </c>
      <c r="H542" s="1">
        <v>0.35538829170764374</v>
      </c>
      <c r="J542" s="1">
        <v>2.8413377647058811</v>
      </c>
      <c r="K542" s="1">
        <v>0.35194689361527359</v>
      </c>
    </row>
    <row r="543" spans="6:11" x14ac:dyDescent="0.25">
      <c r="F543" s="1">
        <v>53.100000000000485</v>
      </c>
      <c r="G543" s="1">
        <v>2.8133622411764683</v>
      </c>
      <c r="H543" s="1">
        <v>0.35544658464664269</v>
      </c>
      <c r="J543" s="1">
        <v>2.8410775529411754</v>
      </c>
      <c r="K543" s="1">
        <v>0.35197912811805071</v>
      </c>
    </row>
    <row r="544" spans="6:11" x14ac:dyDescent="0.25">
      <c r="F544" s="1">
        <v>53.200000000000486</v>
      </c>
      <c r="G544" s="1">
        <v>2.812900776470586</v>
      </c>
      <c r="H544" s="1">
        <v>0.35550489671190039</v>
      </c>
      <c r="J544" s="1">
        <v>2.8408173411764692</v>
      </c>
      <c r="K544" s="1">
        <v>0.3520113685260276</v>
      </c>
    </row>
    <row r="545" spans="6:11" x14ac:dyDescent="0.25">
      <c r="F545" s="1">
        <v>53.300000000000487</v>
      </c>
      <c r="G545" s="1">
        <v>2.8124393117647033</v>
      </c>
      <c r="H545" s="1">
        <v>0.35556322791283146</v>
      </c>
      <c r="J545" s="1">
        <v>2.8405571294117635</v>
      </c>
      <c r="K545" s="1">
        <v>0.35204361484082697</v>
      </c>
    </row>
    <row r="546" spans="6:11" x14ac:dyDescent="0.25">
      <c r="F546" s="1">
        <v>53.400000000000489</v>
      </c>
      <c r="G546" s="1">
        <v>2.811977847058821</v>
      </c>
      <c r="H546" s="1">
        <v>0.35562157825885671</v>
      </c>
      <c r="J546" s="1">
        <v>2.8402969176470574</v>
      </c>
      <c r="K546" s="1">
        <v>0.3520758670640724</v>
      </c>
    </row>
    <row r="547" spans="6:11" x14ac:dyDescent="0.25">
      <c r="F547" s="1">
        <v>53.50000000000049</v>
      </c>
      <c r="G547" s="1">
        <v>2.8115163823529388</v>
      </c>
      <c r="H547" s="1">
        <v>0.35567994775940337</v>
      </c>
      <c r="J547" s="1">
        <v>2.8400367058823517</v>
      </c>
      <c r="K547" s="1">
        <v>0.35210812519738782</v>
      </c>
    </row>
    <row r="548" spans="6:11" x14ac:dyDescent="0.25">
      <c r="F548" s="1">
        <v>53.600000000000492</v>
      </c>
      <c r="G548" s="1">
        <v>2.8110549176470565</v>
      </c>
      <c r="H548" s="1">
        <v>0.35573833642390457</v>
      </c>
      <c r="J548" s="1">
        <v>2.839776494117646</v>
      </c>
      <c r="K548" s="1">
        <v>0.35214038924239793</v>
      </c>
    </row>
    <row r="549" spans="6:11" x14ac:dyDescent="0.25">
      <c r="F549" s="1">
        <v>53.700000000000493</v>
      </c>
      <c r="G549" s="1">
        <v>2.8105934529411742</v>
      </c>
      <c r="H549" s="1">
        <v>0.35579674426179986</v>
      </c>
      <c r="J549" s="1">
        <v>2.8395162823529398</v>
      </c>
      <c r="K549" s="1">
        <v>0.35217265920072799</v>
      </c>
    </row>
    <row r="550" spans="6:11" x14ac:dyDescent="0.25">
      <c r="F550" s="1">
        <v>53.800000000000495</v>
      </c>
      <c r="G550" s="1">
        <v>2.8101319882352915</v>
      </c>
      <c r="H550" s="1">
        <v>0.35585517128253491</v>
      </c>
      <c r="J550" s="1">
        <v>2.8392560705882341</v>
      </c>
      <c r="K550" s="1">
        <v>0.35220493507400374</v>
      </c>
    </row>
    <row r="551" spans="6:11" x14ac:dyDescent="0.25">
      <c r="F551" s="1">
        <v>53.900000000000496</v>
      </c>
      <c r="G551" s="1">
        <v>2.8096705235294093</v>
      </c>
      <c r="H551" s="1">
        <v>0.35591361749556144</v>
      </c>
      <c r="J551" s="1">
        <v>2.838995858823528</v>
      </c>
      <c r="K551" s="1">
        <v>0.35223721686385173</v>
      </c>
    </row>
    <row r="552" spans="6:11" x14ac:dyDescent="0.25">
      <c r="F552" s="1">
        <v>54.000000000000497</v>
      </c>
      <c r="G552" s="1">
        <v>2.809209058823527</v>
      </c>
      <c r="H552" s="1">
        <v>0.35597208291033761</v>
      </c>
      <c r="J552" s="1">
        <v>2.8387356470588223</v>
      </c>
      <c r="K552" s="1">
        <v>0.35226950457189882</v>
      </c>
    </row>
    <row r="553" spans="6:11" x14ac:dyDescent="0.25">
      <c r="F553" s="1">
        <v>54.100000000000499</v>
      </c>
      <c r="G553" s="1">
        <v>2.8087475941176447</v>
      </c>
      <c r="H553" s="1">
        <v>0.35603056753632767</v>
      </c>
      <c r="J553" s="1">
        <v>2.8384754352941162</v>
      </c>
      <c r="K553" s="1">
        <v>0.35230179819977281</v>
      </c>
    </row>
    <row r="554" spans="6:11" x14ac:dyDescent="0.25">
      <c r="F554" s="1">
        <v>54.2000000000005</v>
      </c>
      <c r="G554" s="1">
        <v>2.808286129411762</v>
      </c>
      <c r="H554" s="1">
        <v>0.35608907138300222</v>
      </c>
      <c r="J554" s="1">
        <v>2.8382152235294105</v>
      </c>
      <c r="K554" s="1">
        <v>0.35233409774910174</v>
      </c>
    </row>
    <row r="555" spans="6:11" x14ac:dyDescent="0.25">
      <c r="F555" s="1">
        <v>54.300000000000502</v>
      </c>
      <c r="G555" s="1">
        <v>2.8078246647058798</v>
      </c>
      <c r="H555" s="1">
        <v>0.3561475944598379</v>
      </c>
      <c r="J555" s="1">
        <v>2.8379550117647048</v>
      </c>
      <c r="K555" s="1">
        <v>0.35236640322151452</v>
      </c>
    </row>
    <row r="556" spans="6:11" x14ac:dyDescent="0.25">
      <c r="F556" s="1">
        <v>54.400000000000503</v>
      </c>
      <c r="G556" s="1">
        <v>2.8073631999999975</v>
      </c>
      <c r="H556" s="1">
        <v>0.35620613677631768</v>
      </c>
      <c r="J556" s="1">
        <v>2.8376947999999986</v>
      </c>
      <c r="K556" s="1">
        <v>0.35239871461864064</v>
      </c>
    </row>
    <row r="557" spans="6:11" x14ac:dyDescent="0.25">
      <c r="F557" s="1">
        <v>54.500000000000504</v>
      </c>
      <c r="G557" s="1">
        <v>2.8069017352941152</v>
      </c>
      <c r="H557" s="1">
        <v>0.35626469834193075</v>
      </c>
      <c r="J557" s="1">
        <v>2.8374345882352929</v>
      </c>
      <c r="K557" s="1">
        <v>0.3524310319421099</v>
      </c>
    </row>
    <row r="558" spans="6:11" x14ac:dyDescent="0.25">
      <c r="F558" s="1">
        <v>54.600000000000506</v>
      </c>
      <c r="G558" s="1">
        <v>2.806440270588233</v>
      </c>
      <c r="H558" s="1">
        <v>0.35632327916617262</v>
      </c>
      <c r="J558" s="1">
        <v>2.8371743764705868</v>
      </c>
      <c r="K558" s="1">
        <v>0.3524633551935531</v>
      </c>
    </row>
    <row r="559" spans="6:11" x14ac:dyDescent="0.25">
      <c r="F559" s="1">
        <v>54.700000000000507</v>
      </c>
      <c r="G559" s="1">
        <v>2.8059788058823503</v>
      </c>
      <c r="H559" s="1">
        <v>0.35638187925854498</v>
      </c>
      <c r="J559" s="1">
        <v>2.8369141647058811</v>
      </c>
      <c r="K559" s="1">
        <v>0.35249568437460133</v>
      </c>
    </row>
    <row r="560" spans="6:11" x14ac:dyDescent="0.25">
      <c r="F560" s="1">
        <v>54.800000000000509</v>
      </c>
      <c r="G560" s="1">
        <v>2.805517341176468</v>
      </c>
      <c r="H560" s="1">
        <v>0.35644049862855565</v>
      </c>
      <c r="J560" s="1">
        <v>2.8366539529411749</v>
      </c>
      <c r="K560" s="1">
        <v>0.35252801948688645</v>
      </c>
    </row>
    <row r="561" spans="6:11" x14ac:dyDescent="0.25">
      <c r="F561" s="1">
        <v>54.90000000000051</v>
      </c>
      <c r="G561" s="1">
        <v>2.8050558764705857</v>
      </c>
      <c r="H561" s="1">
        <v>0.35649913728571891</v>
      </c>
      <c r="J561" s="1">
        <v>2.8363937411764693</v>
      </c>
      <c r="K561" s="1">
        <v>0.35256036053204082</v>
      </c>
    </row>
    <row r="562" spans="6:11" x14ac:dyDescent="0.25">
      <c r="F562" s="1">
        <v>55.000000000000512</v>
      </c>
      <c r="G562" s="1">
        <v>2.8045944117647035</v>
      </c>
      <c r="H562" s="1">
        <v>0.35655779523955522</v>
      </c>
      <c r="J562" s="1">
        <v>2.8361335294117636</v>
      </c>
      <c r="K562" s="1">
        <v>0.35259270751169741</v>
      </c>
    </row>
    <row r="563" spans="6:11" x14ac:dyDescent="0.25">
      <c r="F563" s="1">
        <v>55.100000000000513</v>
      </c>
      <c r="G563" s="1">
        <v>2.8041329470588208</v>
      </c>
      <c r="H563" s="1">
        <v>0.35661647249959133</v>
      </c>
      <c r="J563" s="1">
        <v>2.8358733176470574</v>
      </c>
      <c r="K563" s="1">
        <v>0.35262506042748992</v>
      </c>
    </row>
    <row r="564" spans="6:11" x14ac:dyDescent="0.25">
      <c r="F564" s="1">
        <v>55.200000000000514</v>
      </c>
      <c r="G564" s="1">
        <v>2.8036714823529385</v>
      </c>
      <c r="H564" s="1">
        <v>0.35667516907536018</v>
      </c>
      <c r="J564" s="1">
        <v>2.8356131058823517</v>
      </c>
      <c r="K564" s="1">
        <v>0.35265741928105249</v>
      </c>
    </row>
    <row r="565" spans="6:11" x14ac:dyDescent="0.25">
      <c r="F565" s="1">
        <v>55.300000000000516</v>
      </c>
      <c r="G565" s="1">
        <v>2.8032100176470562</v>
      </c>
      <c r="H565" s="1">
        <v>0.35673388497640102</v>
      </c>
      <c r="J565" s="1">
        <v>2.8353528941176456</v>
      </c>
      <c r="K565" s="1">
        <v>0.35268978407401996</v>
      </c>
    </row>
    <row r="566" spans="6:11" x14ac:dyDescent="0.25">
      <c r="F566" s="1">
        <v>55.400000000000517</v>
      </c>
      <c r="G566" s="1">
        <v>2.802748552941174</v>
      </c>
      <c r="H566" s="1">
        <v>0.35679262021225944</v>
      </c>
      <c r="J566" s="1">
        <v>2.8350926823529399</v>
      </c>
      <c r="K566" s="1">
        <v>0.35272215480802765</v>
      </c>
    </row>
    <row r="567" spans="6:11" x14ac:dyDescent="0.25">
      <c r="F567" s="1">
        <v>55.500000000000519</v>
      </c>
      <c r="G567" s="1">
        <v>2.8022870882352917</v>
      </c>
      <c r="H567" s="1">
        <v>0.3568513747924873</v>
      </c>
      <c r="J567" s="1">
        <v>2.8348324705882337</v>
      </c>
      <c r="K567" s="1">
        <v>0.35275453148471164</v>
      </c>
    </row>
    <row r="568" spans="6:11" x14ac:dyDescent="0.25">
      <c r="F568" s="1">
        <v>55.60000000000052</v>
      </c>
      <c r="G568" s="1">
        <v>2.801825623529409</v>
      </c>
      <c r="H568" s="1">
        <v>0.35691014872664278</v>
      </c>
      <c r="J568" s="1">
        <v>2.834572258823528</v>
      </c>
      <c r="K568" s="1">
        <v>0.35278691410570845</v>
      </c>
    </row>
    <row r="569" spans="6:11" x14ac:dyDescent="0.25">
      <c r="F569" s="1">
        <v>55.700000000000522</v>
      </c>
      <c r="G569" s="1">
        <v>2.8013641588235267</v>
      </c>
      <c r="H569" s="1">
        <v>0.35696894202429019</v>
      </c>
      <c r="J569" s="1">
        <v>2.8343120470588223</v>
      </c>
      <c r="K569" s="1">
        <v>0.35281930267265532</v>
      </c>
    </row>
    <row r="570" spans="6:11" x14ac:dyDescent="0.25">
      <c r="F570" s="1">
        <v>55.800000000000523</v>
      </c>
      <c r="G570" s="1">
        <v>2.8009026941176445</v>
      </c>
      <c r="H570" s="1">
        <v>0.35702775469500037</v>
      </c>
      <c r="J570" s="1">
        <v>2.8340518352941162</v>
      </c>
      <c r="K570" s="1">
        <v>0.35285169718719017</v>
      </c>
    </row>
    <row r="571" spans="6:11" x14ac:dyDescent="0.25">
      <c r="F571" s="1">
        <v>55.900000000000524</v>
      </c>
      <c r="G571" s="1">
        <v>2.8004412294117622</v>
      </c>
      <c r="H571" s="1">
        <v>0.35708658674835031</v>
      </c>
      <c r="J571" s="1">
        <v>2.8337916235294105</v>
      </c>
      <c r="K571" s="1">
        <v>0.35288409765095119</v>
      </c>
    </row>
    <row r="572" spans="6:11" x14ac:dyDescent="0.25">
      <c r="F572" s="1">
        <v>56.000000000000526</v>
      </c>
      <c r="G572" s="1">
        <v>2.7999797647058795</v>
      </c>
      <c r="H572" s="1">
        <v>0.35714543819392347</v>
      </c>
      <c r="J572" s="1">
        <v>2.8335314117647044</v>
      </c>
      <c r="K572" s="1">
        <v>0.35291650406557756</v>
      </c>
    </row>
    <row r="573" spans="6:11" x14ac:dyDescent="0.25">
      <c r="F573" s="1">
        <v>56.100000000000527</v>
      </c>
      <c r="G573" s="1">
        <v>2.7995182999999972</v>
      </c>
      <c r="H573" s="1">
        <v>0.35720430904130934</v>
      </c>
      <c r="J573" s="1">
        <v>2.8332711999999987</v>
      </c>
      <c r="K573" s="1">
        <v>0.35294891643270876</v>
      </c>
    </row>
    <row r="574" spans="6:11" x14ac:dyDescent="0.25">
      <c r="F574" s="1">
        <v>56.200000000000529</v>
      </c>
      <c r="G574" s="1">
        <v>2.799056835294115</v>
      </c>
      <c r="H574" s="1">
        <v>0.35726319930010408</v>
      </c>
      <c r="J574" s="1">
        <v>2.8330109882352925</v>
      </c>
      <c r="K574" s="1">
        <v>0.35298133475398513</v>
      </c>
    </row>
    <row r="575" spans="6:11" x14ac:dyDescent="0.25">
      <c r="F575" s="1">
        <v>56.30000000000053</v>
      </c>
      <c r="G575" s="1">
        <v>2.7985953705882327</v>
      </c>
      <c r="H575" s="1">
        <v>0.35732210897990996</v>
      </c>
      <c r="J575" s="1">
        <v>2.8327507764705868</v>
      </c>
      <c r="K575" s="1">
        <v>0.35301375903104737</v>
      </c>
    </row>
    <row r="576" spans="6:11" x14ac:dyDescent="0.25">
      <c r="F576" s="1">
        <v>56.400000000000531</v>
      </c>
      <c r="G576" s="1">
        <v>2.7981339058823504</v>
      </c>
      <c r="H576" s="1">
        <v>0.35738103809033567</v>
      </c>
      <c r="J576" s="1">
        <v>2.8324905647058811</v>
      </c>
      <c r="K576" s="1">
        <v>0.35304618926553688</v>
      </c>
    </row>
    <row r="577" spans="6:11" x14ac:dyDescent="0.25">
      <c r="F577" s="1">
        <v>56.500000000000533</v>
      </c>
      <c r="G577" s="1">
        <v>2.7976724411764682</v>
      </c>
      <c r="H577" s="1">
        <v>0.35743998664099619</v>
      </c>
      <c r="J577" s="1">
        <v>2.832230352941175</v>
      </c>
      <c r="K577" s="1">
        <v>0.35307862545909585</v>
      </c>
    </row>
    <row r="578" spans="6:11" x14ac:dyDescent="0.25">
      <c r="F578" s="1">
        <v>56.600000000000534</v>
      </c>
      <c r="G578" s="1">
        <v>2.7972109764705855</v>
      </c>
      <c r="H578" s="1">
        <v>0.35749895464151293</v>
      </c>
      <c r="J578" s="1">
        <v>2.8319701411764693</v>
      </c>
      <c r="K578" s="1">
        <v>0.35311106761336675</v>
      </c>
    </row>
    <row r="579" spans="6:11" x14ac:dyDescent="0.25">
      <c r="F579" s="1">
        <v>56.700000000000536</v>
      </c>
      <c r="G579" s="1">
        <v>2.7967495117647032</v>
      </c>
      <c r="H579" s="1">
        <v>0.35755794210151354</v>
      </c>
      <c r="J579" s="1">
        <v>2.8317099294117631</v>
      </c>
      <c r="K579" s="1">
        <v>0.35314351572999286</v>
      </c>
    </row>
    <row r="580" spans="6:11" x14ac:dyDescent="0.25">
      <c r="F580" s="1">
        <v>56.800000000000537</v>
      </c>
      <c r="G580" s="1">
        <v>2.7962880470588209</v>
      </c>
      <c r="H580" s="1">
        <v>0.35761694903063207</v>
      </c>
      <c r="J580" s="1">
        <v>2.8314497176470574</v>
      </c>
      <c r="K580" s="1">
        <v>0.353175969810618</v>
      </c>
    </row>
    <row r="581" spans="6:11" x14ac:dyDescent="0.25">
      <c r="F581" s="1">
        <v>56.900000000000539</v>
      </c>
      <c r="G581" s="1">
        <v>2.7958265823529387</v>
      </c>
      <c r="H581" s="1">
        <v>0.35767597543850893</v>
      </c>
      <c r="J581" s="1">
        <v>2.8311895058823513</v>
      </c>
      <c r="K581" s="1">
        <v>0.35320842985688661</v>
      </c>
    </row>
    <row r="582" spans="6:11" x14ac:dyDescent="0.25">
      <c r="F582" s="1">
        <v>57.00000000000054</v>
      </c>
      <c r="G582" s="1">
        <v>2.795365117647056</v>
      </c>
      <c r="H582" s="1">
        <v>0.35773502133479096</v>
      </c>
      <c r="J582" s="1">
        <v>2.8309292941176456</v>
      </c>
      <c r="K582" s="1">
        <v>0.35324089587044372</v>
      </c>
    </row>
    <row r="583" spans="6:11" x14ac:dyDescent="0.25">
      <c r="F583" s="1">
        <v>57.100000000000541</v>
      </c>
      <c r="G583" s="1">
        <v>2.7949036529411737</v>
      </c>
      <c r="H583" s="1">
        <v>0.35779408672913121</v>
      </c>
      <c r="J583" s="1">
        <v>2.8306690823529399</v>
      </c>
      <c r="K583" s="1">
        <v>0.35327336785293495</v>
      </c>
    </row>
    <row r="584" spans="6:11" x14ac:dyDescent="0.25">
      <c r="F584" s="1">
        <v>57.200000000000543</v>
      </c>
      <c r="G584" s="1">
        <v>2.7944421882352914</v>
      </c>
      <c r="H584" s="1">
        <v>0.35785317163118929</v>
      </c>
      <c r="J584" s="1">
        <v>2.8304088705882338</v>
      </c>
      <c r="K584" s="1">
        <v>0.35330584580600666</v>
      </c>
    </row>
    <row r="585" spans="6:11" x14ac:dyDescent="0.25">
      <c r="F585" s="1">
        <v>57.300000000000544</v>
      </c>
      <c r="G585" s="1">
        <v>2.7939807235294092</v>
      </c>
      <c r="H585" s="1">
        <v>0.35791227605063114</v>
      </c>
      <c r="J585" s="1">
        <v>2.8301486588235281</v>
      </c>
      <c r="K585" s="1">
        <v>0.35333832973130558</v>
      </c>
    </row>
    <row r="586" spans="6:11" x14ac:dyDescent="0.25">
      <c r="F586" s="1">
        <v>57.400000000000546</v>
      </c>
      <c r="G586" s="1">
        <v>2.7935192588235269</v>
      </c>
      <c r="H586" s="1">
        <v>0.35797139999712896</v>
      </c>
      <c r="J586" s="1">
        <v>2.8298884470588219</v>
      </c>
      <c r="K586" s="1">
        <v>0.35337081963047923</v>
      </c>
    </row>
    <row r="587" spans="6:11" x14ac:dyDescent="0.25">
      <c r="F587" s="1">
        <v>57.500000000000547</v>
      </c>
      <c r="G587" s="1">
        <v>2.7930577941176442</v>
      </c>
      <c r="H587" s="1">
        <v>0.35803054348036156</v>
      </c>
      <c r="J587" s="1">
        <v>2.8296282352941162</v>
      </c>
      <c r="K587" s="1">
        <v>0.35340331550517567</v>
      </c>
    </row>
    <row r="588" spans="6:11" x14ac:dyDescent="0.25">
      <c r="F588" s="1">
        <v>57.600000000000549</v>
      </c>
      <c r="G588" s="1">
        <v>2.7925963294117619</v>
      </c>
      <c r="H588" s="1">
        <v>0.35808970651001393</v>
      </c>
      <c r="J588" s="1">
        <v>2.8293680235294105</v>
      </c>
      <c r="K588" s="1">
        <v>0.35343581735704355</v>
      </c>
    </row>
    <row r="589" spans="6:11" x14ac:dyDescent="0.25">
      <c r="F589" s="1">
        <v>57.70000000000055</v>
      </c>
      <c r="G589" s="1">
        <v>2.7921348647058797</v>
      </c>
      <c r="H589" s="1">
        <v>0.35814888909577758</v>
      </c>
      <c r="J589" s="1">
        <v>2.8291078117647044</v>
      </c>
      <c r="K589" s="1">
        <v>0.35346832518773219</v>
      </c>
    </row>
    <row r="590" spans="6:11" x14ac:dyDescent="0.25">
      <c r="F590" s="1">
        <v>57.800000000000551</v>
      </c>
      <c r="G590" s="1">
        <v>2.7916733999999974</v>
      </c>
      <c r="H590" s="1">
        <v>0.35820809124735042</v>
      </c>
      <c r="J590" s="1">
        <v>2.8288475999999987</v>
      </c>
      <c r="K590" s="1">
        <v>0.35350083899889145</v>
      </c>
    </row>
    <row r="591" spans="6:11" x14ac:dyDescent="0.25">
      <c r="F591" s="1">
        <v>57.900000000000553</v>
      </c>
      <c r="G591" s="1">
        <v>2.7912119352941147</v>
      </c>
      <c r="H591" s="1">
        <v>0.35826731297443681</v>
      </c>
      <c r="J591" s="1">
        <v>2.8285873882352925</v>
      </c>
      <c r="K591" s="1">
        <v>0.35353335879217185</v>
      </c>
    </row>
    <row r="592" spans="6:11" x14ac:dyDescent="0.25">
      <c r="F592" s="1">
        <v>58.000000000000554</v>
      </c>
      <c r="G592" s="1">
        <v>2.7907504705882324</v>
      </c>
      <c r="H592" s="1">
        <v>0.35832655428674737</v>
      </c>
      <c r="J592" s="1">
        <v>2.8283271764705868</v>
      </c>
      <c r="K592" s="1">
        <v>0.35356588456922444</v>
      </c>
    </row>
    <row r="593" spans="6:11" x14ac:dyDescent="0.25">
      <c r="F593" s="1">
        <v>58.100000000000556</v>
      </c>
      <c r="G593" s="1">
        <v>2.7902890058823502</v>
      </c>
      <c r="H593" s="1">
        <v>0.35838581519399931</v>
      </c>
      <c r="J593" s="1">
        <v>2.8280669647058807</v>
      </c>
      <c r="K593" s="1">
        <v>0.35359841633170103</v>
      </c>
    </row>
    <row r="594" spans="6:11" x14ac:dyDescent="0.25">
      <c r="F594" s="1">
        <v>58.200000000000557</v>
      </c>
      <c r="G594" s="1">
        <v>2.7898275411764679</v>
      </c>
      <c r="H594" s="1">
        <v>0.35844509570591621</v>
      </c>
      <c r="J594" s="1">
        <v>2.827806752941175</v>
      </c>
      <c r="K594" s="1">
        <v>0.35363095408125378</v>
      </c>
    </row>
    <row r="595" spans="6:11" x14ac:dyDescent="0.25">
      <c r="F595" s="1">
        <v>58.300000000000558</v>
      </c>
      <c r="G595" s="1">
        <v>2.7893660764705857</v>
      </c>
      <c r="H595" s="1">
        <v>0.35850439583222815</v>
      </c>
      <c r="J595" s="1">
        <v>2.8275465411764693</v>
      </c>
      <c r="K595" s="1">
        <v>0.35366349781953571</v>
      </c>
    </row>
    <row r="596" spans="6:11" x14ac:dyDescent="0.25">
      <c r="F596" s="1">
        <v>58.40000000000056</v>
      </c>
      <c r="G596" s="1">
        <v>2.7889046117647029</v>
      </c>
      <c r="H596" s="1">
        <v>0.35856371558267158</v>
      </c>
      <c r="J596" s="1">
        <v>2.8272863294117632</v>
      </c>
      <c r="K596" s="1">
        <v>0.35369604754820039</v>
      </c>
    </row>
    <row r="597" spans="6:11" x14ac:dyDescent="0.25">
      <c r="F597" s="1">
        <v>58.500000000000561</v>
      </c>
      <c r="G597" s="1">
        <v>2.7884431470588207</v>
      </c>
      <c r="H597" s="1">
        <v>0.35862305496698926</v>
      </c>
      <c r="J597" s="1">
        <v>2.8270261176470575</v>
      </c>
      <c r="K597" s="1">
        <v>0.35372860326890193</v>
      </c>
    </row>
    <row r="598" spans="6:11" x14ac:dyDescent="0.25">
      <c r="F598" s="1">
        <v>58.600000000000563</v>
      </c>
      <c r="G598" s="1">
        <v>2.7879816823529384</v>
      </c>
      <c r="H598" s="1">
        <v>0.35868241399493067</v>
      </c>
      <c r="J598" s="1">
        <v>2.8267659058823513</v>
      </c>
      <c r="K598" s="1">
        <v>0.35376116498329507</v>
      </c>
    </row>
    <row r="599" spans="6:11" x14ac:dyDescent="0.25">
      <c r="F599" s="1">
        <v>58.700000000000564</v>
      </c>
      <c r="G599" s="1">
        <v>2.7875202176470562</v>
      </c>
      <c r="H599" s="1">
        <v>0.35874179267625161</v>
      </c>
      <c r="J599" s="1">
        <v>2.8265056941176456</v>
      </c>
      <c r="K599" s="1">
        <v>0.3537937326930351</v>
      </c>
    </row>
    <row r="600" spans="6:11" x14ac:dyDescent="0.25">
      <c r="F600" s="1">
        <v>58.800000000000566</v>
      </c>
      <c r="G600" s="1">
        <v>2.7870587529411734</v>
      </c>
      <c r="H600" s="1">
        <v>0.35880119102071439</v>
      </c>
      <c r="J600" s="1">
        <v>2.8262454823529399</v>
      </c>
      <c r="K600" s="1">
        <v>0.35382630639977813</v>
      </c>
    </row>
    <row r="601" spans="6:11" x14ac:dyDescent="0.25">
      <c r="F601" s="1">
        <v>58.900000000000567</v>
      </c>
      <c r="G601" s="1">
        <v>2.7865972882352912</v>
      </c>
      <c r="H601" s="1">
        <v>0.35886060903808764</v>
      </c>
      <c r="J601" s="1">
        <v>2.8259852705882338</v>
      </c>
      <c r="K601" s="1">
        <v>0.35385888610518068</v>
      </c>
    </row>
    <row r="602" spans="6:11" x14ac:dyDescent="0.25">
      <c r="F602" s="1">
        <v>59.000000000000568</v>
      </c>
      <c r="G602" s="1">
        <v>2.7861358235294089</v>
      </c>
      <c r="H602" s="1">
        <v>0.35892004673814659</v>
      </c>
      <c r="J602" s="1">
        <v>2.8257250588235281</v>
      </c>
      <c r="K602" s="1">
        <v>0.35389147181089986</v>
      </c>
    </row>
    <row r="603" spans="6:11" x14ac:dyDescent="0.25">
      <c r="F603" s="1">
        <v>59.10000000000057</v>
      </c>
      <c r="G603" s="1">
        <v>2.7856743588235267</v>
      </c>
      <c r="H603" s="1">
        <v>0.35897950413067298</v>
      </c>
      <c r="J603" s="1">
        <v>2.8254648470588219</v>
      </c>
      <c r="K603" s="1">
        <v>0.35392406351859368</v>
      </c>
    </row>
    <row r="604" spans="6:11" x14ac:dyDescent="0.25">
      <c r="F604" s="1">
        <v>59.200000000000571</v>
      </c>
      <c r="G604" s="1">
        <v>2.7852128941176444</v>
      </c>
      <c r="H604" s="1">
        <v>0.35903898122545497</v>
      </c>
      <c r="J604" s="1">
        <v>2.8252046352941163</v>
      </c>
      <c r="K604" s="1">
        <v>0.35395666122992031</v>
      </c>
    </row>
    <row r="605" spans="6:11" x14ac:dyDescent="0.25">
      <c r="F605" s="1">
        <v>59.300000000000573</v>
      </c>
      <c r="G605" s="1">
        <v>2.7847514294117621</v>
      </c>
      <c r="H605" s="1">
        <v>0.35909847803228717</v>
      </c>
      <c r="J605" s="1">
        <v>2.8249444235294101</v>
      </c>
      <c r="K605" s="1">
        <v>0.35398926494653893</v>
      </c>
    </row>
    <row r="606" spans="6:11" x14ac:dyDescent="0.25">
      <c r="F606" s="1">
        <v>59.400000000000574</v>
      </c>
      <c r="G606" s="1">
        <v>2.7842899647058794</v>
      </c>
      <c r="H606" s="1">
        <v>0.35915799456097086</v>
      </c>
      <c r="J606" s="1">
        <v>2.8246842117647044</v>
      </c>
      <c r="K606" s="1">
        <v>0.35402187467010904</v>
      </c>
    </row>
    <row r="607" spans="6:11" x14ac:dyDescent="0.25">
      <c r="F607" s="1">
        <v>59.500000000000576</v>
      </c>
      <c r="G607" s="1">
        <v>2.7838284999999972</v>
      </c>
      <c r="H607" s="1">
        <v>0.35921753082131352</v>
      </c>
      <c r="J607" s="1">
        <v>2.8244239999999987</v>
      </c>
      <c r="K607" s="1">
        <v>0.35405449040229103</v>
      </c>
    </row>
    <row r="608" spans="6:11" x14ac:dyDescent="0.25">
      <c r="F608" s="1">
        <v>59.600000000000577</v>
      </c>
      <c r="G608" s="1">
        <v>2.7833670352941149</v>
      </c>
      <c r="H608" s="1">
        <v>0.35927708682312942</v>
      </c>
      <c r="J608" s="1">
        <v>2.8241637882352926</v>
      </c>
      <c r="K608" s="1">
        <v>0.35408711214474575</v>
      </c>
    </row>
    <row r="609" spans="6:11" x14ac:dyDescent="0.25">
      <c r="F609" s="1">
        <v>59.700000000000578</v>
      </c>
      <c r="G609" s="1">
        <v>2.7829055705882326</v>
      </c>
      <c r="H609" s="1">
        <v>0.35933666257623914</v>
      </c>
      <c r="J609" s="1">
        <v>2.8239035764705869</v>
      </c>
      <c r="K609" s="1">
        <v>0.35411973989913453</v>
      </c>
    </row>
    <row r="610" spans="6:11" x14ac:dyDescent="0.25">
      <c r="F610" s="1">
        <v>59.80000000000058</v>
      </c>
      <c r="G610" s="1">
        <v>2.7824441058823499</v>
      </c>
      <c r="H610" s="1">
        <v>0.35939625809046999</v>
      </c>
      <c r="J610" s="1">
        <v>2.8236433647058807</v>
      </c>
      <c r="K610" s="1">
        <v>0.3541523736671196</v>
      </c>
    </row>
    <row r="611" spans="6:11" x14ac:dyDescent="0.25">
      <c r="F611" s="1">
        <v>59.900000000000581</v>
      </c>
      <c r="G611" s="1">
        <v>2.7819826411764677</v>
      </c>
      <c r="H611" s="1">
        <v>0.35945587337565549</v>
      </c>
      <c r="J611" s="1">
        <v>2.823383152941175</v>
      </c>
      <c r="K611" s="1">
        <v>0.35418501345036357</v>
      </c>
    </row>
    <row r="612" spans="6:11" x14ac:dyDescent="0.25">
      <c r="F612" s="1">
        <v>60.000000000000583</v>
      </c>
      <c r="G612" s="1">
        <v>2.7815211764705854</v>
      </c>
      <c r="H612" s="1">
        <v>0.35951550844163599</v>
      </c>
      <c r="J612" s="1">
        <v>2.8231229411764689</v>
      </c>
      <c r="K612" s="1">
        <v>0.35421765925052984</v>
      </c>
    </row>
    <row r="613" spans="6:11" x14ac:dyDescent="0.25">
      <c r="F613" s="1">
        <v>60.100000000000584</v>
      </c>
      <c r="G613" s="1">
        <v>2.7810597117647031</v>
      </c>
      <c r="H613" s="1">
        <v>0.35957516329825817</v>
      </c>
      <c r="J613" s="1">
        <v>2.8228627294117632</v>
      </c>
      <c r="K613" s="1">
        <v>0.35425031106928218</v>
      </c>
    </row>
    <row r="614" spans="6:11" x14ac:dyDescent="0.25">
      <c r="F614" s="1">
        <v>60.200000000000585</v>
      </c>
      <c r="G614" s="1">
        <v>2.7805982470588209</v>
      </c>
      <c r="H614" s="1">
        <v>0.35963483795537543</v>
      </c>
      <c r="J614" s="1">
        <v>2.8226025176470575</v>
      </c>
      <c r="K614" s="1">
        <v>0.3542829689082852</v>
      </c>
    </row>
    <row r="615" spans="6:11" x14ac:dyDescent="0.25">
      <c r="F615" s="1">
        <v>60.300000000000587</v>
      </c>
      <c r="G615" s="1">
        <v>2.7801367823529382</v>
      </c>
      <c r="H615" s="1">
        <v>0.35969453242284755</v>
      </c>
      <c r="J615" s="1">
        <v>2.8223423058823514</v>
      </c>
      <c r="K615" s="1">
        <v>0.35431563276920414</v>
      </c>
    </row>
    <row r="616" spans="6:11" x14ac:dyDescent="0.25">
      <c r="F616" s="1">
        <v>60.400000000000588</v>
      </c>
      <c r="G616" s="1">
        <v>2.7796753176470559</v>
      </c>
      <c r="H616" s="1">
        <v>0.35975424671054085</v>
      </c>
      <c r="J616" s="1">
        <v>2.8220820941176457</v>
      </c>
      <c r="K616" s="1">
        <v>0.35434830265370459</v>
      </c>
    </row>
    <row r="617" spans="6:11" x14ac:dyDescent="0.25">
      <c r="F617" s="1">
        <v>60.50000000000059</v>
      </c>
      <c r="G617" s="1">
        <v>2.7792138529411736</v>
      </c>
      <c r="H617" s="1">
        <v>0.35981398082832833</v>
      </c>
      <c r="J617" s="1">
        <v>2.8218218823529395</v>
      </c>
      <c r="K617" s="1">
        <v>0.35438097856345313</v>
      </c>
    </row>
    <row r="618" spans="6:11" x14ac:dyDescent="0.25">
      <c r="F618" s="1">
        <v>60.600000000000591</v>
      </c>
      <c r="G618" s="1">
        <v>2.7787523882352914</v>
      </c>
      <c r="H618" s="1">
        <v>0.35987373478608947</v>
      </c>
      <c r="J618" s="1">
        <v>2.8215616705882338</v>
      </c>
      <c r="K618" s="1">
        <v>0.35441366050011658</v>
      </c>
    </row>
    <row r="619" spans="6:11" x14ac:dyDescent="0.25">
      <c r="F619" s="1">
        <v>60.700000000000593</v>
      </c>
      <c r="G619" s="1">
        <v>2.7782909235294087</v>
      </c>
      <c r="H619" s="1">
        <v>0.35993350859371037</v>
      </c>
      <c r="J619" s="1">
        <v>2.8213014588235277</v>
      </c>
      <c r="K619" s="1">
        <v>0.3544463484653626</v>
      </c>
    </row>
    <row r="620" spans="6:11" x14ac:dyDescent="0.25">
      <c r="F620" s="1">
        <v>60.800000000000594</v>
      </c>
      <c r="G620" s="1">
        <v>2.7778294588235264</v>
      </c>
      <c r="H620" s="1">
        <v>0.35999330226108361</v>
      </c>
      <c r="J620" s="1">
        <v>2.821041247058822</v>
      </c>
      <c r="K620" s="1">
        <v>0.35447904246085943</v>
      </c>
    </row>
    <row r="621" spans="6:11" x14ac:dyDescent="0.25">
      <c r="F621" s="1">
        <v>60.900000000000595</v>
      </c>
      <c r="G621" s="1">
        <v>2.7773679941176441</v>
      </c>
      <c r="H621" s="1">
        <v>0.36005311579810834</v>
      </c>
      <c r="J621" s="1">
        <v>2.8207810352941163</v>
      </c>
      <c r="K621" s="1">
        <v>0.35451174248827588</v>
      </c>
    </row>
    <row r="622" spans="6:11" x14ac:dyDescent="0.25">
      <c r="F622" s="1">
        <v>61.000000000000597</v>
      </c>
      <c r="G622" s="1">
        <v>2.7769065294117619</v>
      </c>
      <c r="H622" s="1">
        <v>0.36011294921469039</v>
      </c>
      <c r="J622" s="1">
        <v>2.8205208235294101</v>
      </c>
      <c r="K622" s="1">
        <v>0.35454444854928147</v>
      </c>
    </row>
    <row r="623" spans="6:11" x14ac:dyDescent="0.25">
      <c r="F623" s="1">
        <v>61.100000000000598</v>
      </c>
      <c r="G623" s="1">
        <v>2.7764450647058796</v>
      </c>
      <c r="H623" s="1">
        <v>0.36017280252074219</v>
      </c>
      <c r="J623" s="1">
        <v>2.8202606117647044</v>
      </c>
      <c r="K623" s="1">
        <v>0.35457716064554617</v>
      </c>
    </row>
    <row r="624" spans="6:11" x14ac:dyDescent="0.25">
      <c r="F624" s="1">
        <v>61.2000000000006</v>
      </c>
      <c r="G624" s="1">
        <v>2.7759835999999969</v>
      </c>
      <c r="H624" s="1">
        <v>0.36023267572618267</v>
      </c>
      <c r="J624" s="1">
        <v>2.8200003999999983</v>
      </c>
      <c r="K624" s="1">
        <v>0.35460987877874084</v>
      </c>
    </row>
    <row r="625" spans="6:11" x14ac:dyDescent="0.25">
      <c r="F625" s="1">
        <v>61.300000000000601</v>
      </c>
      <c r="G625" s="1">
        <v>2.7755221352941146</v>
      </c>
      <c r="H625" s="1">
        <v>0.36029256884093724</v>
      </c>
      <c r="J625" s="1">
        <v>2.8197401882352926</v>
      </c>
      <c r="K625" s="1">
        <v>0.35464260295053651</v>
      </c>
    </row>
    <row r="626" spans="6:11" x14ac:dyDescent="0.25">
      <c r="F626" s="1">
        <v>61.400000000000603</v>
      </c>
      <c r="G626" s="1">
        <v>2.7750606705882324</v>
      </c>
      <c r="H626" s="1">
        <v>0.36035248187493824</v>
      </c>
      <c r="J626" s="1">
        <v>2.8194799764705865</v>
      </c>
      <c r="K626" s="1">
        <v>0.35467533316260536</v>
      </c>
    </row>
    <row r="627" spans="6:11" x14ac:dyDescent="0.25">
      <c r="F627" s="1">
        <v>61.500000000000604</v>
      </c>
      <c r="G627" s="1">
        <v>2.7745992058823501</v>
      </c>
      <c r="H627" s="1">
        <v>0.36041241483812436</v>
      </c>
      <c r="J627" s="1">
        <v>2.8192197647058808</v>
      </c>
      <c r="K627" s="1">
        <v>0.35470806941661975</v>
      </c>
    </row>
    <row r="628" spans="6:11" x14ac:dyDescent="0.25">
      <c r="F628" s="1">
        <v>61.600000000000605</v>
      </c>
      <c r="G628" s="1">
        <v>2.7741377411764674</v>
      </c>
      <c r="H628" s="1">
        <v>0.36047236774044106</v>
      </c>
      <c r="J628" s="1">
        <v>2.8189595529411751</v>
      </c>
      <c r="K628" s="1">
        <v>0.35474081171425292</v>
      </c>
    </row>
    <row r="629" spans="6:11" x14ac:dyDescent="0.25">
      <c r="F629" s="1">
        <v>61.700000000000607</v>
      </c>
      <c r="G629" s="1">
        <v>2.7736762764705851</v>
      </c>
      <c r="H629" s="1">
        <v>0.36053234059184014</v>
      </c>
      <c r="J629" s="1">
        <v>2.8186993411764689</v>
      </c>
      <c r="K629" s="1">
        <v>0.35477356005717869</v>
      </c>
    </row>
    <row r="630" spans="6:11" x14ac:dyDescent="0.25">
      <c r="F630" s="1">
        <v>61.800000000000608</v>
      </c>
      <c r="G630" s="1">
        <v>2.7732148117647029</v>
      </c>
      <c r="H630" s="1">
        <v>0.36059233340228042</v>
      </c>
      <c r="J630" s="1">
        <v>2.8184391294117632</v>
      </c>
      <c r="K630" s="1">
        <v>0.35480631444707134</v>
      </c>
    </row>
    <row r="631" spans="6:11" x14ac:dyDescent="0.25">
      <c r="F631" s="1">
        <v>61.90000000000061</v>
      </c>
      <c r="G631" s="1">
        <v>2.7727533470588206</v>
      </c>
      <c r="H631" s="1">
        <v>0.36065234618172698</v>
      </c>
      <c r="J631" s="1">
        <v>2.8181789176470571</v>
      </c>
      <c r="K631" s="1">
        <v>0.35483907488560595</v>
      </c>
    </row>
    <row r="632" spans="6:11" x14ac:dyDescent="0.25">
      <c r="F632" s="1">
        <v>62.000000000000611</v>
      </c>
      <c r="G632" s="1">
        <v>2.7722918823529383</v>
      </c>
      <c r="H632" s="1">
        <v>0.36071237894015185</v>
      </c>
      <c r="J632" s="1">
        <v>2.8179187058823514</v>
      </c>
      <c r="K632" s="1">
        <v>0.3548718413744581</v>
      </c>
    </row>
    <row r="633" spans="6:11" x14ac:dyDescent="0.25">
      <c r="F633" s="1">
        <v>62.100000000000612</v>
      </c>
      <c r="G633" s="1">
        <v>2.7718304176470556</v>
      </c>
      <c r="H633" s="1">
        <v>0.36077243168753359</v>
      </c>
      <c r="J633" s="1">
        <v>2.8176584941176452</v>
      </c>
      <c r="K633" s="1">
        <v>0.35490461391530409</v>
      </c>
    </row>
    <row r="634" spans="6:11" x14ac:dyDescent="0.25">
      <c r="F634" s="1">
        <v>62.200000000000614</v>
      </c>
      <c r="G634" s="1">
        <v>2.7713689529411734</v>
      </c>
      <c r="H634" s="1">
        <v>0.36083250443385717</v>
      </c>
      <c r="J634" s="1">
        <v>2.8173982823529395</v>
      </c>
      <c r="K634" s="1">
        <v>0.3549373925098207</v>
      </c>
    </row>
    <row r="635" spans="6:11" x14ac:dyDescent="0.25">
      <c r="F635" s="1">
        <v>62.300000000000615</v>
      </c>
      <c r="G635" s="1">
        <v>2.7709074882352911</v>
      </c>
      <c r="H635" s="1">
        <v>0.36089259718911454</v>
      </c>
      <c r="J635" s="1">
        <v>2.8171380705882338</v>
      </c>
      <c r="K635" s="1">
        <v>0.35497017715968554</v>
      </c>
    </row>
    <row r="636" spans="6:11" x14ac:dyDescent="0.25">
      <c r="F636" s="1">
        <v>62.400000000000617</v>
      </c>
      <c r="G636" s="1">
        <v>2.7704460235294088</v>
      </c>
      <c r="H636" s="1">
        <v>0.36095270996330414</v>
      </c>
      <c r="J636" s="1">
        <v>2.8168778588235277</v>
      </c>
      <c r="K636" s="1">
        <v>0.35500296786657665</v>
      </c>
    </row>
    <row r="637" spans="6:11" x14ac:dyDescent="0.25">
      <c r="F637" s="1">
        <v>62.500000000000618</v>
      </c>
      <c r="G637" s="1">
        <v>2.7699845588235266</v>
      </c>
      <c r="H637" s="1">
        <v>0.36101284276643114</v>
      </c>
      <c r="J637" s="1">
        <v>2.816617647058822</v>
      </c>
      <c r="K637" s="1">
        <v>0.35503576463217268</v>
      </c>
    </row>
    <row r="638" spans="6:11" x14ac:dyDescent="0.25">
      <c r="F638" s="1">
        <v>62.60000000000062</v>
      </c>
      <c r="G638" s="1">
        <v>2.7695230941176439</v>
      </c>
      <c r="H638" s="1">
        <v>0.36107299560850747</v>
      </c>
      <c r="J638" s="1">
        <v>2.8163574352941159</v>
      </c>
      <c r="K638" s="1">
        <v>0.35506856745815318</v>
      </c>
    </row>
    <row r="639" spans="6:11" x14ac:dyDescent="0.25">
      <c r="F639" s="1">
        <v>62.700000000000621</v>
      </c>
      <c r="G639" s="1">
        <v>2.7690616294117616</v>
      </c>
      <c r="H639" s="1">
        <v>0.3611331684995514</v>
      </c>
      <c r="J639" s="1">
        <v>2.8160972235294102</v>
      </c>
      <c r="K639" s="1">
        <v>0.35510137634619787</v>
      </c>
    </row>
    <row r="640" spans="6:11" x14ac:dyDescent="0.25">
      <c r="F640" s="1">
        <v>62.800000000000622</v>
      </c>
      <c r="G640" s="1">
        <v>2.7686001647058793</v>
      </c>
      <c r="H640" s="1">
        <v>0.36119336144958819</v>
      </c>
      <c r="J640" s="1">
        <v>2.815837011764704</v>
      </c>
      <c r="K640" s="1">
        <v>0.35513419129798757</v>
      </c>
    </row>
    <row r="641" spans="6:11" x14ac:dyDescent="0.25">
      <c r="F641" s="1">
        <v>62.900000000000624</v>
      </c>
      <c r="G641" s="1">
        <v>2.7681386999999971</v>
      </c>
      <c r="H641" s="1">
        <v>0.36125357446864964</v>
      </c>
      <c r="J641" s="1">
        <v>2.8155767999999983</v>
      </c>
      <c r="K641" s="1">
        <v>0.35516701231520326</v>
      </c>
    </row>
    <row r="642" spans="6:11" x14ac:dyDescent="0.25">
      <c r="F642" s="1">
        <v>63.000000000000625</v>
      </c>
      <c r="G642" s="1">
        <v>2.7676772352941148</v>
      </c>
      <c r="H642" s="1">
        <v>0.36131380756677439</v>
      </c>
      <c r="J642" s="1">
        <v>2.8153165882352926</v>
      </c>
      <c r="K642" s="1">
        <v>0.35519983939952693</v>
      </c>
    </row>
    <row r="643" spans="6:11" x14ac:dyDescent="0.25">
      <c r="F643" s="1">
        <v>63.100000000000627</v>
      </c>
      <c r="G643" s="1">
        <v>2.7672157705882321</v>
      </c>
      <c r="H643" s="1">
        <v>0.36137406075400769</v>
      </c>
      <c r="J643" s="1">
        <v>2.8150563764705865</v>
      </c>
      <c r="K643" s="1">
        <v>0.35523267255264102</v>
      </c>
    </row>
    <row r="644" spans="6:11" x14ac:dyDescent="0.25">
      <c r="F644" s="1">
        <v>63.200000000000628</v>
      </c>
      <c r="G644" s="1">
        <v>2.7667543058823498</v>
      </c>
      <c r="H644" s="1">
        <v>0.36143433404040137</v>
      </c>
      <c r="J644" s="1">
        <v>2.8147961647058808</v>
      </c>
      <c r="K644" s="1">
        <v>0.35526551177622856</v>
      </c>
    </row>
    <row r="645" spans="6:11" x14ac:dyDescent="0.25">
      <c r="F645" s="1">
        <v>63.30000000000063</v>
      </c>
      <c r="G645" s="1">
        <v>2.7662928411764676</v>
      </c>
      <c r="H645" s="1">
        <v>0.36149462743601407</v>
      </c>
      <c r="J645" s="1">
        <v>2.8145359529411746</v>
      </c>
      <c r="K645" s="1">
        <v>0.35529835707197327</v>
      </c>
    </row>
    <row r="646" spans="6:11" x14ac:dyDescent="0.25">
      <c r="F646" s="1">
        <v>63.400000000000631</v>
      </c>
      <c r="G646" s="1">
        <v>2.7658313764705853</v>
      </c>
      <c r="H646" s="1">
        <v>0.36155494095091123</v>
      </c>
      <c r="J646" s="1">
        <v>2.8142757411764689</v>
      </c>
      <c r="K646" s="1">
        <v>0.35533120844155941</v>
      </c>
    </row>
    <row r="647" spans="6:11" x14ac:dyDescent="0.25">
      <c r="F647" s="1">
        <v>63.500000000000632</v>
      </c>
      <c r="G647" s="1">
        <v>2.7653699117647026</v>
      </c>
      <c r="H647" s="1">
        <v>0.36161527459516496</v>
      </c>
      <c r="J647" s="1">
        <v>2.8140155294117633</v>
      </c>
      <c r="K647" s="1">
        <v>0.35536406588667196</v>
      </c>
    </row>
    <row r="648" spans="6:11" x14ac:dyDescent="0.25">
      <c r="F648" s="1">
        <v>63.600000000000634</v>
      </c>
      <c r="G648" s="1">
        <v>2.7649084470588203</v>
      </c>
      <c r="H648" s="1">
        <v>0.36167562837885392</v>
      </c>
      <c r="J648" s="1">
        <v>2.8137553176470571</v>
      </c>
      <c r="K648" s="1">
        <v>0.35539692940899659</v>
      </c>
    </row>
    <row r="649" spans="6:11" x14ac:dyDescent="0.25">
      <c r="F649" s="1">
        <v>63.700000000000635</v>
      </c>
      <c r="G649" s="1">
        <v>2.7644469823529381</v>
      </c>
      <c r="H649" s="1">
        <v>0.36173600231206371</v>
      </c>
      <c r="J649" s="1">
        <v>2.8134951058823514</v>
      </c>
      <c r="K649" s="1">
        <v>0.35542979901021937</v>
      </c>
    </row>
    <row r="650" spans="6:11" x14ac:dyDescent="0.25">
      <c r="F650" s="1">
        <v>63.800000000000637</v>
      </c>
      <c r="G650" s="1">
        <v>2.7639855176470558</v>
      </c>
      <c r="H650" s="1">
        <v>0.36179639640488664</v>
      </c>
      <c r="J650" s="1">
        <v>2.8132348941176453</v>
      </c>
      <c r="K650" s="1">
        <v>0.35546267469202714</v>
      </c>
    </row>
    <row r="651" spans="6:11" x14ac:dyDescent="0.25">
      <c r="F651" s="1">
        <v>63.900000000000638</v>
      </c>
      <c r="G651" s="1">
        <v>2.7635240529411735</v>
      </c>
      <c r="H651" s="1">
        <v>0.36185681066742165</v>
      </c>
      <c r="J651" s="1">
        <v>2.8129746823529396</v>
      </c>
      <c r="K651" s="1">
        <v>0.35549555645610731</v>
      </c>
    </row>
    <row r="652" spans="6:11" x14ac:dyDescent="0.25">
      <c r="F652" s="1">
        <v>64.000000000000639</v>
      </c>
      <c r="G652" s="1">
        <v>2.7630625882352908</v>
      </c>
      <c r="H652" s="1">
        <v>0.36191724510977463</v>
      </c>
      <c r="J652" s="1">
        <v>2.8127144705882334</v>
      </c>
      <c r="K652" s="1">
        <v>0.35552844430414804</v>
      </c>
    </row>
    <row r="653" spans="6:11" x14ac:dyDescent="0.25">
      <c r="F653" s="1">
        <v>64.100000000000634</v>
      </c>
      <c r="G653" s="1">
        <v>2.7626011235294086</v>
      </c>
      <c r="H653" s="1">
        <v>0.3619776997420579</v>
      </c>
      <c r="J653" s="1">
        <v>2.8124542588235277</v>
      </c>
      <c r="K653" s="1">
        <v>0.35556133823783787</v>
      </c>
    </row>
    <row r="654" spans="6:11" x14ac:dyDescent="0.25">
      <c r="F654" s="1">
        <v>64.200000000000628</v>
      </c>
      <c r="G654" s="1">
        <v>2.7621396588235263</v>
      </c>
      <c r="H654" s="1">
        <v>0.3620381745743908</v>
      </c>
      <c r="J654" s="1">
        <v>2.812194047058822</v>
      </c>
      <c r="K654" s="1">
        <v>0.35559423825886621</v>
      </c>
    </row>
    <row r="655" spans="6:11" x14ac:dyDescent="0.25">
      <c r="F655" s="1">
        <v>64.300000000000622</v>
      </c>
      <c r="G655" s="1">
        <v>2.761678194117644</v>
      </c>
      <c r="H655" s="1">
        <v>0.36209866961689935</v>
      </c>
      <c r="J655" s="1">
        <v>2.8119338352941159</v>
      </c>
      <c r="K655" s="1">
        <v>0.35562714436892301</v>
      </c>
    </row>
    <row r="656" spans="6:11" x14ac:dyDescent="0.25">
      <c r="F656" s="1">
        <v>64.400000000000617</v>
      </c>
      <c r="G656" s="1">
        <v>2.7612167294117618</v>
      </c>
      <c r="H656" s="1">
        <v>0.36215918487971638</v>
      </c>
      <c r="J656" s="1">
        <v>2.8116736235294102</v>
      </c>
      <c r="K656" s="1">
        <v>0.35566005656969879</v>
      </c>
    </row>
    <row r="657" spans="6:11" x14ac:dyDescent="0.25">
      <c r="F657" s="1">
        <v>64.500000000000611</v>
      </c>
      <c r="G657" s="1">
        <v>2.7607552647058795</v>
      </c>
      <c r="H657" s="1">
        <v>0.36221972037298145</v>
      </c>
      <c r="J657" s="1">
        <v>2.8114134117647041</v>
      </c>
      <c r="K657" s="1">
        <v>0.35569297486288476</v>
      </c>
    </row>
    <row r="658" spans="6:11" x14ac:dyDescent="0.25">
      <c r="F658" s="1">
        <v>64.600000000000605</v>
      </c>
      <c r="G658" s="1">
        <v>2.7602937999999968</v>
      </c>
      <c r="H658" s="1">
        <v>0.36228027610684094</v>
      </c>
      <c r="J658" s="1">
        <v>2.8111531999999984</v>
      </c>
      <c r="K658" s="1">
        <v>0.35572589925017267</v>
      </c>
    </row>
    <row r="659" spans="6:11" x14ac:dyDescent="0.25">
      <c r="F659" s="1">
        <v>64.7000000000006</v>
      </c>
      <c r="G659" s="1">
        <v>2.7598323352941145</v>
      </c>
      <c r="H659" s="1">
        <v>0.3623408520914479</v>
      </c>
      <c r="J659" s="1">
        <v>2.8108929882352927</v>
      </c>
      <c r="K659" s="1">
        <v>0.35575882973325507</v>
      </c>
    </row>
    <row r="660" spans="6:11" x14ac:dyDescent="0.25">
      <c r="F660" s="1">
        <v>64.800000000000594</v>
      </c>
      <c r="G660" s="1">
        <v>2.7593708705882323</v>
      </c>
      <c r="H660" s="1">
        <v>0.36240144833696231</v>
      </c>
      <c r="J660" s="1">
        <v>2.8106327764705865</v>
      </c>
      <c r="K660" s="1">
        <v>0.35579176631382498</v>
      </c>
    </row>
    <row r="661" spans="6:11" x14ac:dyDescent="0.25">
      <c r="F661" s="1">
        <v>64.900000000000588</v>
      </c>
      <c r="G661" s="1">
        <v>2.75890940588235</v>
      </c>
      <c r="H661" s="1">
        <v>0.36246206485355092</v>
      </c>
      <c r="J661" s="1">
        <v>2.8103725647058808</v>
      </c>
      <c r="K661" s="1">
        <v>0.35582470899357604</v>
      </c>
    </row>
    <row r="662" spans="6:11" x14ac:dyDescent="0.25">
      <c r="F662" s="1">
        <v>65.000000000000583</v>
      </c>
      <c r="G662" s="1">
        <v>2.7584479411764677</v>
      </c>
      <c r="H662" s="1">
        <v>0.36252270165138722</v>
      </c>
      <c r="J662" s="1">
        <v>2.8101123529411751</v>
      </c>
      <c r="K662" s="1">
        <v>0.35585765777420264</v>
      </c>
    </row>
    <row r="663" spans="6:11" x14ac:dyDescent="0.25">
      <c r="F663" s="1">
        <v>65.100000000000577</v>
      </c>
      <c r="G663" s="1">
        <v>2.7579864764705855</v>
      </c>
      <c r="H663" s="1">
        <v>0.36258335874065162</v>
      </c>
      <c r="J663" s="1">
        <v>2.809852141176469</v>
      </c>
      <c r="K663" s="1">
        <v>0.35589061265739974</v>
      </c>
    </row>
    <row r="664" spans="6:11" x14ac:dyDescent="0.25">
      <c r="F664" s="1">
        <v>65.200000000000571</v>
      </c>
      <c r="G664" s="1">
        <v>2.7575250117647032</v>
      </c>
      <c r="H664" s="1">
        <v>0.36264403613153118</v>
      </c>
      <c r="J664" s="1">
        <v>2.8095919294117633</v>
      </c>
      <c r="K664" s="1">
        <v>0.35592357364486282</v>
      </c>
    </row>
    <row r="665" spans="6:11" x14ac:dyDescent="0.25">
      <c r="F665" s="1">
        <v>65.300000000000566</v>
      </c>
      <c r="G665" s="1">
        <v>2.757063547058821</v>
      </c>
      <c r="H665" s="1">
        <v>0.36270473383421997</v>
      </c>
      <c r="J665" s="1">
        <v>2.8093317176470576</v>
      </c>
      <c r="K665" s="1">
        <v>0.3559565407382882</v>
      </c>
    </row>
    <row r="666" spans="6:11" x14ac:dyDescent="0.25">
      <c r="F666" s="1">
        <v>65.40000000000056</v>
      </c>
      <c r="G666" s="1">
        <v>2.7566020823529382</v>
      </c>
      <c r="H666" s="1">
        <v>0.36276545185891873</v>
      </c>
      <c r="J666" s="1">
        <v>2.8090715058823514</v>
      </c>
      <c r="K666" s="1">
        <v>0.35598951393937267</v>
      </c>
    </row>
    <row r="667" spans="6:11" x14ac:dyDescent="0.25">
      <c r="F667" s="1">
        <v>65.500000000000554</v>
      </c>
      <c r="G667" s="1">
        <v>2.756140617647056</v>
      </c>
      <c r="H667" s="1">
        <v>0.36282619021583512</v>
      </c>
      <c r="J667" s="1">
        <v>2.8088112941176457</v>
      </c>
      <c r="K667" s="1">
        <v>0.35602249324981372</v>
      </c>
    </row>
    <row r="668" spans="6:11" x14ac:dyDescent="0.25">
      <c r="F668" s="1">
        <v>65.600000000000549</v>
      </c>
      <c r="G668" s="1">
        <v>2.7556791529411737</v>
      </c>
      <c r="H668" s="1">
        <v>0.36288694891518358</v>
      </c>
      <c r="J668" s="1">
        <v>2.8085510823529396</v>
      </c>
      <c r="K668" s="1">
        <v>0.35605547867130938</v>
      </c>
    </row>
    <row r="669" spans="6:11" x14ac:dyDescent="0.25">
      <c r="F669" s="1">
        <v>65.700000000000543</v>
      </c>
      <c r="G669" s="1">
        <v>2.7552176882352915</v>
      </c>
      <c r="H669" s="1">
        <v>0.36294772796718539</v>
      </c>
      <c r="J669" s="1">
        <v>2.8082908705882339</v>
      </c>
      <c r="K669" s="1">
        <v>0.35608847020555839</v>
      </c>
    </row>
    <row r="670" spans="6:11" x14ac:dyDescent="0.25">
      <c r="F670" s="1">
        <v>65.800000000000537</v>
      </c>
      <c r="G670" s="1">
        <v>2.7547562235294092</v>
      </c>
      <c r="H670" s="1">
        <v>0.36300852738206879</v>
      </c>
      <c r="J670" s="1">
        <v>2.8080306588235282</v>
      </c>
      <c r="K670" s="1">
        <v>0.35612146785426013</v>
      </c>
    </row>
    <row r="671" spans="6:11" x14ac:dyDescent="0.25">
      <c r="F671" s="1">
        <v>65.900000000000531</v>
      </c>
      <c r="G671" s="1">
        <v>2.7542947588235269</v>
      </c>
      <c r="H671" s="1">
        <v>0.36306934717006878</v>
      </c>
      <c r="J671" s="1">
        <v>2.8077704470588221</v>
      </c>
      <c r="K671" s="1">
        <v>0.35615447161911462</v>
      </c>
    </row>
    <row r="672" spans="6:11" x14ac:dyDescent="0.25">
      <c r="F672" s="1">
        <v>66.000000000000526</v>
      </c>
      <c r="G672" s="1">
        <v>2.7538332941176442</v>
      </c>
      <c r="H672" s="1">
        <v>0.36313018734142732</v>
      </c>
      <c r="J672" s="1">
        <v>2.8075102352941164</v>
      </c>
      <c r="K672" s="1">
        <v>0.35618748150182233</v>
      </c>
    </row>
    <row r="673" spans="6:11" x14ac:dyDescent="0.25">
      <c r="F673" s="1">
        <v>66.10000000000052</v>
      </c>
      <c r="G673" s="1">
        <v>2.753371829411762</v>
      </c>
      <c r="H673" s="1">
        <v>0.36319104790639295</v>
      </c>
      <c r="J673" s="1">
        <v>2.8072500235294102</v>
      </c>
      <c r="K673" s="1">
        <v>0.35622049750408469</v>
      </c>
    </row>
    <row r="674" spans="6:11" x14ac:dyDescent="0.25">
      <c r="F674" s="1">
        <v>66.200000000000514</v>
      </c>
      <c r="G674" s="1">
        <v>2.7529103647058797</v>
      </c>
      <c r="H674" s="1">
        <v>0.3632519288752214</v>
      </c>
      <c r="J674" s="1">
        <v>2.8069898117647045</v>
      </c>
      <c r="K674" s="1">
        <v>0.35625351962760343</v>
      </c>
    </row>
    <row r="675" spans="6:11" x14ac:dyDescent="0.25">
      <c r="F675" s="1">
        <v>66.300000000000509</v>
      </c>
      <c r="G675" s="1">
        <v>2.7524488999999974</v>
      </c>
      <c r="H675" s="1">
        <v>0.36331283025817518</v>
      </c>
      <c r="J675" s="1">
        <v>2.8067295999999988</v>
      </c>
      <c r="K675" s="1">
        <v>0.35628654787408109</v>
      </c>
    </row>
    <row r="676" spans="6:11" x14ac:dyDescent="0.25">
      <c r="F676" s="1">
        <v>66.400000000000503</v>
      </c>
      <c r="G676" s="1">
        <v>2.7519874352941152</v>
      </c>
      <c r="H676" s="1">
        <v>0.36337375206552364</v>
      </c>
      <c r="J676" s="1">
        <v>2.8064693882352927</v>
      </c>
      <c r="K676" s="1">
        <v>0.35631958224522087</v>
      </c>
    </row>
    <row r="677" spans="6:11" x14ac:dyDescent="0.25">
      <c r="F677" s="1">
        <v>66.500000000000497</v>
      </c>
      <c r="G677" s="1">
        <v>2.7515259705882329</v>
      </c>
      <c r="H677" s="1">
        <v>0.36343469430754299</v>
      </c>
      <c r="J677" s="1">
        <v>2.806209176470587</v>
      </c>
      <c r="K677" s="1">
        <v>0.35635262274272639</v>
      </c>
    </row>
    <row r="678" spans="6:11" x14ac:dyDescent="0.25">
      <c r="F678" s="1">
        <v>66.600000000000492</v>
      </c>
      <c r="G678" s="1">
        <v>2.7510645058823506</v>
      </c>
      <c r="H678" s="1">
        <v>0.36349565699451653</v>
      </c>
      <c r="J678" s="1">
        <v>2.8059489647058813</v>
      </c>
      <c r="K678" s="1">
        <v>0.35638566936830218</v>
      </c>
    </row>
    <row r="679" spans="6:11" x14ac:dyDescent="0.25">
      <c r="F679" s="1">
        <v>66.700000000000486</v>
      </c>
      <c r="G679" s="1">
        <v>2.7506030411764684</v>
      </c>
      <c r="H679" s="1">
        <v>0.36355664013673422</v>
      </c>
      <c r="J679" s="1">
        <v>2.8056887529411751</v>
      </c>
      <c r="K679" s="1">
        <v>0.35641872212365328</v>
      </c>
    </row>
    <row r="680" spans="6:11" x14ac:dyDescent="0.25">
      <c r="F680" s="1">
        <v>66.80000000000048</v>
      </c>
      <c r="G680" s="1">
        <v>2.7501415764705857</v>
      </c>
      <c r="H680" s="1">
        <v>0.36361764374449307</v>
      </c>
      <c r="J680" s="1">
        <v>2.8054285411764694</v>
      </c>
      <c r="K680" s="1">
        <v>0.35645178101048525</v>
      </c>
    </row>
    <row r="681" spans="6:11" x14ac:dyDescent="0.25">
      <c r="F681" s="1">
        <v>66.900000000000475</v>
      </c>
      <c r="G681" s="1">
        <v>2.7496801117647034</v>
      </c>
      <c r="H681" s="1">
        <v>0.36367866782809694</v>
      </c>
      <c r="J681" s="1">
        <v>2.8051683294117633</v>
      </c>
      <c r="K681" s="1">
        <v>0.35648484603050451</v>
      </c>
    </row>
    <row r="682" spans="6:11" x14ac:dyDescent="0.25">
      <c r="F682" s="1">
        <v>67.000000000000469</v>
      </c>
      <c r="G682" s="1">
        <v>2.7492186470588211</v>
      </c>
      <c r="H682" s="1">
        <v>0.36373971239785657</v>
      </c>
      <c r="J682" s="1">
        <v>2.8049081176470576</v>
      </c>
      <c r="K682" s="1">
        <v>0.35651791718541787</v>
      </c>
    </row>
    <row r="683" spans="6:11" x14ac:dyDescent="0.25">
      <c r="F683" s="1">
        <v>67.100000000000463</v>
      </c>
      <c r="G683" s="1">
        <v>2.7487571823529389</v>
      </c>
      <c r="H683" s="1">
        <v>0.36380077746408979</v>
      </c>
      <c r="J683" s="1">
        <v>2.8046479058823519</v>
      </c>
      <c r="K683" s="1">
        <v>0.35655099447693295</v>
      </c>
    </row>
    <row r="684" spans="6:11" x14ac:dyDescent="0.25">
      <c r="F684" s="1">
        <v>67.200000000000458</v>
      </c>
      <c r="G684" s="1">
        <v>2.7482957176470566</v>
      </c>
      <c r="H684" s="1">
        <v>0.3638618630371212</v>
      </c>
      <c r="J684" s="1">
        <v>2.8043876941176458</v>
      </c>
      <c r="K684" s="1">
        <v>0.356584077906758</v>
      </c>
    </row>
    <row r="685" spans="6:11" x14ac:dyDescent="0.25">
      <c r="F685" s="1">
        <v>67.300000000000452</v>
      </c>
      <c r="G685" s="1">
        <v>2.7478342529411743</v>
      </c>
      <c r="H685" s="1">
        <v>0.36392296912728239</v>
      </c>
      <c r="J685" s="1">
        <v>2.8041274823529401</v>
      </c>
      <c r="K685" s="1">
        <v>0.35661716747660172</v>
      </c>
    </row>
    <row r="686" spans="6:11" x14ac:dyDescent="0.25">
      <c r="F686" s="1">
        <v>67.400000000000446</v>
      </c>
      <c r="G686" s="1">
        <v>2.7473727882352921</v>
      </c>
      <c r="H686" s="1">
        <v>0.36398409574491186</v>
      </c>
      <c r="J686" s="1">
        <v>2.8038672705882339</v>
      </c>
      <c r="K686" s="1">
        <v>0.35665026318817372</v>
      </c>
    </row>
    <row r="687" spans="6:11" x14ac:dyDescent="0.25">
      <c r="F687" s="1">
        <v>67.500000000000441</v>
      </c>
      <c r="G687" s="1">
        <v>2.7469113235294094</v>
      </c>
      <c r="H687" s="1">
        <v>0.36404524290035517</v>
      </c>
      <c r="J687" s="1">
        <v>2.8036070588235282</v>
      </c>
      <c r="K687" s="1">
        <v>0.35668336504318404</v>
      </c>
    </row>
    <row r="688" spans="6:11" x14ac:dyDescent="0.25">
      <c r="F688" s="1">
        <v>67.600000000000435</v>
      </c>
      <c r="G688" s="1">
        <v>2.7464498588235271</v>
      </c>
      <c r="H688" s="1">
        <v>0.3641064106039647</v>
      </c>
      <c r="J688" s="1">
        <v>2.8033468470588225</v>
      </c>
      <c r="K688" s="1">
        <v>0.35671647304334336</v>
      </c>
    </row>
    <row r="689" spans="6:11" x14ac:dyDescent="0.25">
      <c r="F689" s="1">
        <v>67.700000000000429</v>
      </c>
      <c r="G689" s="1">
        <v>2.7459883941176448</v>
      </c>
      <c r="H689" s="1">
        <v>0.36416759886609978</v>
      </c>
      <c r="J689" s="1">
        <v>2.8030866352941164</v>
      </c>
      <c r="K689" s="1">
        <v>0.35674958719036315</v>
      </c>
    </row>
    <row r="690" spans="6:11" x14ac:dyDescent="0.25">
      <c r="F690" s="1">
        <v>67.800000000000423</v>
      </c>
      <c r="G690" s="1">
        <v>2.7455269294117626</v>
      </c>
      <c r="H690" s="1">
        <v>0.36422880769712684</v>
      </c>
      <c r="J690" s="1">
        <v>2.8028264235294107</v>
      </c>
      <c r="K690" s="1">
        <v>0.35678270748595531</v>
      </c>
    </row>
    <row r="691" spans="6:11" x14ac:dyDescent="0.25">
      <c r="F691" s="1">
        <v>67.900000000000418</v>
      </c>
      <c r="G691" s="1">
        <v>2.7450654647058803</v>
      </c>
      <c r="H691" s="1">
        <v>0.3642900371074192</v>
      </c>
      <c r="J691" s="1">
        <v>2.802566211764705</v>
      </c>
      <c r="K691" s="1">
        <v>0.35681583393183253</v>
      </c>
    </row>
    <row r="692" spans="6:11" x14ac:dyDescent="0.25">
      <c r="F692" s="1">
        <v>68.000000000000412</v>
      </c>
      <c r="G692" s="1">
        <v>2.744603999999998</v>
      </c>
      <c r="H692" s="1">
        <v>0.36435128710735709</v>
      </c>
      <c r="J692" s="1">
        <v>2.8023059999999989</v>
      </c>
      <c r="K692" s="1">
        <v>0.35684896652970816</v>
      </c>
    </row>
    <row r="693" spans="6:11" x14ac:dyDescent="0.25">
      <c r="F693" s="1">
        <v>68.100000000000406</v>
      </c>
      <c r="G693" s="1">
        <v>2.7441425352941158</v>
      </c>
      <c r="H693" s="1">
        <v>0.36441255770732789</v>
      </c>
      <c r="J693" s="1">
        <v>2.8020457882352932</v>
      </c>
      <c r="K693" s="1">
        <v>0.35688210528129605</v>
      </c>
    </row>
    <row r="694" spans="6:11" x14ac:dyDescent="0.25">
      <c r="F694" s="1">
        <v>68.200000000000401</v>
      </c>
      <c r="G694" s="1">
        <v>2.7436810705882331</v>
      </c>
      <c r="H694" s="1">
        <v>0.36447384891772588</v>
      </c>
      <c r="J694" s="1">
        <v>2.801785576470587</v>
      </c>
      <c r="K694" s="1">
        <v>0.35691525018831072</v>
      </c>
    </row>
    <row r="695" spans="6:11" x14ac:dyDescent="0.25">
      <c r="F695" s="1">
        <v>68.300000000000395</v>
      </c>
      <c r="G695" s="1">
        <v>2.7432196058823508</v>
      </c>
      <c r="H695" s="1">
        <v>0.3645351607489522</v>
      </c>
      <c r="J695" s="1">
        <v>2.8015253647058813</v>
      </c>
      <c r="K695" s="1">
        <v>0.35694840125246741</v>
      </c>
    </row>
    <row r="696" spans="6:11" x14ac:dyDescent="0.25">
      <c r="F696" s="1">
        <v>68.400000000000389</v>
      </c>
      <c r="G696" s="1">
        <v>2.7427581411764685</v>
      </c>
      <c r="H696" s="1">
        <v>0.36459649321141518</v>
      </c>
      <c r="J696" s="1">
        <v>2.8012651529411756</v>
      </c>
      <c r="K696" s="1">
        <v>0.35698155847548191</v>
      </c>
    </row>
    <row r="697" spans="6:11" x14ac:dyDescent="0.25">
      <c r="F697" s="1">
        <v>68.500000000000384</v>
      </c>
      <c r="G697" s="1">
        <v>2.7422966764705863</v>
      </c>
      <c r="H697" s="1">
        <v>0.36465784631553011</v>
      </c>
      <c r="J697" s="1">
        <v>2.8010049411764695</v>
      </c>
      <c r="K697" s="1">
        <v>0.35701472185907074</v>
      </c>
    </row>
    <row r="698" spans="6:11" x14ac:dyDescent="0.25">
      <c r="F698" s="1">
        <v>68.600000000000378</v>
      </c>
      <c r="G698" s="1">
        <v>2.741835211764704</v>
      </c>
      <c r="H698" s="1">
        <v>0.36471922007171925</v>
      </c>
      <c r="J698" s="1">
        <v>2.8007447294117638</v>
      </c>
      <c r="K698" s="1">
        <v>0.35704789140495091</v>
      </c>
    </row>
    <row r="699" spans="6:11" x14ac:dyDescent="0.25">
      <c r="F699" s="1">
        <v>68.700000000000372</v>
      </c>
      <c r="G699" s="1">
        <v>2.7413737470588218</v>
      </c>
      <c r="H699" s="1">
        <v>0.36478061449041188</v>
      </c>
      <c r="J699" s="1">
        <v>2.8004845176470576</v>
      </c>
      <c r="K699" s="1">
        <v>0.35708106711484022</v>
      </c>
    </row>
    <row r="700" spans="6:11" x14ac:dyDescent="0.25">
      <c r="F700" s="1">
        <v>68.800000000000367</v>
      </c>
      <c r="G700" s="1">
        <v>2.7409122823529395</v>
      </c>
      <c r="H700" s="1">
        <v>0.36484202958204442</v>
      </c>
      <c r="J700" s="1">
        <v>2.8002243058823519</v>
      </c>
      <c r="K700" s="1">
        <v>0.35711424899045707</v>
      </c>
    </row>
    <row r="701" spans="6:11" x14ac:dyDescent="0.25">
      <c r="F701" s="1">
        <v>68.900000000000361</v>
      </c>
      <c r="G701" s="1">
        <v>2.7404508176470568</v>
      </c>
      <c r="H701" s="1">
        <v>0.3649034653570602</v>
      </c>
      <c r="J701" s="1">
        <v>2.7999640941176462</v>
      </c>
      <c r="K701" s="1">
        <v>0.35714743703352037</v>
      </c>
    </row>
    <row r="702" spans="6:11" x14ac:dyDescent="0.25">
      <c r="F702" s="1">
        <v>69.000000000000355</v>
      </c>
      <c r="G702" s="1">
        <v>2.7399893529411745</v>
      </c>
      <c r="H702" s="1">
        <v>0.36496492182590945</v>
      </c>
      <c r="J702" s="1">
        <v>2.7997038823529401</v>
      </c>
      <c r="K702" s="1">
        <v>0.35718063124574995</v>
      </c>
    </row>
    <row r="703" spans="6:11" x14ac:dyDescent="0.25">
      <c r="F703" s="1">
        <v>69.10000000000035</v>
      </c>
      <c r="G703" s="1">
        <v>2.7395278882352923</v>
      </c>
      <c r="H703" s="1">
        <v>0.36502639899904976</v>
      </c>
      <c r="J703" s="1">
        <v>2.7994436705882344</v>
      </c>
      <c r="K703" s="1">
        <v>0.35721383162886594</v>
      </c>
    </row>
    <row r="704" spans="6:11" x14ac:dyDescent="0.25">
      <c r="F704" s="1">
        <v>69.200000000000344</v>
      </c>
      <c r="G704" s="1">
        <v>2.73906642352941</v>
      </c>
      <c r="H704" s="1">
        <v>0.36508789688694554</v>
      </c>
      <c r="J704" s="1">
        <v>2.7991834588235287</v>
      </c>
      <c r="K704" s="1">
        <v>0.35724703818458931</v>
      </c>
    </row>
    <row r="705" spans="6:11" x14ac:dyDescent="0.25">
      <c r="F705" s="1">
        <v>69.300000000000338</v>
      </c>
      <c r="G705" s="1">
        <v>2.7386049588235277</v>
      </c>
      <c r="H705" s="1">
        <v>0.36514941550006841</v>
      </c>
      <c r="J705" s="1">
        <v>2.7989232470588226</v>
      </c>
      <c r="K705" s="1">
        <v>0.35728025091464177</v>
      </c>
    </row>
    <row r="706" spans="6:11" x14ac:dyDescent="0.25">
      <c r="F706" s="1">
        <v>69.400000000000333</v>
      </c>
      <c r="G706" s="1">
        <v>2.7381434941176455</v>
      </c>
      <c r="H706" s="1">
        <v>0.36521095484889682</v>
      </c>
      <c r="J706" s="1">
        <v>2.7986630352941169</v>
      </c>
      <c r="K706" s="1">
        <v>0.35731346982074536</v>
      </c>
    </row>
    <row r="707" spans="6:11" x14ac:dyDescent="0.25">
      <c r="F707" s="1">
        <v>69.500000000000327</v>
      </c>
      <c r="G707" s="1">
        <v>2.7376820294117632</v>
      </c>
      <c r="H707" s="1">
        <v>0.36527251494391655</v>
      </c>
      <c r="J707" s="1">
        <v>2.7984028235294107</v>
      </c>
      <c r="K707" s="1">
        <v>0.35734669490462306</v>
      </c>
    </row>
    <row r="708" spans="6:11" x14ac:dyDescent="0.25">
      <c r="F708" s="1">
        <v>69.600000000000321</v>
      </c>
      <c r="G708" s="1">
        <v>2.7372205647058809</v>
      </c>
      <c r="H708" s="1">
        <v>0.36533409579562021</v>
      </c>
      <c r="J708" s="1">
        <v>2.798142611764705</v>
      </c>
      <c r="K708" s="1">
        <v>0.35737992616799824</v>
      </c>
    </row>
    <row r="709" spans="6:11" x14ac:dyDescent="0.25">
      <c r="F709" s="1">
        <v>69.700000000000315</v>
      </c>
      <c r="G709" s="1">
        <v>2.7367590999999982</v>
      </c>
      <c r="H709" s="1">
        <v>0.36539569741450778</v>
      </c>
      <c r="J709" s="1">
        <v>2.7978823999999993</v>
      </c>
      <c r="K709" s="1">
        <v>0.35741316361259512</v>
      </c>
    </row>
    <row r="710" spans="6:11" x14ac:dyDescent="0.25">
      <c r="F710" s="1">
        <v>69.80000000000031</v>
      </c>
      <c r="G710" s="1">
        <v>2.736297635294116</v>
      </c>
      <c r="H710" s="1">
        <v>0.36545731981108598</v>
      </c>
      <c r="J710" s="1">
        <v>2.7976221882352932</v>
      </c>
      <c r="K710" s="1">
        <v>0.35744640724013849</v>
      </c>
    </row>
    <row r="711" spans="6:11" x14ac:dyDescent="0.25">
      <c r="F711" s="1">
        <v>69.900000000000304</v>
      </c>
      <c r="G711" s="1">
        <v>2.7358361705882337</v>
      </c>
      <c r="H711" s="1">
        <v>0.36551896299586878</v>
      </c>
      <c r="J711" s="1">
        <v>2.7973619764705875</v>
      </c>
      <c r="K711" s="1">
        <v>0.35747965705235374</v>
      </c>
    </row>
    <row r="712" spans="6:11" x14ac:dyDescent="0.25">
      <c r="F712" s="1">
        <v>70.000000000000298</v>
      </c>
      <c r="G712" s="1">
        <v>2.7353747058823514</v>
      </c>
      <c r="H712" s="1">
        <v>0.36558062697937738</v>
      </c>
      <c r="J712" s="1">
        <v>2.7971017647058813</v>
      </c>
      <c r="K712" s="1">
        <v>0.35751291305096694</v>
      </c>
    </row>
    <row r="713" spans="6:11" x14ac:dyDescent="0.25">
      <c r="F713" s="1">
        <v>70.100000000000293</v>
      </c>
      <c r="G713" s="1">
        <v>2.7349132411764692</v>
      </c>
      <c r="H713" s="1">
        <v>0.36564231177213985</v>
      </c>
      <c r="J713" s="1">
        <v>2.7968415529411756</v>
      </c>
      <c r="K713" s="1">
        <v>0.35754617523770482</v>
      </c>
    </row>
    <row r="714" spans="6:11" x14ac:dyDescent="0.25">
      <c r="F714" s="1">
        <v>70.200000000000287</v>
      </c>
      <c r="G714" s="1">
        <v>2.7344517764705869</v>
      </c>
      <c r="H714" s="1">
        <v>0.36570401738469149</v>
      </c>
      <c r="J714" s="1">
        <v>2.7965813411764699</v>
      </c>
      <c r="K714" s="1">
        <v>0.35757944361429461</v>
      </c>
    </row>
    <row r="715" spans="6:11" x14ac:dyDescent="0.25">
      <c r="F715" s="1">
        <v>70.300000000000281</v>
      </c>
      <c r="G715" s="1">
        <v>2.7339903117647042</v>
      </c>
      <c r="H715" s="1">
        <v>0.36576574382757476</v>
      </c>
      <c r="J715" s="1">
        <v>2.7963211294117638</v>
      </c>
      <c r="K715" s="1">
        <v>0.35761271818246454</v>
      </c>
    </row>
    <row r="716" spans="6:11" x14ac:dyDescent="0.25">
      <c r="F716" s="1">
        <v>70.400000000000276</v>
      </c>
      <c r="G716" s="1">
        <v>2.7335288470588219</v>
      </c>
      <c r="H716" s="1">
        <v>0.36582749111133905</v>
      </c>
      <c r="J716" s="1">
        <v>2.7960609176470581</v>
      </c>
      <c r="K716" s="1">
        <v>0.357645998943943</v>
      </c>
    </row>
    <row r="717" spans="6:11" x14ac:dyDescent="0.25">
      <c r="F717" s="1">
        <v>70.50000000000027</v>
      </c>
      <c r="G717" s="1">
        <v>2.7330673823529397</v>
      </c>
      <c r="H717" s="1">
        <v>0.36588925924654103</v>
      </c>
      <c r="J717" s="1">
        <v>2.7958007058823524</v>
      </c>
      <c r="K717" s="1">
        <v>0.35767928590045933</v>
      </c>
    </row>
    <row r="718" spans="6:11" x14ac:dyDescent="0.25">
      <c r="F718" s="1">
        <v>70.600000000000264</v>
      </c>
      <c r="G718" s="1">
        <v>2.7326059176470574</v>
      </c>
      <c r="H718" s="1">
        <v>0.36595104824374447</v>
      </c>
      <c r="J718" s="1">
        <v>2.7955404941176463</v>
      </c>
      <c r="K718" s="1">
        <v>0.3577125790537436</v>
      </c>
    </row>
    <row r="719" spans="6:11" x14ac:dyDescent="0.25">
      <c r="F719" s="1">
        <v>70.700000000000259</v>
      </c>
      <c r="G719" s="1">
        <v>2.7321444529411751</v>
      </c>
      <c r="H719" s="1">
        <v>0.36601285811352036</v>
      </c>
      <c r="J719" s="1">
        <v>2.7952802823529406</v>
      </c>
      <c r="K719" s="1">
        <v>0.35774587840552619</v>
      </c>
    </row>
    <row r="720" spans="6:11" x14ac:dyDescent="0.25">
      <c r="F720" s="1">
        <v>70.800000000000253</v>
      </c>
      <c r="G720" s="1">
        <v>2.7316829882352929</v>
      </c>
      <c r="H720" s="1">
        <v>0.36607468886644662</v>
      </c>
      <c r="J720" s="1">
        <v>2.7950200705882344</v>
      </c>
      <c r="K720" s="1">
        <v>0.35777918395753844</v>
      </c>
    </row>
    <row r="721" spans="6:11" x14ac:dyDescent="0.25">
      <c r="F721" s="1">
        <v>70.900000000000247</v>
      </c>
      <c r="G721" s="1">
        <v>2.7312215235294106</v>
      </c>
      <c r="H721" s="1">
        <v>0.36613654051310851</v>
      </c>
      <c r="J721" s="1">
        <v>2.7947598588235287</v>
      </c>
      <c r="K721" s="1">
        <v>0.35781249571151208</v>
      </c>
    </row>
    <row r="722" spans="6:11" x14ac:dyDescent="0.25">
      <c r="F722" s="1">
        <v>71.000000000000242</v>
      </c>
      <c r="G722" s="1">
        <v>2.7307600588235283</v>
      </c>
      <c r="H722" s="1">
        <v>0.36619841306409839</v>
      </c>
      <c r="J722" s="1">
        <v>2.794499647058823</v>
      </c>
      <c r="K722" s="1">
        <v>0.35784581366917967</v>
      </c>
    </row>
    <row r="723" spans="6:11" x14ac:dyDescent="0.25">
      <c r="F723" s="1">
        <v>71.100000000000236</v>
      </c>
      <c r="G723" s="1">
        <v>2.7302985941176456</v>
      </c>
      <c r="H723" s="1">
        <v>0.36626030653001579</v>
      </c>
      <c r="J723" s="1">
        <v>2.7942394352941169</v>
      </c>
      <c r="K723" s="1">
        <v>0.35787913783227443</v>
      </c>
    </row>
    <row r="724" spans="6:11" x14ac:dyDescent="0.25">
      <c r="F724" s="1">
        <v>71.20000000000023</v>
      </c>
      <c r="G724" s="1">
        <v>2.7298371294117634</v>
      </c>
      <c r="H724" s="1">
        <v>0.36632222092146727</v>
      </c>
      <c r="J724" s="1">
        <v>2.7939792235294112</v>
      </c>
      <c r="K724" s="1">
        <v>0.35791246820253003</v>
      </c>
    </row>
    <row r="725" spans="6:11" x14ac:dyDescent="0.25">
      <c r="F725" s="1">
        <v>71.300000000000225</v>
      </c>
      <c r="G725" s="1">
        <v>2.7293756647058811</v>
      </c>
      <c r="H725" s="1">
        <v>0.36638415624906678</v>
      </c>
      <c r="J725" s="1">
        <v>2.7937190117647055</v>
      </c>
      <c r="K725" s="1">
        <v>0.35794580478168098</v>
      </c>
    </row>
    <row r="726" spans="6:11" x14ac:dyDescent="0.25">
      <c r="F726" s="1">
        <v>71.400000000000219</v>
      </c>
      <c r="G726" s="1">
        <v>2.7289141999999988</v>
      </c>
      <c r="H726" s="1">
        <v>0.36644611252343529</v>
      </c>
      <c r="J726" s="1">
        <v>2.7934587999999994</v>
      </c>
      <c r="K726" s="1">
        <v>0.35797914757146237</v>
      </c>
    </row>
    <row r="727" spans="6:11" x14ac:dyDescent="0.25">
      <c r="F727" s="1">
        <v>71.500000000000213</v>
      </c>
      <c r="G727" s="1">
        <v>2.7284527352941166</v>
      </c>
      <c r="H727" s="1">
        <v>0.36650808975520111</v>
      </c>
      <c r="J727" s="1">
        <v>2.7931985882352937</v>
      </c>
      <c r="K727" s="1">
        <v>0.3580124965736099</v>
      </c>
    </row>
    <row r="728" spans="6:11" x14ac:dyDescent="0.25">
      <c r="F728" s="1">
        <v>71.600000000000207</v>
      </c>
      <c r="G728" s="1">
        <v>2.7279912705882343</v>
      </c>
      <c r="H728" s="1">
        <v>0.36657008795499951</v>
      </c>
      <c r="J728" s="1">
        <v>2.7929383764705875</v>
      </c>
      <c r="K728" s="1">
        <v>0.35804585178985993</v>
      </c>
    </row>
    <row r="729" spans="6:11" x14ac:dyDescent="0.25">
      <c r="F729" s="1">
        <v>71.700000000000202</v>
      </c>
      <c r="G729" s="1">
        <v>2.7275298058823516</v>
      </c>
      <c r="H729" s="1">
        <v>0.36663210713347333</v>
      </c>
      <c r="J729" s="1">
        <v>2.7926781647058818</v>
      </c>
      <c r="K729" s="1">
        <v>0.35807921322194947</v>
      </c>
    </row>
    <row r="730" spans="6:11" x14ac:dyDescent="0.25">
      <c r="F730" s="1">
        <v>71.800000000000196</v>
      </c>
      <c r="G730" s="1">
        <v>2.7270683411764693</v>
      </c>
      <c r="H730" s="1">
        <v>0.36669414730127209</v>
      </c>
      <c r="J730" s="1">
        <v>2.7924179529411761</v>
      </c>
      <c r="K730" s="1">
        <v>0.35811258087161624</v>
      </c>
    </row>
    <row r="731" spans="6:11" x14ac:dyDescent="0.25">
      <c r="F731" s="1">
        <v>71.90000000000019</v>
      </c>
      <c r="G731" s="1">
        <v>2.7266068764705871</v>
      </c>
      <c r="H731" s="1">
        <v>0.36675620846905299</v>
      </c>
      <c r="J731" s="1">
        <v>2.79215774117647</v>
      </c>
      <c r="K731" s="1">
        <v>0.35814595474059857</v>
      </c>
    </row>
    <row r="732" spans="6:11" x14ac:dyDescent="0.25">
      <c r="F732" s="1">
        <v>72.000000000000185</v>
      </c>
      <c r="G732" s="1">
        <v>2.7261454117647048</v>
      </c>
      <c r="H732" s="1">
        <v>0.36681829064748017</v>
      </c>
      <c r="J732" s="1">
        <v>2.7918975294117643</v>
      </c>
      <c r="K732" s="1">
        <v>0.35817933483063535</v>
      </c>
    </row>
    <row r="733" spans="6:11" x14ac:dyDescent="0.25">
      <c r="F733" s="1">
        <v>72.100000000000179</v>
      </c>
      <c r="G733" s="1">
        <v>2.7256839470588226</v>
      </c>
      <c r="H733" s="1">
        <v>0.36688039384722515</v>
      </c>
      <c r="J733" s="1">
        <v>2.7916373176470586</v>
      </c>
      <c r="K733" s="1">
        <v>0.35821272114346631</v>
      </c>
    </row>
    <row r="734" spans="6:11" x14ac:dyDescent="0.25">
      <c r="F734" s="1">
        <v>72.200000000000173</v>
      </c>
      <c r="G734" s="1">
        <v>2.7252224823529403</v>
      </c>
      <c r="H734" s="1">
        <v>0.36694251807896661</v>
      </c>
      <c r="J734" s="1">
        <v>2.7913771058823524</v>
      </c>
      <c r="K734" s="1">
        <v>0.35824611368083165</v>
      </c>
    </row>
    <row r="735" spans="6:11" x14ac:dyDescent="0.25">
      <c r="F735" s="1">
        <v>72.300000000000168</v>
      </c>
      <c r="G735" s="1">
        <v>2.724761017647058</v>
      </c>
      <c r="H735" s="1">
        <v>0.36700466335339044</v>
      </c>
      <c r="J735" s="1">
        <v>2.7911168941176467</v>
      </c>
      <c r="K735" s="1">
        <v>0.3582795124444722</v>
      </c>
    </row>
    <row r="736" spans="6:11" x14ac:dyDescent="0.25">
      <c r="F736" s="1">
        <v>72.400000000000162</v>
      </c>
      <c r="G736" s="1">
        <v>2.7242995529411758</v>
      </c>
      <c r="H736" s="1">
        <v>0.36706682968118975</v>
      </c>
      <c r="J736" s="1">
        <v>2.7908566823529406</v>
      </c>
      <c r="K736" s="1">
        <v>0.3583129174361297</v>
      </c>
    </row>
    <row r="737" spans="6:11" x14ac:dyDescent="0.25">
      <c r="F737" s="1">
        <v>72.500000000000156</v>
      </c>
      <c r="G737" s="1">
        <v>2.7238380882352931</v>
      </c>
      <c r="H737" s="1">
        <v>0.36712901707306511</v>
      </c>
      <c r="J737" s="1">
        <v>2.7905964705882349</v>
      </c>
      <c r="K737" s="1">
        <v>0.35834632865754618</v>
      </c>
    </row>
    <row r="738" spans="6:11" x14ac:dyDescent="0.25">
      <c r="F738" s="1">
        <v>72.600000000000151</v>
      </c>
      <c r="G738" s="1">
        <v>2.7233766235294108</v>
      </c>
      <c r="H738" s="1">
        <v>0.36719122553972405</v>
      </c>
      <c r="J738" s="1">
        <v>2.7903362588235292</v>
      </c>
      <c r="K738" s="1">
        <v>0.35837974611046458</v>
      </c>
    </row>
    <row r="739" spans="6:11" x14ac:dyDescent="0.25">
      <c r="F739" s="1">
        <v>72.700000000000145</v>
      </c>
      <c r="G739" s="1">
        <v>2.7229151588235285</v>
      </c>
      <c r="H739" s="1">
        <v>0.36725345509188145</v>
      </c>
      <c r="J739" s="1">
        <v>2.7900760470588231</v>
      </c>
      <c r="K739" s="1">
        <v>0.35841316979662852</v>
      </c>
    </row>
    <row r="740" spans="6:11" x14ac:dyDescent="0.25">
      <c r="F740" s="1">
        <v>72.800000000000139</v>
      </c>
      <c r="G740" s="1">
        <v>2.7224536941176463</v>
      </c>
      <c r="H740" s="1">
        <v>0.36731570574025957</v>
      </c>
      <c r="J740" s="1">
        <v>2.7898158352941174</v>
      </c>
      <c r="K740" s="1">
        <v>0.35844659971778198</v>
      </c>
    </row>
    <row r="741" spans="6:11" x14ac:dyDescent="0.25">
      <c r="F741" s="1">
        <v>72.900000000000134</v>
      </c>
      <c r="G741" s="1">
        <v>2.721992229411764</v>
      </c>
      <c r="H741" s="1">
        <v>0.36737797749558782</v>
      </c>
      <c r="J741" s="1">
        <v>2.7895556235294112</v>
      </c>
      <c r="K741" s="1">
        <v>0.3584800358756699</v>
      </c>
    </row>
    <row r="742" spans="6:11" x14ac:dyDescent="0.25">
      <c r="F742" s="1">
        <v>73.000000000000128</v>
      </c>
      <c r="G742" s="1">
        <v>2.7215307647058817</v>
      </c>
      <c r="H742" s="1">
        <v>0.36744027036860299</v>
      </c>
      <c r="J742" s="1">
        <v>2.7892954117647055</v>
      </c>
      <c r="K742" s="1">
        <v>0.35851347827203761</v>
      </c>
    </row>
    <row r="743" spans="6:11" x14ac:dyDescent="0.25">
      <c r="F743" s="1">
        <v>73.100000000000122</v>
      </c>
      <c r="G743" s="1">
        <v>2.721069299999999</v>
      </c>
      <c r="H743" s="1">
        <v>0.36750258437004907</v>
      </c>
      <c r="J743" s="1">
        <v>2.7890351999999998</v>
      </c>
      <c r="K743" s="1">
        <v>0.35854692690863138</v>
      </c>
    </row>
    <row r="744" spans="6:11" x14ac:dyDescent="0.25">
      <c r="F744" s="1">
        <v>73.200000000000117</v>
      </c>
      <c r="G744" s="1">
        <v>2.7206078352941168</v>
      </c>
      <c r="H744" s="1">
        <v>0.36756491951067727</v>
      </c>
      <c r="J744" s="1">
        <v>2.7887749882352937</v>
      </c>
      <c r="K744" s="1">
        <v>0.35858038178719792</v>
      </c>
    </row>
    <row r="745" spans="6:11" x14ac:dyDescent="0.25">
      <c r="F745" s="1">
        <v>73.300000000000111</v>
      </c>
      <c r="G745" s="1">
        <v>2.7201463705882345</v>
      </c>
      <c r="H745" s="1">
        <v>0.36762727580124632</v>
      </c>
      <c r="J745" s="1">
        <v>2.788514776470588</v>
      </c>
      <c r="K745" s="1">
        <v>0.35861384290948461</v>
      </c>
    </row>
    <row r="746" spans="6:11" x14ac:dyDescent="0.25">
      <c r="F746" s="1">
        <v>73.400000000000105</v>
      </c>
      <c r="G746" s="1">
        <v>2.7196849058823522</v>
      </c>
      <c r="H746" s="1">
        <v>0.36768965325252201</v>
      </c>
      <c r="J746" s="1">
        <v>2.7882545647058823</v>
      </c>
      <c r="K746" s="1">
        <v>0.35864731027723951</v>
      </c>
    </row>
    <row r="747" spans="6:11" x14ac:dyDescent="0.25">
      <c r="F747" s="1">
        <v>73.500000000000099</v>
      </c>
      <c r="G747" s="1">
        <v>2.71922344117647</v>
      </c>
      <c r="H747" s="1">
        <v>0.3677520518752776</v>
      </c>
      <c r="J747" s="1">
        <v>2.7879943529411761</v>
      </c>
      <c r="K747" s="1">
        <v>0.35868078389221147</v>
      </c>
    </row>
    <row r="748" spans="6:11" x14ac:dyDescent="0.25">
      <c r="F748" s="1">
        <v>73.600000000000094</v>
      </c>
      <c r="G748" s="1">
        <v>2.7187619764705877</v>
      </c>
      <c r="H748" s="1">
        <v>0.36781447168029358</v>
      </c>
      <c r="J748" s="1">
        <v>2.7877341411764704</v>
      </c>
      <c r="K748" s="1">
        <v>0.35871426375614973</v>
      </c>
    </row>
    <row r="749" spans="6:11" x14ac:dyDescent="0.25">
      <c r="F749" s="1">
        <v>73.700000000000088</v>
      </c>
      <c r="G749" s="1">
        <v>2.7183005117647054</v>
      </c>
      <c r="H749" s="1">
        <v>0.36787691267835787</v>
      </c>
      <c r="J749" s="1">
        <v>2.7874739294117643</v>
      </c>
      <c r="K749" s="1">
        <v>0.35874774987080443</v>
      </c>
    </row>
    <row r="750" spans="6:11" x14ac:dyDescent="0.25">
      <c r="F750" s="1">
        <v>73.800000000000082</v>
      </c>
      <c r="G750" s="1">
        <v>2.7178390470588232</v>
      </c>
      <c r="H750" s="1">
        <v>0.36793937488026557</v>
      </c>
      <c r="J750" s="1">
        <v>2.7872137176470586</v>
      </c>
      <c r="K750" s="1">
        <v>0.35878124223792612</v>
      </c>
    </row>
    <row r="751" spans="6:11" x14ac:dyDescent="0.25">
      <c r="F751" s="1">
        <v>73.900000000000077</v>
      </c>
      <c r="G751" s="1">
        <v>2.7173775823529405</v>
      </c>
      <c r="H751" s="1">
        <v>0.3680018582968192</v>
      </c>
      <c r="J751" s="1">
        <v>2.7869535058823529</v>
      </c>
      <c r="K751" s="1">
        <v>0.35881474085926623</v>
      </c>
    </row>
    <row r="752" spans="6:11" x14ac:dyDescent="0.25">
      <c r="F752" s="1">
        <v>74.000000000000071</v>
      </c>
      <c r="G752" s="1">
        <v>2.7169161176470582</v>
      </c>
      <c r="H752" s="1">
        <v>0.3680643629388286</v>
      </c>
      <c r="J752" s="1">
        <v>2.7866932941176468</v>
      </c>
      <c r="K752" s="1">
        <v>0.35884824573657681</v>
      </c>
    </row>
    <row r="753" spans="6:11" x14ac:dyDescent="0.25">
      <c r="F753" s="1">
        <v>74.100000000000065</v>
      </c>
      <c r="G753" s="1">
        <v>2.7164546529411759</v>
      </c>
      <c r="H753" s="1">
        <v>0.36812688881711098</v>
      </c>
      <c r="J753" s="1">
        <v>2.7864330823529411</v>
      </c>
      <c r="K753" s="1">
        <v>0.35888175687161034</v>
      </c>
    </row>
    <row r="754" spans="6:11" x14ac:dyDescent="0.25">
      <c r="F754" s="1">
        <v>74.20000000000006</v>
      </c>
      <c r="G754" s="1">
        <v>2.7159931882352937</v>
      </c>
      <c r="H754" s="1">
        <v>0.36818943594249082</v>
      </c>
      <c r="J754" s="1">
        <v>2.7861728705882349</v>
      </c>
      <c r="K754" s="1">
        <v>0.3589152742661203</v>
      </c>
    </row>
    <row r="755" spans="6:11" x14ac:dyDescent="0.25">
      <c r="F755" s="1">
        <v>74.300000000000054</v>
      </c>
      <c r="G755" s="1">
        <v>2.7155317235294114</v>
      </c>
      <c r="H755" s="1">
        <v>0.36825200432580002</v>
      </c>
      <c r="J755" s="1">
        <v>2.7859126588235292</v>
      </c>
      <c r="K755" s="1">
        <v>0.35894879792186046</v>
      </c>
    </row>
    <row r="756" spans="6:11" x14ac:dyDescent="0.25">
      <c r="F756" s="1">
        <v>74.400000000000048</v>
      </c>
      <c r="G756" s="1">
        <v>2.7150702588235291</v>
      </c>
      <c r="H756" s="1">
        <v>0.36831459397787791</v>
      </c>
      <c r="J756" s="1">
        <v>2.7856524470588235</v>
      </c>
      <c r="K756" s="1">
        <v>0.35898232784058554</v>
      </c>
    </row>
    <row r="757" spans="6:11" x14ac:dyDescent="0.25">
      <c r="F757" s="1">
        <v>74.500000000000043</v>
      </c>
      <c r="G757" s="1">
        <v>2.7146087941176464</v>
      </c>
      <c r="H757" s="1">
        <v>0.3683772049095711</v>
      </c>
      <c r="J757" s="1">
        <v>2.7853922352941174</v>
      </c>
      <c r="K757" s="1">
        <v>0.35901586402405089</v>
      </c>
    </row>
    <row r="758" spans="6:11" x14ac:dyDescent="0.25">
      <c r="F758" s="1">
        <v>74.600000000000037</v>
      </c>
      <c r="G758" s="1">
        <v>2.7141473294117642</v>
      </c>
      <c r="H758" s="1">
        <v>0.36843983713173356</v>
      </c>
      <c r="J758" s="1">
        <v>2.7851320235294117</v>
      </c>
      <c r="K758" s="1">
        <v>0.35904940647401223</v>
      </c>
    </row>
    <row r="759" spans="6:11" x14ac:dyDescent="0.25">
      <c r="F759" s="1">
        <v>74.700000000000031</v>
      </c>
      <c r="G759" s="1">
        <v>2.7136858647058819</v>
      </c>
      <c r="H759" s="1">
        <v>0.36850249065522667</v>
      </c>
      <c r="J759" s="1">
        <v>2.784871811764706</v>
      </c>
      <c r="K759" s="1">
        <v>0.35908295519222633</v>
      </c>
    </row>
    <row r="760" spans="6:11" x14ac:dyDescent="0.25">
      <c r="F760" s="1">
        <v>74.800000000000026</v>
      </c>
      <c r="G760" s="1">
        <v>2.7132243999999996</v>
      </c>
      <c r="H760" s="1">
        <v>0.36856516549091928</v>
      </c>
      <c r="J760" s="1">
        <v>2.7846115999999999</v>
      </c>
      <c r="K760" s="1">
        <v>0.35911651018045032</v>
      </c>
    </row>
    <row r="761" spans="6:11" x14ac:dyDescent="0.25">
      <c r="F761" s="1">
        <v>74.90000000000002</v>
      </c>
      <c r="G761" s="1">
        <v>2.7127629352941174</v>
      </c>
      <c r="H761" s="1">
        <v>0.36862786164968747</v>
      </c>
      <c r="J761" s="1">
        <v>2.7843513882352942</v>
      </c>
      <c r="K761" s="1">
        <v>0.35915007144044209</v>
      </c>
    </row>
    <row r="762" spans="6:11" x14ac:dyDescent="0.25">
      <c r="F762" s="1">
        <v>75.000000000000014</v>
      </c>
      <c r="G762" s="1">
        <v>2.7123014705882351</v>
      </c>
      <c r="H762" s="1">
        <v>0.36869057914241488</v>
      </c>
      <c r="J762" s="1">
        <v>2.784091176470588</v>
      </c>
      <c r="K762" s="1">
        <v>0.35918363897396027</v>
      </c>
    </row>
    <row r="763" spans="6:11" x14ac:dyDescent="0.25">
      <c r="F763" s="1">
        <v>75.100000000000009</v>
      </c>
      <c r="G763" s="1">
        <v>2.7118400058823529</v>
      </c>
      <c r="H763" s="1">
        <v>0.3687533179799925</v>
      </c>
      <c r="J763" s="1">
        <v>2.7838309647058823</v>
      </c>
      <c r="K763" s="1">
        <v>0.35921721278276397</v>
      </c>
    </row>
    <row r="764" spans="6:11" x14ac:dyDescent="0.25">
      <c r="F764" s="1">
        <v>75.2</v>
      </c>
      <c r="G764" s="1">
        <v>2.7113785411764706</v>
      </c>
      <c r="H764" s="1">
        <v>0.36881607817331868</v>
      </c>
      <c r="J764" s="1">
        <v>2.7835707529411766</v>
      </c>
      <c r="K764" s="1">
        <v>0.35925079286861306</v>
      </c>
    </row>
    <row r="765" spans="6:11" x14ac:dyDescent="0.25">
      <c r="F765" s="1">
        <v>75.3</v>
      </c>
      <c r="G765" s="1">
        <v>2.7109170764705879</v>
      </c>
      <c r="H765" s="1">
        <v>0.36887885973329937</v>
      </c>
      <c r="J765" s="1">
        <v>2.7833105411764705</v>
      </c>
      <c r="K765" s="1">
        <v>0.35928437923326823</v>
      </c>
    </row>
    <row r="766" spans="6:11" x14ac:dyDescent="0.25">
      <c r="F766" s="1">
        <v>75.399999999999991</v>
      </c>
      <c r="G766" s="1">
        <v>2.7104556117647056</v>
      </c>
      <c r="H766" s="1">
        <v>0.36894166267084766</v>
      </c>
      <c r="J766" s="1">
        <v>2.7830503294117648</v>
      </c>
      <c r="K766" s="1">
        <v>0.35931797187849041</v>
      </c>
    </row>
    <row r="767" spans="6:11" x14ac:dyDescent="0.25">
      <c r="F767" s="1">
        <v>75.499999999999986</v>
      </c>
      <c r="G767" s="1">
        <v>2.7099941470588234</v>
      </c>
      <c r="H767" s="1">
        <v>0.36900448699688426</v>
      </c>
      <c r="J767" s="1">
        <v>2.7827901176470586</v>
      </c>
      <c r="K767" s="1">
        <v>0.35935157080604169</v>
      </c>
    </row>
    <row r="768" spans="6:11" x14ac:dyDescent="0.25">
      <c r="F768" s="1">
        <v>75.59999999999998</v>
      </c>
      <c r="G768" s="1">
        <v>2.7095326823529411</v>
      </c>
      <c r="H768" s="1">
        <v>0.36906733272233733</v>
      </c>
      <c r="J768" s="1">
        <v>2.7825299058823529</v>
      </c>
      <c r="K768" s="1">
        <v>0.35938517601768433</v>
      </c>
    </row>
    <row r="769" spans="6:11" x14ac:dyDescent="0.25">
      <c r="F769" s="1">
        <v>75.699999999999974</v>
      </c>
      <c r="G769" s="1">
        <v>2.7090712176470588</v>
      </c>
      <c r="H769" s="1">
        <v>0.36913019985814238</v>
      </c>
      <c r="J769" s="1">
        <v>2.7822696941176472</v>
      </c>
      <c r="K769" s="1">
        <v>0.35941878751518164</v>
      </c>
    </row>
    <row r="770" spans="6:11" x14ac:dyDescent="0.25">
      <c r="F770" s="1">
        <v>75.799999999999969</v>
      </c>
      <c r="G770" s="1">
        <v>2.7086097529411766</v>
      </c>
      <c r="H770" s="1">
        <v>0.36919308841524251</v>
      </c>
      <c r="J770" s="1">
        <v>2.7820094823529411</v>
      </c>
      <c r="K770" s="1">
        <v>0.35945240530029743</v>
      </c>
    </row>
    <row r="771" spans="6:11" x14ac:dyDescent="0.25">
      <c r="F771" s="1">
        <v>75.899999999999963</v>
      </c>
      <c r="G771" s="1">
        <v>2.7081482882352943</v>
      </c>
      <c r="H771" s="1">
        <v>0.36925599840458817</v>
      </c>
      <c r="J771" s="1">
        <v>2.7817492705882354</v>
      </c>
      <c r="K771" s="1">
        <v>0.35948602937479607</v>
      </c>
    </row>
    <row r="772" spans="6:11" x14ac:dyDescent="0.25">
      <c r="F772" s="1">
        <v>75.999999999999957</v>
      </c>
      <c r="G772" s="1">
        <v>2.7076868235294116</v>
      </c>
      <c r="H772" s="1">
        <v>0.36931892983713732</v>
      </c>
      <c r="J772" s="1">
        <v>2.7814890588235297</v>
      </c>
      <c r="K772" s="1">
        <v>0.35951965974044287</v>
      </c>
    </row>
    <row r="773" spans="6:11" x14ac:dyDescent="0.25">
      <c r="F773" s="1">
        <v>76.099999999999952</v>
      </c>
      <c r="G773" s="1">
        <v>2.7072253588235293</v>
      </c>
      <c r="H773" s="1">
        <v>0.3693818827238553</v>
      </c>
      <c r="J773" s="1">
        <v>2.7812288470588236</v>
      </c>
      <c r="K773" s="1">
        <v>0.35955329639900352</v>
      </c>
    </row>
    <row r="774" spans="6:11" x14ac:dyDescent="0.25">
      <c r="F774" s="1">
        <v>76.199999999999946</v>
      </c>
      <c r="G774" s="1">
        <v>2.7067638941176471</v>
      </c>
      <c r="H774" s="1">
        <v>0.36944485707571506</v>
      </c>
      <c r="J774" s="1">
        <v>2.7809686352941179</v>
      </c>
      <c r="K774" s="1">
        <v>0.35958693935224445</v>
      </c>
    </row>
    <row r="775" spans="6:11" x14ac:dyDescent="0.25">
      <c r="F775" s="1">
        <v>76.29999999999994</v>
      </c>
      <c r="G775" s="1">
        <v>2.7063024294117648</v>
      </c>
      <c r="H775" s="1">
        <v>0.36950785290369692</v>
      </c>
      <c r="J775" s="1">
        <v>2.7807084235294117</v>
      </c>
      <c r="K775" s="1">
        <v>0.35962058860193291</v>
      </c>
    </row>
    <row r="776" spans="6:11" x14ac:dyDescent="0.25">
      <c r="F776" s="1">
        <v>76.399999999999935</v>
      </c>
      <c r="G776" s="1">
        <v>2.7058409647058825</v>
      </c>
      <c r="H776" s="1">
        <v>0.36957087021878882</v>
      </c>
      <c r="J776" s="1">
        <v>2.780448211764706</v>
      </c>
      <c r="K776" s="1">
        <v>0.35965424414983654</v>
      </c>
    </row>
    <row r="777" spans="6:11" x14ac:dyDescent="0.25">
      <c r="F777" s="1">
        <v>76.499999999999929</v>
      </c>
      <c r="G777" s="1">
        <v>2.7053795000000003</v>
      </c>
      <c r="H777" s="1">
        <v>0.36963390903198606</v>
      </c>
      <c r="J777" s="1">
        <v>2.7801880000000003</v>
      </c>
      <c r="K777" s="1">
        <v>0.35968790599772388</v>
      </c>
    </row>
    <row r="778" spans="6:11" x14ac:dyDescent="0.25">
      <c r="F778" s="1">
        <v>76.599999999999923</v>
      </c>
      <c r="G778" s="1">
        <v>2.704918035294118</v>
      </c>
      <c r="H778" s="1">
        <v>0.36969696935429153</v>
      </c>
      <c r="J778" s="1">
        <v>2.7799277882352942</v>
      </c>
      <c r="K778" s="1">
        <v>0.359721574147364</v>
      </c>
    </row>
    <row r="779" spans="6:11" x14ac:dyDescent="0.25">
      <c r="F779" s="1">
        <v>76.699999999999918</v>
      </c>
      <c r="G779" s="1">
        <v>2.7044565705882357</v>
      </c>
      <c r="H779" s="1">
        <v>0.36976005119671562</v>
      </c>
      <c r="J779" s="1">
        <v>2.7796675764705885</v>
      </c>
      <c r="K779" s="1">
        <v>0.35975524860052666</v>
      </c>
    </row>
    <row r="780" spans="6:11" x14ac:dyDescent="0.25">
      <c r="F780" s="1">
        <v>76.799999999999912</v>
      </c>
      <c r="G780" s="1">
        <v>2.703995105882353</v>
      </c>
      <c r="H780" s="1">
        <v>0.36982315457027626</v>
      </c>
      <c r="J780" s="1">
        <v>2.7794073647058828</v>
      </c>
      <c r="K780" s="1">
        <v>0.35978892935898227</v>
      </c>
    </row>
    <row r="781" spans="6:11" x14ac:dyDescent="0.25">
      <c r="F781" s="1">
        <v>76.899999999999906</v>
      </c>
      <c r="G781" s="1">
        <v>2.7035336411764708</v>
      </c>
      <c r="H781" s="1">
        <v>0.36988627948599878</v>
      </c>
      <c r="J781" s="1">
        <v>2.7791471529411766</v>
      </c>
      <c r="K781" s="1">
        <v>0.35982261642450208</v>
      </c>
    </row>
    <row r="782" spans="6:11" x14ac:dyDescent="0.25">
      <c r="F782" s="1">
        <v>76.999999999999901</v>
      </c>
      <c r="G782" s="1">
        <v>2.7030721764705885</v>
      </c>
      <c r="H782" s="1">
        <v>0.36994942595491614</v>
      </c>
      <c r="J782" s="1">
        <v>2.7788869411764709</v>
      </c>
      <c r="K782" s="1">
        <v>0.35985630979885763</v>
      </c>
    </row>
    <row r="783" spans="6:11" x14ac:dyDescent="0.25">
      <c r="F783" s="1">
        <v>77.099999999999895</v>
      </c>
      <c r="G783" s="1">
        <v>2.7026107117647062</v>
      </c>
      <c r="H783" s="1">
        <v>0.37001259398806885</v>
      </c>
      <c r="J783" s="1">
        <v>2.7786267294117648</v>
      </c>
      <c r="K783" s="1">
        <v>0.35989000948382149</v>
      </c>
    </row>
    <row r="784" spans="6:11" x14ac:dyDescent="0.25">
      <c r="F784" s="1">
        <v>77.199999999999889</v>
      </c>
      <c r="G784" s="1">
        <v>2.702149247058824</v>
      </c>
      <c r="H784" s="1">
        <v>0.37007578359650489</v>
      </c>
      <c r="J784" s="1">
        <v>2.7783665176470591</v>
      </c>
      <c r="K784" s="1">
        <v>0.35992371548116669</v>
      </c>
    </row>
    <row r="785" spans="6:11" x14ac:dyDescent="0.25">
      <c r="F785" s="1">
        <v>77.299999999999883</v>
      </c>
      <c r="G785" s="1">
        <v>2.7016877823529417</v>
      </c>
      <c r="H785" s="1">
        <v>0.37013899479127987</v>
      </c>
      <c r="J785" s="1">
        <v>2.7781063058823534</v>
      </c>
      <c r="K785" s="1">
        <v>0.35995742779266698</v>
      </c>
    </row>
    <row r="786" spans="6:11" x14ac:dyDescent="0.25">
      <c r="F786" s="1">
        <v>77.399999999999878</v>
      </c>
      <c r="G786" s="1">
        <v>2.701226317647059</v>
      </c>
      <c r="H786" s="1">
        <v>0.370202227583457</v>
      </c>
      <c r="J786" s="1">
        <v>2.7778460941176473</v>
      </c>
      <c r="K786" s="1">
        <v>0.35999114642009683</v>
      </c>
    </row>
    <row r="787" spans="6:11" x14ac:dyDescent="0.25">
      <c r="F787" s="1">
        <v>77.499999999999872</v>
      </c>
      <c r="G787" s="1">
        <v>2.7007648529411767</v>
      </c>
      <c r="H787" s="1">
        <v>0.37026548198410675</v>
      </c>
      <c r="J787" s="1">
        <v>2.7775858823529416</v>
      </c>
      <c r="K787" s="1">
        <v>0.3600248713652312</v>
      </c>
    </row>
    <row r="788" spans="6:11" x14ac:dyDescent="0.25">
      <c r="F788" s="1">
        <v>77.599999999999866</v>
      </c>
      <c r="G788" s="1">
        <v>2.7003033882352945</v>
      </c>
      <c r="H788" s="1">
        <v>0.37032875800430753</v>
      </c>
      <c r="J788" s="1">
        <v>2.7773256705882359</v>
      </c>
      <c r="K788" s="1">
        <v>0.36005860262984596</v>
      </c>
    </row>
    <row r="789" spans="6:11" x14ac:dyDescent="0.25">
      <c r="F789" s="1">
        <v>77.699999999999861</v>
      </c>
      <c r="G789" s="1">
        <v>2.6998419235294122</v>
      </c>
      <c r="H789" s="1">
        <v>0.3703920556551451</v>
      </c>
      <c r="J789" s="1">
        <v>2.7770654588235297</v>
      </c>
      <c r="K789" s="1">
        <v>0.36009234021571745</v>
      </c>
    </row>
    <row r="790" spans="6:11" x14ac:dyDescent="0.25">
      <c r="F790" s="1">
        <v>77.799999999999855</v>
      </c>
      <c r="G790" s="1">
        <v>2.6993804588235299</v>
      </c>
      <c r="H790" s="1">
        <v>0.37045537494771286</v>
      </c>
      <c r="J790" s="1">
        <v>2.776805247058824</v>
      </c>
      <c r="K790" s="1">
        <v>0.36012608412462277</v>
      </c>
    </row>
    <row r="791" spans="6:11" x14ac:dyDescent="0.25">
      <c r="F791" s="1">
        <v>77.899999999999849</v>
      </c>
      <c r="G791" s="1">
        <v>2.6989189941176477</v>
      </c>
      <c r="H791" s="1">
        <v>0.37051871589311186</v>
      </c>
      <c r="J791" s="1">
        <v>2.7765450352941179</v>
      </c>
      <c r="K791" s="1">
        <v>0.3601598343583397</v>
      </c>
    </row>
    <row r="792" spans="6:11" x14ac:dyDescent="0.25">
      <c r="F792" s="1">
        <v>77.999999999999844</v>
      </c>
      <c r="G792" s="1">
        <v>2.6984575294117654</v>
      </c>
      <c r="H792" s="1">
        <v>0.37058207850245067</v>
      </c>
      <c r="J792" s="1">
        <v>2.7762848235294122</v>
      </c>
      <c r="K792" s="1">
        <v>0.36019359091864656</v>
      </c>
    </row>
    <row r="793" spans="6:11" x14ac:dyDescent="0.25">
      <c r="F793" s="1">
        <v>78.099999999999838</v>
      </c>
      <c r="G793" s="1">
        <v>2.6979960647058832</v>
      </c>
      <c r="H793" s="1">
        <v>0.37064546278684551</v>
      </c>
      <c r="J793" s="1">
        <v>2.7760246117647065</v>
      </c>
      <c r="K793" s="1">
        <v>0.36022735380732251</v>
      </c>
    </row>
    <row r="794" spans="6:11" x14ac:dyDescent="0.25">
      <c r="F794" s="1">
        <v>78.199999999999832</v>
      </c>
      <c r="G794" s="1">
        <v>2.6975346000000004</v>
      </c>
      <c r="H794" s="1">
        <v>0.37070886875742015</v>
      </c>
      <c r="J794" s="1">
        <v>2.7757644000000004</v>
      </c>
      <c r="K794" s="1">
        <v>0.36026112302614727</v>
      </c>
    </row>
    <row r="795" spans="6:11" x14ac:dyDescent="0.25">
      <c r="F795" s="1">
        <v>78.299999999999827</v>
      </c>
      <c r="G795" s="1">
        <v>2.6970731352941182</v>
      </c>
      <c r="H795" s="1">
        <v>0.3707722964253059</v>
      </c>
      <c r="J795" s="1">
        <v>2.7755041882352947</v>
      </c>
      <c r="K795" s="1">
        <v>0.36029489857690122</v>
      </c>
    </row>
    <row r="796" spans="6:11" x14ac:dyDescent="0.25">
      <c r="F796" s="1">
        <v>78.399999999999821</v>
      </c>
      <c r="G796" s="1">
        <v>2.6966116705882359</v>
      </c>
      <c r="H796" s="1">
        <v>0.37083574580164191</v>
      </c>
      <c r="J796" s="1">
        <v>2.7752439764705885</v>
      </c>
      <c r="K796" s="1">
        <v>0.36032868046136546</v>
      </c>
    </row>
    <row r="797" spans="6:11" x14ac:dyDescent="0.25">
      <c r="F797" s="1">
        <v>78.499999999999815</v>
      </c>
      <c r="G797" s="1">
        <v>2.6961502058823537</v>
      </c>
      <c r="H797" s="1">
        <v>0.37089921689757477</v>
      </c>
      <c r="J797" s="1">
        <v>2.7749837647058828</v>
      </c>
      <c r="K797" s="1">
        <v>0.36036246868132177</v>
      </c>
    </row>
    <row r="798" spans="6:11" x14ac:dyDescent="0.25">
      <c r="F798" s="1">
        <v>78.59999999999981</v>
      </c>
      <c r="G798" s="1">
        <v>2.6956887411764714</v>
      </c>
      <c r="H798" s="1">
        <v>0.37096270972425882</v>
      </c>
      <c r="J798" s="1">
        <v>2.7747235529411771</v>
      </c>
      <c r="K798" s="1">
        <v>0.36039626323855245</v>
      </c>
    </row>
    <row r="799" spans="6:11" x14ac:dyDescent="0.25">
      <c r="F799" s="1">
        <v>78.699999999999804</v>
      </c>
      <c r="G799" s="1">
        <v>2.6952272764705891</v>
      </c>
      <c r="H799" s="1">
        <v>0.37102622429285592</v>
      </c>
      <c r="J799" s="1">
        <v>2.774463341176471</v>
      </c>
      <c r="K799" s="1">
        <v>0.36043006413484074</v>
      </c>
    </row>
    <row r="800" spans="6:11" x14ac:dyDescent="0.25">
      <c r="F800" s="1">
        <v>78.799999999999798</v>
      </c>
      <c r="G800" s="1">
        <v>2.6947658117647064</v>
      </c>
      <c r="H800" s="1">
        <v>0.37108976061453575</v>
      </c>
      <c r="J800" s="1">
        <v>2.7742031294117653</v>
      </c>
      <c r="K800" s="1">
        <v>0.36046387137197028</v>
      </c>
    </row>
    <row r="801" spans="6:11" x14ac:dyDescent="0.25">
      <c r="F801" s="1">
        <v>78.899999999999793</v>
      </c>
      <c r="G801" s="1">
        <v>2.6943043470588242</v>
      </c>
      <c r="H801" s="1">
        <v>0.37115331870047541</v>
      </c>
      <c r="J801" s="1">
        <v>2.7739429176470596</v>
      </c>
      <c r="K801" s="1">
        <v>0.36049768495172552</v>
      </c>
    </row>
    <row r="802" spans="6:11" x14ac:dyDescent="0.25">
      <c r="F802" s="1">
        <v>78.999999999999787</v>
      </c>
      <c r="G802" s="1">
        <v>2.6938428823529419</v>
      </c>
      <c r="H802" s="1">
        <v>0.3712168985618598</v>
      </c>
      <c r="J802" s="1">
        <v>2.7736827058823534</v>
      </c>
      <c r="K802" s="1">
        <v>0.36053150487589164</v>
      </c>
    </row>
    <row r="803" spans="6:11" x14ac:dyDescent="0.25">
      <c r="F803" s="1">
        <v>79.099999999999781</v>
      </c>
      <c r="G803" s="1">
        <v>2.6933814176470596</v>
      </c>
      <c r="H803" s="1">
        <v>0.37128050020988146</v>
      </c>
      <c r="J803" s="1">
        <v>2.7734224941176477</v>
      </c>
      <c r="K803" s="1">
        <v>0.36056533114625422</v>
      </c>
    </row>
    <row r="804" spans="6:11" x14ac:dyDescent="0.25">
      <c r="F804" s="1">
        <v>79.199999999999775</v>
      </c>
      <c r="G804" s="1">
        <v>2.6929199529411774</v>
      </c>
      <c r="H804" s="1">
        <v>0.37134412365574071</v>
      </c>
      <c r="J804" s="1">
        <v>2.7731622823529416</v>
      </c>
      <c r="K804" s="1">
        <v>0.36059916376459988</v>
      </c>
    </row>
    <row r="805" spans="6:11" x14ac:dyDescent="0.25">
      <c r="F805" s="1">
        <v>79.29999999999977</v>
      </c>
      <c r="G805" s="1">
        <v>2.6924584882352951</v>
      </c>
      <c r="H805" s="1">
        <v>0.37140776891064536</v>
      </c>
      <c r="J805" s="1">
        <v>2.7729020705882359</v>
      </c>
      <c r="K805" s="1">
        <v>0.36063300273271559</v>
      </c>
    </row>
    <row r="806" spans="6:11" x14ac:dyDescent="0.25">
      <c r="F806" s="1">
        <v>79.399999999999764</v>
      </c>
      <c r="G806" s="1">
        <v>2.6919970235294128</v>
      </c>
      <c r="H806" s="1">
        <v>0.371471435985811</v>
      </c>
      <c r="J806" s="1">
        <v>2.7726418588235302</v>
      </c>
      <c r="K806" s="1">
        <v>0.36066684805238913</v>
      </c>
    </row>
    <row r="807" spans="6:11" x14ac:dyDescent="0.25">
      <c r="F807" s="1">
        <v>79.499999999999758</v>
      </c>
      <c r="G807" s="1">
        <v>2.6915355588235306</v>
      </c>
      <c r="H807" s="1">
        <v>0.37153512489246093</v>
      </c>
      <c r="J807" s="1">
        <v>2.7723816470588241</v>
      </c>
      <c r="K807" s="1">
        <v>0.36070069972540908</v>
      </c>
    </row>
    <row r="808" spans="6:11" x14ac:dyDescent="0.25">
      <c r="F808" s="1">
        <v>79.599999999999753</v>
      </c>
      <c r="G808" s="1">
        <v>2.6910740941176479</v>
      </c>
      <c r="H808" s="1">
        <v>0.37159883564182616</v>
      </c>
      <c r="J808" s="1">
        <v>2.7721214352941184</v>
      </c>
      <c r="K808" s="1">
        <v>0.36073455775356439</v>
      </c>
    </row>
    <row r="809" spans="6:11" x14ac:dyDescent="0.25">
      <c r="F809" s="1">
        <v>79.699999999999747</v>
      </c>
      <c r="G809" s="1">
        <v>2.6906126294117656</v>
      </c>
      <c r="H809" s="1">
        <v>0.37166256824514521</v>
      </c>
      <c r="J809" s="1">
        <v>2.7718612235294122</v>
      </c>
      <c r="K809" s="1">
        <v>0.36076842213864502</v>
      </c>
    </row>
    <row r="810" spans="6:11" x14ac:dyDescent="0.25">
      <c r="F810" s="1">
        <v>79.799999999999741</v>
      </c>
      <c r="G810" s="1">
        <v>2.6901511647058833</v>
      </c>
      <c r="H810" s="1">
        <v>0.37172632271366463</v>
      </c>
      <c r="J810" s="1">
        <v>2.7716010117647065</v>
      </c>
      <c r="K810" s="1">
        <v>0.3608022928824412</v>
      </c>
    </row>
    <row r="811" spans="6:11" x14ac:dyDescent="0.25">
      <c r="F811" s="1">
        <v>79.899999999999736</v>
      </c>
      <c r="G811" s="1">
        <v>2.6896897000000011</v>
      </c>
      <c r="H811" s="1">
        <v>0.37179009905863847</v>
      </c>
      <c r="J811" s="1">
        <v>2.7713408000000008</v>
      </c>
      <c r="K811" s="1">
        <v>0.36083616998674423</v>
      </c>
    </row>
    <row r="812" spans="6:11" x14ac:dyDescent="0.25">
      <c r="F812" s="1">
        <v>79.99999999999973</v>
      </c>
      <c r="G812" s="1">
        <v>2.6892282352941188</v>
      </c>
      <c r="H812" s="1">
        <v>0.37185389729132856</v>
      </c>
      <c r="J812" s="1">
        <v>2.7710805882352947</v>
      </c>
      <c r="K812" s="1">
        <v>0.36087005345334588</v>
      </c>
    </row>
    <row r="813" spans="6:11" x14ac:dyDescent="0.25">
      <c r="F813" s="1">
        <v>80.099999999999724</v>
      </c>
      <c r="G813" s="1">
        <v>2.6887667705882365</v>
      </c>
      <c r="H813" s="1">
        <v>0.37191771742300445</v>
      </c>
      <c r="J813" s="1">
        <v>2.770820376470589</v>
      </c>
      <c r="K813" s="1">
        <v>0.36090394328403863</v>
      </c>
    </row>
    <row r="814" spans="6:11" x14ac:dyDescent="0.25">
      <c r="F814" s="1">
        <v>80.199999999999719</v>
      </c>
      <c r="G814" s="1">
        <v>2.6883053058823538</v>
      </c>
      <c r="H814" s="1">
        <v>0.37198155946494355</v>
      </c>
      <c r="J814" s="1">
        <v>2.7705601647058833</v>
      </c>
      <c r="K814" s="1">
        <v>0.36093783948061559</v>
      </c>
    </row>
    <row r="815" spans="6:11" x14ac:dyDescent="0.25">
      <c r="F815" s="1">
        <v>80.299999999999713</v>
      </c>
      <c r="G815" s="1">
        <v>2.6878438411764716</v>
      </c>
      <c r="H815" s="1">
        <v>0.37204542342843072</v>
      </c>
      <c r="J815" s="1">
        <v>2.7702999529411771</v>
      </c>
      <c r="K815" s="1">
        <v>0.3609717420448707</v>
      </c>
    </row>
    <row r="816" spans="6:11" x14ac:dyDescent="0.25">
      <c r="F816" s="1">
        <v>80.399999999999707</v>
      </c>
      <c r="G816" s="1">
        <v>2.6873823764705893</v>
      </c>
      <c r="H816" s="1">
        <v>0.37210930932475883</v>
      </c>
      <c r="J816" s="1">
        <v>2.7700397411764714</v>
      </c>
      <c r="K816" s="1">
        <v>0.36100565097859827</v>
      </c>
    </row>
    <row r="817" spans="6:11" x14ac:dyDescent="0.25">
      <c r="F817" s="1">
        <v>80.499999999999702</v>
      </c>
      <c r="G817" s="1">
        <v>2.686920911764707</v>
      </c>
      <c r="H817" s="1">
        <v>0.3721732171652285</v>
      </c>
      <c r="J817" s="1">
        <v>2.7697795294117653</v>
      </c>
      <c r="K817" s="1">
        <v>0.36103956628359368</v>
      </c>
    </row>
    <row r="818" spans="6:11" x14ac:dyDescent="0.25">
      <c r="F818" s="1">
        <v>80.599999999999696</v>
      </c>
      <c r="G818" s="1">
        <v>2.6864594470588248</v>
      </c>
      <c r="H818" s="1">
        <v>0.37223714696114796</v>
      </c>
      <c r="J818" s="1">
        <v>2.7695193176470596</v>
      </c>
      <c r="K818" s="1">
        <v>0.36107348796165262</v>
      </c>
    </row>
    <row r="819" spans="6:11" x14ac:dyDescent="0.25">
      <c r="F819" s="1">
        <v>80.69999999999969</v>
      </c>
      <c r="G819" s="1">
        <v>2.6859979823529425</v>
      </c>
      <c r="H819" s="1">
        <v>0.37230109872383332</v>
      </c>
      <c r="J819" s="1">
        <v>2.7692591058823539</v>
      </c>
      <c r="K819" s="1">
        <v>0.36110741601457169</v>
      </c>
    </row>
    <row r="820" spans="6:11" x14ac:dyDescent="0.25">
      <c r="F820" s="1">
        <v>80.799999999999685</v>
      </c>
      <c r="G820" s="1">
        <v>2.6855365176470603</v>
      </c>
      <c r="H820" s="1">
        <v>0.37236507246460854</v>
      </c>
      <c r="J820" s="1">
        <v>2.7689988941176478</v>
      </c>
      <c r="K820" s="1">
        <v>0.36114135044414813</v>
      </c>
    </row>
    <row r="821" spans="6:11" x14ac:dyDescent="0.25">
      <c r="F821" s="1">
        <v>80.899999999999679</v>
      </c>
      <c r="G821" s="1">
        <v>2.685075052941178</v>
      </c>
      <c r="H821" s="1">
        <v>0.37242906819480515</v>
      </c>
      <c r="J821" s="1">
        <v>2.7687386823529421</v>
      </c>
      <c r="K821" s="1">
        <v>0.36117529125217968</v>
      </c>
    </row>
    <row r="822" spans="6:11" x14ac:dyDescent="0.25">
      <c r="F822" s="1">
        <v>80.999999999999673</v>
      </c>
      <c r="G822" s="1">
        <v>2.6846135882352953</v>
      </c>
      <c r="H822" s="1">
        <v>0.37249308592576269</v>
      </c>
      <c r="J822" s="1">
        <v>2.7684784705882359</v>
      </c>
      <c r="K822" s="1">
        <v>0.36120923844046499</v>
      </c>
    </row>
    <row r="823" spans="6:11" x14ac:dyDescent="0.25">
      <c r="F823" s="1">
        <v>81.099999999999667</v>
      </c>
      <c r="G823" s="1">
        <v>2.684152123529413</v>
      </c>
      <c r="H823" s="1">
        <v>0.37255712566882837</v>
      </c>
      <c r="J823" s="1">
        <v>2.7682182588235302</v>
      </c>
      <c r="K823" s="1">
        <v>0.36124319201080324</v>
      </c>
    </row>
    <row r="824" spans="6:11" x14ac:dyDescent="0.25">
      <c r="F824" s="1">
        <v>81.199999999999662</v>
      </c>
      <c r="G824" s="1">
        <v>2.6836906588235308</v>
      </c>
      <c r="H824" s="1">
        <v>0.37262118743535716</v>
      </c>
      <c r="J824" s="1">
        <v>2.7679580470588245</v>
      </c>
      <c r="K824" s="1">
        <v>0.36127715196499438</v>
      </c>
    </row>
    <row r="825" spans="6:11" x14ac:dyDescent="0.25">
      <c r="F825" s="1">
        <v>81.299999999999656</v>
      </c>
      <c r="G825" s="1">
        <v>2.6832291941176485</v>
      </c>
      <c r="H825" s="1">
        <v>0.37268527123671202</v>
      </c>
      <c r="J825" s="1">
        <v>2.7676978352941184</v>
      </c>
      <c r="K825" s="1">
        <v>0.36131111830483897</v>
      </c>
    </row>
    <row r="826" spans="6:11" x14ac:dyDescent="0.25">
      <c r="F826" s="1">
        <v>81.39999999999965</v>
      </c>
      <c r="G826" s="1">
        <v>2.6827677294117662</v>
      </c>
      <c r="H826" s="1">
        <v>0.37274937708426359</v>
      </c>
      <c r="J826" s="1">
        <v>2.7674376235294127</v>
      </c>
      <c r="K826" s="1">
        <v>0.36134509103213824</v>
      </c>
    </row>
    <row r="827" spans="6:11" x14ac:dyDescent="0.25">
      <c r="F827" s="1">
        <v>81.499999999999645</v>
      </c>
      <c r="G827" s="1">
        <v>2.682306264705884</v>
      </c>
      <c r="H827" s="1">
        <v>0.37281350498939031</v>
      </c>
      <c r="J827" s="1">
        <v>2.767177411764707</v>
      </c>
      <c r="K827" s="1">
        <v>0.36137907014869414</v>
      </c>
    </row>
    <row r="828" spans="6:11" x14ac:dyDescent="0.25">
      <c r="F828" s="1">
        <v>81.599999999999639</v>
      </c>
      <c r="G828" s="1">
        <v>2.6818448000000012</v>
      </c>
      <c r="H828" s="1">
        <v>0.37287765496347869</v>
      </c>
      <c r="J828" s="1">
        <v>2.7669172000000009</v>
      </c>
      <c r="K828" s="1">
        <v>0.36141305565630938</v>
      </c>
    </row>
    <row r="829" spans="6:11" x14ac:dyDescent="0.25">
      <c r="F829" s="1">
        <v>81.699999999999633</v>
      </c>
      <c r="G829" s="1">
        <v>2.681383335294119</v>
      </c>
      <c r="H829" s="1">
        <v>0.37294182701792272</v>
      </c>
      <c r="J829" s="1">
        <v>2.7666569882352952</v>
      </c>
      <c r="K829" s="1">
        <v>0.36144704755678708</v>
      </c>
    </row>
    <row r="830" spans="6:11" x14ac:dyDescent="0.25">
      <c r="F830" s="1">
        <v>81.799999999999628</v>
      </c>
      <c r="G830" s="1">
        <v>2.6809218705882367</v>
      </c>
      <c r="H830" s="1">
        <v>0.37300602116412446</v>
      </c>
      <c r="J830" s="1">
        <v>2.766396776470589</v>
      </c>
      <c r="K830" s="1">
        <v>0.3614810458519313</v>
      </c>
    </row>
    <row r="831" spans="6:11" x14ac:dyDescent="0.25">
      <c r="F831" s="1">
        <v>81.899999999999622</v>
      </c>
      <c r="G831" s="1">
        <v>2.6804604058823545</v>
      </c>
      <c r="H831" s="1">
        <v>0.37307023741349382</v>
      </c>
      <c r="J831" s="1">
        <v>2.7661365647058833</v>
      </c>
      <c r="K831" s="1">
        <v>0.36151505054354666</v>
      </c>
    </row>
    <row r="832" spans="6:11" x14ac:dyDescent="0.25">
      <c r="F832" s="1">
        <v>81.999999999999616</v>
      </c>
      <c r="G832" s="1">
        <v>2.6799989411764722</v>
      </c>
      <c r="H832" s="1">
        <v>0.37313447577744852</v>
      </c>
      <c r="J832" s="1">
        <v>2.7658763529411776</v>
      </c>
      <c r="K832" s="1">
        <v>0.36154906163343853</v>
      </c>
    </row>
    <row r="833" spans="6:11" x14ac:dyDescent="0.25">
      <c r="F833" s="1">
        <v>82.099999999999611</v>
      </c>
      <c r="G833" s="1">
        <v>2.6795374764705899</v>
      </c>
      <c r="H833" s="1">
        <v>0.37319873626741412</v>
      </c>
      <c r="J833" s="1">
        <v>2.7656161411764715</v>
      </c>
      <c r="K833" s="1">
        <v>0.36158307912341292</v>
      </c>
    </row>
    <row r="834" spans="6:11" x14ac:dyDescent="0.25">
      <c r="F834" s="1">
        <v>82.199999999999605</v>
      </c>
      <c r="G834" s="1">
        <v>2.6790760117647077</v>
      </c>
      <c r="H834" s="1">
        <v>0.37326301889482405</v>
      </c>
      <c r="J834" s="1">
        <v>2.7653559294117658</v>
      </c>
      <c r="K834" s="1">
        <v>0.36161710301527644</v>
      </c>
    </row>
    <row r="835" spans="6:11" x14ac:dyDescent="0.25">
      <c r="F835" s="1">
        <v>82.299999999999599</v>
      </c>
      <c r="G835" s="1">
        <v>2.6786145470588254</v>
      </c>
      <c r="H835" s="1">
        <v>0.37332732367111976</v>
      </c>
      <c r="J835" s="1">
        <v>2.7650957176470596</v>
      </c>
      <c r="K835" s="1">
        <v>0.36165113331083654</v>
      </c>
    </row>
    <row r="836" spans="6:11" x14ac:dyDescent="0.25">
      <c r="F836" s="1">
        <v>82.399999999999594</v>
      </c>
      <c r="G836" s="1">
        <v>2.6781530823529427</v>
      </c>
      <c r="H836" s="1">
        <v>0.37339165060775048</v>
      </c>
      <c r="J836" s="1">
        <v>2.7648355058823539</v>
      </c>
      <c r="K836" s="1">
        <v>0.3616851700119012</v>
      </c>
    </row>
    <row r="837" spans="6:11" x14ac:dyDescent="0.25">
      <c r="F837" s="1">
        <v>82.499999999999588</v>
      </c>
      <c r="G837" s="1">
        <v>2.6776916176470604</v>
      </c>
      <c r="H837" s="1">
        <v>0.37345599971617321</v>
      </c>
      <c r="J837" s="1">
        <v>2.7645752941176482</v>
      </c>
      <c r="K837" s="1">
        <v>0.36171921312027916</v>
      </c>
    </row>
    <row r="838" spans="6:11" x14ac:dyDescent="0.25">
      <c r="F838" s="1">
        <v>82.599999999999582</v>
      </c>
      <c r="G838" s="1">
        <v>2.6772301529411782</v>
      </c>
      <c r="H838" s="1">
        <v>0.37352037100785301</v>
      </c>
      <c r="J838" s="1">
        <v>2.7643150823529421</v>
      </c>
      <c r="K838" s="1">
        <v>0.3617532626377799</v>
      </c>
    </row>
    <row r="839" spans="6:11" x14ac:dyDescent="0.25">
      <c r="F839" s="1">
        <v>82.699999999999577</v>
      </c>
      <c r="G839" s="1">
        <v>2.6767686882352959</v>
      </c>
      <c r="H839" s="1">
        <v>0.37358476449426287</v>
      </c>
      <c r="J839" s="1">
        <v>2.7640548705882364</v>
      </c>
      <c r="K839" s="1">
        <v>0.36178731856621338</v>
      </c>
    </row>
    <row r="840" spans="6:11" x14ac:dyDescent="0.25">
      <c r="F840" s="1">
        <v>82.799999999999571</v>
      </c>
      <c r="G840" s="1">
        <v>2.6763072235294136</v>
      </c>
      <c r="H840" s="1">
        <v>0.37364918018688359</v>
      </c>
      <c r="J840" s="1">
        <v>2.7637946588235307</v>
      </c>
      <c r="K840" s="1">
        <v>0.36182138090739047</v>
      </c>
    </row>
    <row r="841" spans="6:11" x14ac:dyDescent="0.25">
      <c r="F841" s="1">
        <v>82.899999999999565</v>
      </c>
      <c r="G841" s="1">
        <v>2.6758457588235314</v>
      </c>
      <c r="H841" s="1">
        <v>0.37371361809720388</v>
      </c>
      <c r="J841" s="1">
        <v>2.7635344470588246</v>
      </c>
      <c r="K841" s="1">
        <v>0.36185544966312266</v>
      </c>
    </row>
    <row r="842" spans="6:11" x14ac:dyDescent="0.25">
      <c r="F842" s="1">
        <v>82.999999999999559</v>
      </c>
      <c r="G842" s="1">
        <v>2.6753842941176491</v>
      </c>
      <c r="H842" s="1">
        <v>0.37377807823672055</v>
      </c>
      <c r="J842" s="1">
        <v>2.7632742352941189</v>
      </c>
      <c r="K842" s="1">
        <v>0.36188952483522197</v>
      </c>
    </row>
    <row r="843" spans="6:11" x14ac:dyDescent="0.25">
      <c r="F843" s="1">
        <v>83.099999999999554</v>
      </c>
      <c r="G843" s="1">
        <v>2.6749228294117664</v>
      </c>
      <c r="H843" s="1">
        <v>0.37384256061693816</v>
      </c>
      <c r="J843" s="1">
        <v>2.7630140235294132</v>
      </c>
      <c r="K843" s="1">
        <v>0.36192360642550125</v>
      </c>
    </row>
    <row r="844" spans="6:11" x14ac:dyDescent="0.25">
      <c r="F844" s="1">
        <v>83.199999999999548</v>
      </c>
      <c r="G844" s="1">
        <v>2.6744613647058841</v>
      </c>
      <c r="H844" s="1">
        <v>0.37390706524936917</v>
      </c>
      <c r="J844" s="1">
        <v>2.762753811764707</v>
      </c>
      <c r="K844" s="1">
        <v>0.36195769443577408</v>
      </c>
    </row>
    <row r="845" spans="6:11" x14ac:dyDescent="0.25">
      <c r="F845" s="1">
        <v>83.299999999999542</v>
      </c>
      <c r="G845" s="1">
        <v>2.6739999000000019</v>
      </c>
      <c r="H845" s="1">
        <v>0.37397159214553422</v>
      </c>
      <c r="J845" s="1">
        <v>2.7624936000000013</v>
      </c>
      <c r="K845" s="1">
        <v>0.3619917888678546</v>
      </c>
    </row>
    <row r="846" spans="6:11" x14ac:dyDescent="0.25">
      <c r="F846" s="1">
        <v>83.399999999999537</v>
      </c>
      <c r="G846" s="1">
        <v>2.6735384352941196</v>
      </c>
      <c r="H846" s="1">
        <v>0.37403614131696172</v>
      </c>
      <c r="J846" s="1">
        <v>2.7622333882352952</v>
      </c>
      <c r="K846" s="1">
        <v>0.36202588972355765</v>
      </c>
    </row>
    <row r="847" spans="6:11" x14ac:dyDescent="0.25">
      <c r="F847" s="1">
        <v>83.499999999999531</v>
      </c>
      <c r="G847" s="1">
        <v>2.6730769705882373</v>
      </c>
      <c r="H847" s="1">
        <v>0.37410071277518808</v>
      </c>
      <c r="J847" s="1">
        <v>2.7619731764705895</v>
      </c>
      <c r="K847" s="1">
        <v>0.36205999700469876</v>
      </c>
    </row>
    <row r="848" spans="6:11" x14ac:dyDescent="0.25">
      <c r="F848" s="1">
        <v>83.599999999999525</v>
      </c>
      <c r="G848" s="1">
        <v>2.6726155058823551</v>
      </c>
      <c r="H848" s="1">
        <v>0.37416530653175767</v>
      </c>
      <c r="J848" s="1">
        <v>2.7617129647058838</v>
      </c>
      <c r="K848" s="1">
        <v>0.36209411071309422</v>
      </c>
    </row>
    <row r="849" spans="6:11" x14ac:dyDescent="0.25">
      <c r="F849" s="1">
        <v>83.69999999999952</v>
      </c>
      <c r="G849" s="1">
        <v>2.6721540411764728</v>
      </c>
      <c r="H849" s="1">
        <v>0.37422992259822291</v>
      </c>
      <c r="J849" s="1">
        <v>2.7614527529411776</v>
      </c>
      <c r="K849" s="1">
        <v>0.36212823085056101</v>
      </c>
    </row>
    <row r="850" spans="6:11" x14ac:dyDescent="0.25">
      <c r="F850" s="1">
        <v>83.799999999999514</v>
      </c>
      <c r="G850" s="1">
        <v>2.6716925764705906</v>
      </c>
      <c r="H850" s="1">
        <v>0.37429456098614411</v>
      </c>
      <c r="J850" s="1">
        <v>2.7611925411764719</v>
      </c>
      <c r="K850" s="1">
        <v>0.36216235741891661</v>
      </c>
    </row>
    <row r="851" spans="6:11" x14ac:dyDescent="0.25">
      <c r="F851" s="1">
        <v>83.899999999999508</v>
      </c>
      <c r="G851" s="1">
        <v>2.6712311117647078</v>
      </c>
      <c r="H851" s="1">
        <v>0.37435922170708968</v>
      </c>
      <c r="J851" s="1">
        <v>2.7609323294117658</v>
      </c>
      <c r="K851" s="1">
        <v>0.36219649041997937</v>
      </c>
    </row>
    <row r="852" spans="6:11" x14ac:dyDescent="0.25">
      <c r="F852" s="1">
        <v>83.999999999999503</v>
      </c>
      <c r="G852" s="1">
        <v>2.6707696470588256</v>
      </c>
      <c r="H852" s="1">
        <v>0.37442390477263587</v>
      </c>
      <c r="J852" s="1">
        <v>2.7606721176470601</v>
      </c>
      <c r="K852" s="1">
        <v>0.36223062985556825</v>
      </c>
    </row>
    <row r="853" spans="6:11" x14ac:dyDescent="0.25">
      <c r="F853" s="1">
        <v>84.099999999999497</v>
      </c>
      <c r="G853" s="1">
        <v>2.6703081823529433</v>
      </c>
      <c r="H853" s="1">
        <v>0.37448861019436697</v>
      </c>
      <c r="J853" s="1">
        <v>2.7604119058823544</v>
      </c>
      <c r="K853" s="1">
        <v>0.36226477572750293</v>
      </c>
    </row>
    <row r="854" spans="6:11" x14ac:dyDescent="0.25">
      <c r="F854" s="1">
        <v>84.199999999999491</v>
      </c>
      <c r="G854" s="1">
        <v>2.6698467176470611</v>
      </c>
      <c r="H854" s="1">
        <v>0.37455333798387541</v>
      </c>
      <c r="J854" s="1">
        <v>2.7601516941176483</v>
      </c>
      <c r="K854" s="1">
        <v>0.36229892803760377</v>
      </c>
    </row>
    <row r="855" spans="6:11" x14ac:dyDescent="0.25">
      <c r="F855" s="1">
        <v>84.299999999999486</v>
      </c>
      <c r="G855" s="1">
        <v>2.6693852529411788</v>
      </c>
      <c r="H855" s="1">
        <v>0.37461808815276149</v>
      </c>
      <c r="J855" s="1">
        <v>2.7598914823529426</v>
      </c>
      <c r="K855" s="1">
        <v>0.36233308678769177</v>
      </c>
    </row>
    <row r="856" spans="6:11" x14ac:dyDescent="0.25">
      <c r="F856" s="1">
        <v>84.39999999999948</v>
      </c>
      <c r="G856" s="1">
        <v>2.6689237882352965</v>
      </c>
      <c r="H856" s="1">
        <v>0.37468286071263357</v>
      </c>
      <c r="J856" s="1">
        <v>2.7596312705882369</v>
      </c>
      <c r="K856" s="1">
        <v>0.36236725197958863</v>
      </c>
    </row>
    <row r="857" spans="6:11" x14ac:dyDescent="0.25">
      <c r="F857" s="1">
        <v>84.499999999999474</v>
      </c>
      <c r="G857" s="1">
        <v>2.6684623235294138</v>
      </c>
      <c r="H857" s="1">
        <v>0.3747476556751082</v>
      </c>
      <c r="J857" s="1">
        <v>2.7593710588235307</v>
      </c>
      <c r="K857" s="1">
        <v>0.3624014236151169</v>
      </c>
    </row>
    <row r="858" spans="6:11" x14ac:dyDescent="0.25">
      <c r="F858" s="1">
        <v>84.599999999999469</v>
      </c>
      <c r="G858" s="1">
        <v>2.6680008588235316</v>
      </c>
      <c r="H858" s="1">
        <v>0.3748124730518097</v>
      </c>
      <c r="J858" s="1">
        <v>2.759110847058825</v>
      </c>
      <c r="K858" s="1">
        <v>0.36243560169609951</v>
      </c>
    </row>
    <row r="859" spans="6:11" x14ac:dyDescent="0.25">
      <c r="F859" s="1">
        <v>84.699999999999463</v>
      </c>
      <c r="G859" s="1">
        <v>2.6675393941176493</v>
      </c>
      <c r="H859" s="1">
        <v>0.37487731285437054</v>
      </c>
      <c r="J859" s="1">
        <v>2.7588506352941189</v>
      </c>
      <c r="K859" s="1">
        <v>0.36246978622436032</v>
      </c>
    </row>
    <row r="860" spans="6:11" x14ac:dyDescent="0.25">
      <c r="F860" s="1">
        <v>84.799999999999457</v>
      </c>
      <c r="G860" s="1">
        <v>2.667077929411767</v>
      </c>
      <c r="H860" s="1">
        <v>0.37494217509443128</v>
      </c>
      <c r="J860" s="1">
        <v>2.7585904235294132</v>
      </c>
      <c r="K860" s="1">
        <v>0.36250397720172378</v>
      </c>
    </row>
    <row r="861" spans="6:11" x14ac:dyDescent="0.25">
      <c r="F861" s="1">
        <v>84.899999999999451</v>
      </c>
      <c r="G861" s="1">
        <v>2.6666164647058848</v>
      </c>
      <c r="H861" s="1">
        <v>0.37500705978364057</v>
      </c>
      <c r="J861" s="1">
        <v>2.7583302117647075</v>
      </c>
      <c r="K861" s="1">
        <v>0.36253817463001509</v>
      </c>
    </row>
    <row r="862" spans="6:11" x14ac:dyDescent="0.25">
      <c r="F862" s="1">
        <v>84.999999999999446</v>
      </c>
      <c r="G862" s="1">
        <v>2.6661550000000025</v>
      </c>
      <c r="H862" s="1">
        <v>0.37507196693365502</v>
      </c>
      <c r="J862" s="1">
        <v>2.7580700000000014</v>
      </c>
      <c r="K862" s="1">
        <v>0.36257237851106011</v>
      </c>
    </row>
    <row r="863" spans="6:11" x14ac:dyDescent="0.25">
      <c r="F863" s="1">
        <v>85.09999999999944</v>
      </c>
      <c r="G863" s="1">
        <v>2.6656935352941202</v>
      </c>
      <c r="H863" s="1">
        <v>0.37513689655613941</v>
      </c>
      <c r="J863" s="1">
        <v>2.7578097882352957</v>
      </c>
      <c r="K863" s="1">
        <v>0.36260658884668528</v>
      </c>
    </row>
    <row r="864" spans="6:11" x14ac:dyDescent="0.25">
      <c r="F864" s="1">
        <v>85.199999999999434</v>
      </c>
      <c r="G864" s="1">
        <v>2.665232070588238</v>
      </c>
      <c r="H864" s="1">
        <v>0.37520184866276657</v>
      </c>
      <c r="J864" s="1">
        <v>2.7575495764705895</v>
      </c>
      <c r="K864" s="1">
        <v>0.36264080563871792</v>
      </c>
    </row>
    <row r="865" spans="6:11" x14ac:dyDescent="0.25">
      <c r="F865" s="1">
        <v>85.299999999999429</v>
      </c>
      <c r="G865" s="1">
        <v>2.6647706058823553</v>
      </c>
      <c r="H865" s="1">
        <v>0.37526682326521738</v>
      </c>
      <c r="J865" s="1">
        <v>2.7572893647058838</v>
      </c>
      <c r="K865" s="1">
        <v>0.3626750288889859</v>
      </c>
    </row>
    <row r="866" spans="6:11" x14ac:dyDescent="0.25">
      <c r="F866" s="1">
        <v>85.399999999999423</v>
      </c>
      <c r="G866" s="1">
        <v>2.664309141176473</v>
      </c>
      <c r="H866" s="1">
        <v>0.37533182037518076</v>
      </c>
      <c r="J866" s="1">
        <v>2.7570291529411781</v>
      </c>
      <c r="K866" s="1">
        <v>0.36270925859931785</v>
      </c>
    </row>
    <row r="867" spans="6:11" x14ac:dyDescent="0.25">
      <c r="F867" s="1">
        <v>85.499999999999417</v>
      </c>
      <c r="G867" s="1">
        <v>2.6638476764705907</v>
      </c>
      <c r="H867" s="1">
        <v>0.3753968400043538</v>
      </c>
      <c r="J867" s="1">
        <v>2.756768941176472</v>
      </c>
      <c r="K867" s="1">
        <v>0.36274349477154311</v>
      </c>
    </row>
    <row r="868" spans="6:11" x14ac:dyDescent="0.25">
      <c r="F868" s="1">
        <v>85.599999999999412</v>
      </c>
      <c r="G868" s="1">
        <v>2.6633862117647085</v>
      </c>
      <c r="H868" s="1">
        <v>0.37546188216444182</v>
      </c>
      <c r="J868" s="1">
        <v>2.7565087294117663</v>
      </c>
      <c r="K868" s="1">
        <v>0.36277773740749159</v>
      </c>
    </row>
    <row r="869" spans="6:11" x14ac:dyDescent="0.25">
      <c r="F869" s="1">
        <v>85.699999999999406</v>
      </c>
      <c r="G869" s="1">
        <v>2.6629247470588262</v>
      </c>
      <c r="H869" s="1">
        <v>0.37552694686715798</v>
      </c>
      <c r="J869" s="1">
        <v>2.7562485176470606</v>
      </c>
      <c r="K869" s="1">
        <v>0.36281198650899399</v>
      </c>
    </row>
    <row r="870" spans="6:11" x14ac:dyDescent="0.25">
      <c r="F870" s="1">
        <v>85.7999999999994</v>
      </c>
      <c r="G870" s="1">
        <v>2.6624632823529439</v>
      </c>
      <c r="H870" s="1">
        <v>0.37559203412422387</v>
      </c>
      <c r="J870" s="1">
        <v>2.7559883058823544</v>
      </c>
      <c r="K870" s="1">
        <v>0.36284624207788174</v>
      </c>
    </row>
    <row r="871" spans="6:11" x14ac:dyDescent="0.25">
      <c r="F871" s="1">
        <v>85.899999999999395</v>
      </c>
      <c r="G871" s="1">
        <v>2.6620018176470612</v>
      </c>
      <c r="H871" s="1">
        <v>0.37565714394736899</v>
      </c>
      <c r="J871" s="1">
        <v>2.7557280941176487</v>
      </c>
      <c r="K871" s="1">
        <v>0.36288050411598682</v>
      </c>
    </row>
    <row r="872" spans="6:11" x14ac:dyDescent="0.25">
      <c r="F872" s="1">
        <v>85.999999999999389</v>
      </c>
      <c r="G872" s="1">
        <v>2.661540352941179</v>
      </c>
      <c r="H872" s="1">
        <v>0.375722276348331</v>
      </c>
      <c r="J872" s="1">
        <v>2.7554678823529426</v>
      </c>
      <c r="K872" s="1">
        <v>0.3629147726251421</v>
      </c>
    </row>
    <row r="873" spans="6:11" x14ac:dyDescent="0.25">
      <c r="F873" s="1">
        <v>86.099999999999383</v>
      </c>
      <c r="G873" s="1">
        <v>2.6610788882352967</v>
      </c>
      <c r="H873" s="1">
        <v>0.37578743133885567</v>
      </c>
      <c r="J873" s="1">
        <v>2.7552076705882369</v>
      </c>
      <c r="K873" s="1">
        <v>0.36294904760718089</v>
      </c>
    </row>
    <row r="874" spans="6:11" x14ac:dyDescent="0.25">
      <c r="F874" s="1">
        <v>86.199999999999378</v>
      </c>
      <c r="G874" s="1">
        <v>2.6606174235294144</v>
      </c>
      <c r="H874" s="1">
        <v>0.37585260893069716</v>
      </c>
      <c r="J874" s="1">
        <v>2.7549474588235312</v>
      </c>
      <c r="K874" s="1">
        <v>0.36298332906393743</v>
      </c>
    </row>
    <row r="875" spans="6:11" x14ac:dyDescent="0.25">
      <c r="F875" s="1">
        <v>86.299999999999372</v>
      </c>
      <c r="G875" s="1">
        <v>2.6601559588235322</v>
      </c>
      <c r="H875" s="1">
        <v>0.37591780913561745</v>
      </c>
      <c r="J875" s="1">
        <v>2.7546872470588251</v>
      </c>
      <c r="K875" s="1">
        <v>0.36301761699724655</v>
      </c>
    </row>
    <row r="876" spans="6:11" x14ac:dyDescent="0.25">
      <c r="F876" s="1">
        <v>86.399999999999366</v>
      </c>
      <c r="G876" s="1">
        <v>2.6596944941176499</v>
      </c>
      <c r="H876" s="1">
        <v>0.37598303196538696</v>
      </c>
      <c r="J876" s="1">
        <v>2.7544270352941194</v>
      </c>
      <c r="K876" s="1">
        <v>0.36305191140894366</v>
      </c>
    </row>
    <row r="877" spans="6:11" x14ac:dyDescent="0.25">
      <c r="F877" s="1">
        <v>86.499999999999361</v>
      </c>
      <c r="G877" s="1">
        <v>2.6592330294117676</v>
      </c>
      <c r="H877" s="1">
        <v>0.37604827743178409</v>
      </c>
      <c r="J877" s="1">
        <v>2.7541668235294132</v>
      </c>
      <c r="K877" s="1">
        <v>0.36308621230086519</v>
      </c>
    </row>
    <row r="878" spans="6:11" x14ac:dyDescent="0.25">
      <c r="F878" s="1">
        <v>86.599999999999355</v>
      </c>
      <c r="G878" s="1">
        <v>2.6587715647058854</v>
      </c>
      <c r="H878" s="1">
        <v>0.37611354554659548</v>
      </c>
      <c r="J878" s="1">
        <v>2.7539066117647075</v>
      </c>
      <c r="K878" s="1">
        <v>0.36312051967484782</v>
      </c>
    </row>
    <row r="879" spans="6:11" x14ac:dyDescent="0.25">
      <c r="F879" s="1">
        <v>86.699999999999349</v>
      </c>
      <c r="G879" s="1">
        <v>2.6583101000000027</v>
      </c>
      <c r="H879" s="1">
        <v>0.37617883632161614</v>
      </c>
      <c r="J879" s="1">
        <v>2.7536464000000018</v>
      </c>
      <c r="K879" s="1">
        <v>0.36315483353272932</v>
      </c>
    </row>
    <row r="880" spans="6:11" x14ac:dyDescent="0.25">
      <c r="F880" s="1">
        <v>86.799999999999343</v>
      </c>
      <c r="G880" s="1">
        <v>2.6578486352941204</v>
      </c>
      <c r="H880" s="1">
        <v>0.37624414976864884</v>
      </c>
      <c r="J880" s="1">
        <v>2.7533861882352957</v>
      </c>
      <c r="K880" s="1">
        <v>0.36318915387634798</v>
      </c>
    </row>
    <row r="881" spans="6:11" x14ac:dyDescent="0.25">
      <c r="F881" s="1">
        <v>86.899999999999338</v>
      </c>
      <c r="G881" s="1">
        <v>2.6573871705882381</v>
      </c>
      <c r="H881" s="1">
        <v>0.37630948589950497</v>
      </c>
      <c r="J881" s="1">
        <v>2.75312597647059</v>
      </c>
      <c r="K881" s="1">
        <v>0.36322348070754268</v>
      </c>
    </row>
    <row r="882" spans="6:11" x14ac:dyDescent="0.25">
      <c r="F882" s="1">
        <v>86.999999999999332</v>
      </c>
      <c r="G882" s="1">
        <v>2.6569257058823559</v>
      </c>
      <c r="H882" s="1">
        <v>0.37637484472600391</v>
      </c>
      <c r="J882" s="1">
        <v>2.7528657647058843</v>
      </c>
      <c r="K882" s="1">
        <v>0.36325781402815327</v>
      </c>
    </row>
    <row r="883" spans="6:11" x14ac:dyDescent="0.25">
      <c r="F883" s="1">
        <v>87.099999999999326</v>
      </c>
      <c r="G883" s="1">
        <v>2.6564642411764736</v>
      </c>
      <c r="H883" s="1">
        <v>0.37644022625997331</v>
      </c>
      <c r="J883" s="1">
        <v>2.7526055529411781</v>
      </c>
      <c r="K883" s="1">
        <v>0.36329215384002006</v>
      </c>
    </row>
    <row r="884" spans="6:11" x14ac:dyDescent="0.25">
      <c r="F884" s="1">
        <v>87.199999999999321</v>
      </c>
      <c r="G884" s="1">
        <v>2.6560027764705914</v>
      </c>
      <c r="H884" s="1">
        <v>0.37650563051324903</v>
      </c>
      <c r="J884" s="1">
        <v>2.7523453411764724</v>
      </c>
      <c r="K884" s="1">
        <v>0.36332650014498413</v>
      </c>
    </row>
    <row r="885" spans="6:11" x14ac:dyDescent="0.25">
      <c r="F885" s="1">
        <v>87.299999999999315</v>
      </c>
      <c r="G885" s="1">
        <v>2.6555413117647086</v>
      </c>
      <c r="H885" s="1">
        <v>0.37657105749767522</v>
      </c>
      <c r="J885" s="1">
        <v>2.7520851294117663</v>
      </c>
      <c r="K885" s="1">
        <v>0.36336085294488729</v>
      </c>
    </row>
    <row r="886" spans="6:11" x14ac:dyDescent="0.25">
      <c r="F886" s="1">
        <v>87.399999999999309</v>
      </c>
      <c r="G886" s="1">
        <v>2.6550798470588264</v>
      </c>
      <c r="H886" s="1">
        <v>0.37663650722510411</v>
      </c>
      <c r="J886" s="1">
        <v>2.7518249176470606</v>
      </c>
      <c r="K886" s="1">
        <v>0.36339521224157201</v>
      </c>
    </row>
    <row r="887" spans="6:11" x14ac:dyDescent="0.25">
      <c r="F887" s="1">
        <v>87.499999999999304</v>
      </c>
      <c r="G887" s="1">
        <v>2.6546183823529441</v>
      </c>
      <c r="H887" s="1">
        <v>0.37670197970739633</v>
      </c>
      <c r="J887" s="1">
        <v>2.7515647058823549</v>
      </c>
      <c r="K887" s="1">
        <v>0.36342957803688142</v>
      </c>
    </row>
    <row r="888" spans="6:11" x14ac:dyDescent="0.25">
      <c r="F888" s="1">
        <v>87.599999999999298</v>
      </c>
      <c r="G888" s="1">
        <v>2.6541569176470619</v>
      </c>
      <c r="H888" s="1">
        <v>0.37676747495642066</v>
      </c>
      <c r="J888" s="1">
        <v>2.7513044941176488</v>
      </c>
      <c r="K888" s="1">
        <v>0.36346395033265949</v>
      </c>
    </row>
    <row r="889" spans="6:11" x14ac:dyDescent="0.25">
      <c r="F889" s="1">
        <v>87.699999999999292</v>
      </c>
      <c r="G889" s="1">
        <v>2.6536954529411796</v>
      </c>
      <c r="H889" s="1">
        <v>0.3768329929840542</v>
      </c>
      <c r="J889" s="1">
        <v>2.7510442823529431</v>
      </c>
      <c r="K889" s="1">
        <v>0.3634983291307507</v>
      </c>
    </row>
    <row r="890" spans="6:11" x14ac:dyDescent="0.25">
      <c r="F890" s="1">
        <v>87.799999999999287</v>
      </c>
      <c r="G890" s="1">
        <v>2.6532339882352973</v>
      </c>
      <c r="H890" s="1">
        <v>0.37689853380218225</v>
      </c>
      <c r="J890" s="1">
        <v>2.7507840705882369</v>
      </c>
      <c r="K890" s="1">
        <v>0.36353271443300039</v>
      </c>
    </row>
    <row r="891" spans="6:11" x14ac:dyDescent="0.25">
      <c r="F891" s="1">
        <v>87.899999999999281</v>
      </c>
      <c r="G891" s="1">
        <v>2.6527725235294151</v>
      </c>
      <c r="H891" s="1">
        <v>0.37696409742269843</v>
      </c>
      <c r="J891" s="1">
        <v>2.7505238588235312</v>
      </c>
      <c r="K891" s="1">
        <v>0.36356710624125449</v>
      </c>
    </row>
    <row r="892" spans="6:11" x14ac:dyDescent="0.25">
      <c r="F892" s="1">
        <v>87.999999999999275</v>
      </c>
      <c r="G892" s="1">
        <v>2.6523110588235328</v>
      </c>
      <c r="H892" s="1">
        <v>0.37702968385750463</v>
      </c>
      <c r="J892" s="1">
        <v>2.7502636470588255</v>
      </c>
      <c r="K892" s="1">
        <v>0.36360150455735962</v>
      </c>
    </row>
    <row r="893" spans="6:11" x14ac:dyDescent="0.25">
      <c r="F893" s="1">
        <v>88.09999999999927</v>
      </c>
      <c r="G893" s="1">
        <v>2.6518495941176501</v>
      </c>
      <c r="H893" s="1">
        <v>0.37709529311851114</v>
      </c>
      <c r="J893" s="1">
        <v>2.7500034352941194</v>
      </c>
      <c r="K893" s="1">
        <v>0.36363590938316326</v>
      </c>
    </row>
    <row r="894" spans="6:11" x14ac:dyDescent="0.25">
      <c r="F894" s="1">
        <v>88.199999999999264</v>
      </c>
      <c r="G894" s="1">
        <v>2.6513881294117678</v>
      </c>
      <c r="H894" s="1">
        <v>0.37716092521763617</v>
      </c>
      <c r="J894" s="1">
        <v>2.7497432235294137</v>
      </c>
      <c r="K894" s="1">
        <v>0.36367032072051331</v>
      </c>
    </row>
    <row r="895" spans="6:11" x14ac:dyDescent="0.25">
      <c r="F895" s="1">
        <v>88.299999999999258</v>
      </c>
      <c r="G895" s="1">
        <v>2.6509266647058856</v>
      </c>
      <c r="H895" s="1">
        <v>0.3772265801668066</v>
      </c>
      <c r="J895" s="1">
        <v>2.749483011764708</v>
      </c>
      <c r="K895" s="1">
        <v>0.36370473857125868</v>
      </c>
    </row>
    <row r="896" spans="6:11" x14ac:dyDescent="0.25">
      <c r="F896" s="1">
        <v>88.399999999999253</v>
      </c>
      <c r="G896" s="1">
        <v>2.6504652000000033</v>
      </c>
      <c r="H896" s="1">
        <v>0.37729225797795751</v>
      </c>
      <c r="J896" s="1">
        <v>2.7492228000000019</v>
      </c>
      <c r="K896" s="1">
        <v>0.36373916293724878</v>
      </c>
    </row>
    <row r="897" spans="6:11" x14ac:dyDescent="0.25">
      <c r="F897" s="1">
        <v>88.499999999999247</v>
      </c>
      <c r="G897" s="1">
        <v>2.650003735294121</v>
      </c>
      <c r="H897" s="1">
        <v>0.37735795866303223</v>
      </c>
      <c r="J897" s="1">
        <v>2.7489625882352962</v>
      </c>
      <c r="K897" s="1">
        <v>0.36377359382033375</v>
      </c>
    </row>
    <row r="898" spans="6:11" x14ac:dyDescent="0.25">
      <c r="F898" s="1">
        <v>88.599999999999241</v>
      </c>
      <c r="G898" s="1">
        <v>2.6495422705882388</v>
      </c>
      <c r="H898" s="1">
        <v>0.37742368223398254</v>
      </c>
      <c r="J898" s="1">
        <v>2.74870237647059</v>
      </c>
      <c r="K898" s="1">
        <v>0.36380803122236455</v>
      </c>
    </row>
    <row r="899" spans="6:11" x14ac:dyDescent="0.25">
      <c r="F899" s="1">
        <v>88.699999999999235</v>
      </c>
      <c r="G899" s="1">
        <v>2.6490808058823561</v>
      </c>
      <c r="H899" s="1">
        <v>0.37748942870276841</v>
      </c>
      <c r="J899" s="1">
        <v>2.7484421647058843</v>
      </c>
      <c r="K899" s="1">
        <v>0.36384247514519258</v>
      </c>
    </row>
    <row r="900" spans="6:11" x14ac:dyDescent="0.25">
      <c r="F900" s="1">
        <v>88.79999999999923</v>
      </c>
      <c r="G900" s="1">
        <v>2.6486193411764738</v>
      </c>
      <c r="H900" s="1">
        <v>0.37755519808135818</v>
      </c>
      <c r="J900" s="1">
        <v>2.7481819529411786</v>
      </c>
      <c r="K900" s="1">
        <v>0.3638769255906702</v>
      </c>
    </row>
    <row r="901" spans="6:11" x14ac:dyDescent="0.25">
      <c r="F901" s="1">
        <v>88.899999999999224</v>
      </c>
      <c r="G901" s="1">
        <v>2.6481578764705915</v>
      </c>
      <c r="H901" s="1">
        <v>0.37762099038172858</v>
      </c>
      <c r="J901" s="1">
        <v>2.7479217411764725</v>
      </c>
      <c r="K901" s="1">
        <v>0.36391138256065048</v>
      </c>
    </row>
    <row r="902" spans="6:11" x14ac:dyDescent="0.25">
      <c r="F902" s="1">
        <v>88.999999999999218</v>
      </c>
      <c r="G902" s="1">
        <v>2.6476964117647093</v>
      </c>
      <c r="H902" s="1">
        <v>0.3776868056158646</v>
      </c>
      <c r="J902" s="1">
        <v>2.7476615294117668</v>
      </c>
      <c r="K902" s="1">
        <v>0.36394584605698688</v>
      </c>
    </row>
    <row r="903" spans="6:11" x14ac:dyDescent="0.25">
      <c r="F903" s="1">
        <v>89.099999999999213</v>
      </c>
      <c r="G903" s="1">
        <v>2.647234947058827</v>
      </c>
      <c r="H903" s="1">
        <v>0.37775264379575973</v>
      </c>
      <c r="J903" s="1">
        <v>2.7474013176470611</v>
      </c>
      <c r="K903" s="1">
        <v>0.36398031608153392</v>
      </c>
    </row>
    <row r="904" spans="6:11" x14ac:dyDescent="0.25">
      <c r="F904" s="1">
        <v>89.199999999999207</v>
      </c>
      <c r="G904" s="1">
        <v>2.6467734823529447</v>
      </c>
      <c r="H904" s="1">
        <v>0.37781850493341573</v>
      </c>
      <c r="J904" s="1">
        <v>2.7471411058823549</v>
      </c>
      <c r="K904" s="1">
        <v>0.36401479263614667</v>
      </c>
    </row>
    <row r="905" spans="6:11" x14ac:dyDescent="0.25">
      <c r="F905" s="1">
        <v>89.299999999999201</v>
      </c>
      <c r="G905" s="1">
        <v>2.6463120176470625</v>
      </c>
      <c r="H905" s="1">
        <v>0.37788438904084271</v>
      </c>
      <c r="J905" s="1">
        <v>2.7468808941176492</v>
      </c>
      <c r="K905" s="1">
        <v>0.36404927572268075</v>
      </c>
    </row>
    <row r="906" spans="6:11" x14ac:dyDescent="0.25">
      <c r="F906" s="1">
        <v>89.399999999999196</v>
      </c>
      <c r="G906" s="1">
        <v>2.6458505529411802</v>
      </c>
      <c r="H906" s="1">
        <v>0.3779502961300592</v>
      </c>
      <c r="J906" s="1">
        <v>2.7466206823529431</v>
      </c>
      <c r="K906" s="1">
        <v>0.36408376534299292</v>
      </c>
    </row>
    <row r="907" spans="6:11" x14ac:dyDescent="0.25">
      <c r="F907" s="1">
        <v>89.49999999999919</v>
      </c>
      <c r="G907" s="1">
        <v>2.6453890882352975</v>
      </c>
      <c r="H907" s="1">
        <v>0.37801622621309222</v>
      </c>
      <c r="J907" s="1">
        <v>2.7463604705882374</v>
      </c>
      <c r="K907" s="1">
        <v>0.36411826149894011</v>
      </c>
    </row>
    <row r="908" spans="6:11" x14ac:dyDescent="0.25">
      <c r="F908" s="1">
        <v>89.599999999999184</v>
      </c>
      <c r="G908" s="1">
        <v>2.6449276235294152</v>
      </c>
      <c r="H908" s="1">
        <v>0.37808217930197691</v>
      </c>
      <c r="J908" s="1">
        <v>2.7461002588235317</v>
      </c>
      <c r="K908" s="1">
        <v>0.3641527641923803</v>
      </c>
    </row>
    <row r="909" spans="6:11" x14ac:dyDescent="0.25">
      <c r="F909" s="1">
        <v>89.699999999999179</v>
      </c>
      <c r="G909" s="1">
        <v>2.644466158823533</v>
      </c>
      <c r="H909" s="1">
        <v>0.37814815540875701</v>
      </c>
      <c r="J909" s="1">
        <v>2.7458400470588256</v>
      </c>
      <c r="K909" s="1">
        <v>0.3641872734251721</v>
      </c>
    </row>
    <row r="910" spans="6:11" x14ac:dyDescent="0.25">
      <c r="F910" s="1">
        <v>89.799999999999173</v>
      </c>
      <c r="G910" s="1">
        <v>2.6440046941176507</v>
      </c>
      <c r="H910" s="1">
        <v>0.37821415454548463</v>
      </c>
      <c r="J910" s="1">
        <v>2.7455798352941199</v>
      </c>
      <c r="K910" s="1">
        <v>0.36422178919917481</v>
      </c>
    </row>
    <row r="911" spans="6:11" x14ac:dyDescent="0.25">
      <c r="F911" s="1">
        <v>89.899999999999167</v>
      </c>
      <c r="G911" s="1">
        <v>2.6435432294117684</v>
      </c>
      <c r="H911" s="1">
        <v>0.37828017672422037</v>
      </c>
      <c r="J911" s="1">
        <v>2.7453196235294142</v>
      </c>
      <c r="K911" s="1">
        <v>0.36425631151624838</v>
      </c>
    </row>
    <row r="912" spans="6:11" x14ac:dyDescent="0.25">
      <c r="F912" s="1">
        <v>89.999999999999162</v>
      </c>
      <c r="G912" s="1">
        <v>2.6430817647058862</v>
      </c>
      <c r="H912" s="1">
        <v>0.3783462219570331</v>
      </c>
      <c r="J912" s="1">
        <v>2.745059411764708</v>
      </c>
      <c r="K912" s="1">
        <v>0.3642908403782536</v>
      </c>
    </row>
    <row r="913" spans="6:11" x14ac:dyDescent="0.25">
      <c r="F913" s="1">
        <v>90.099999999999156</v>
      </c>
      <c r="G913" s="1">
        <v>2.6426203000000039</v>
      </c>
      <c r="H913" s="1">
        <v>0.37841229025600026</v>
      </c>
      <c r="J913" s="1">
        <v>2.7447992000000023</v>
      </c>
      <c r="K913" s="1">
        <v>0.36432537578705182</v>
      </c>
    </row>
    <row r="914" spans="6:11" x14ac:dyDescent="0.25">
      <c r="F914" s="1">
        <v>90.19999999999915</v>
      </c>
      <c r="G914" s="1">
        <v>2.6421588352941212</v>
      </c>
      <c r="H914" s="1">
        <v>0.37847838163320768</v>
      </c>
      <c r="J914" s="1">
        <v>2.7445389882352962</v>
      </c>
      <c r="K914" s="1">
        <v>0.36435991774450516</v>
      </c>
    </row>
    <row r="915" spans="6:11" x14ac:dyDescent="0.25">
      <c r="F915" s="1">
        <v>90.299999999999145</v>
      </c>
      <c r="G915" s="1">
        <v>2.6416973705882389</v>
      </c>
      <c r="H915" s="1">
        <v>0.37854449610074958</v>
      </c>
      <c r="J915" s="1">
        <v>2.7442787764705905</v>
      </c>
      <c r="K915" s="1">
        <v>0.36439446625247646</v>
      </c>
    </row>
    <row r="916" spans="6:11" x14ac:dyDescent="0.25">
      <c r="F916" s="1">
        <v>90.399999999999139</v>
      </c>
      <c r="G916" s="1">
        <v>2.6412359058823567</v>
      </c>
      <c r="H916" s="1">
        <v>0.37861063367072861</v>
      </c>
      <c r="J916" s="1">
        <v>2.7440185647058848</v>
      </c>
      <c r="K916" s="1">
        <v>0.36442902131282923</v>
      </c>
    </row>
    <row r="917" spans="6:11" x14ac:dyDescent="0.25">
      <c r="F917" s="1">
        <v>90.499999999999133</v>
      </c>
      <c r="G917" s="1">
        <v>2.6407744411764744</v>
      </c>
      <c r="H917" s="1">
        <v>0.37867679435525603</v>
      </c>
      <c r="J917" s="1">
        <v>2.7437583529411786</v>
      </c>
      <c r="K917" s="1">
        <v>0.36446358292742781</v>
      </c>
    </row>
    <row r="918" spans="6:11" x14ac:dyDescent="0.25">
      <c r="F918" s="1">
        <v>90.599999999999127</v>
      </c>
      <c r="G918" s="1">
        <v>2.6403129764705922</v>
      </c>
      <c r="H918" s="1">
        <v>0.37874297816645147</v>
      </c>
      <c r="J918" s="1">
        <v>2.7434981411764729</v>
      </c>
      <c r="K918" s="1">
        <v>0.36449815109813699</v>
      </c>
    </row>
    <row r="919" spans="6:11" x14ac:dyDescent="0.25">
      <c r="F919" s="1">
        <v>90.699999999999122</v>
      </c>
      <c r="G919" s="1">
        <v>2.6398515117647099</v>
      </c>
      <c r="H919" s="1">
        <v>0.37880918511644301</v>
      </c>
      <c r="J919" s="1">
        <v>2.7432379294117668</v>
      </c>
      <c r="K919" s="1">
        <v>0.36453272582682256</v>
      </c>
    </row>
    <row r="920" spans="6:11" x14ac:dyDescent="0.25">
      <c r="F920" s="1">
        <v>90.799999999999116</v>
      </c>
      <c r="G920" s="1">
        <v>2.6393900470588276</v>
      </c>
      <c r="H920" s="1">
        <v>0.37887541521736734</v>
      </c>
      <c r="J920" s="1">
        <v>2.7429777176470611</v>
      </c>
      <c r="K920" s="1">
        <v>0.36456730711535074</v>
      </c>
    </row>
    <row r="921" spans="6:11" x14ac:dyDescent="0.25">
      <c r="F921" s="1">
        <v>90.89999999999911</v>
      </c>
      <c r="G921" s="1">
        <v>2.6389285823529454</v>
      </c>
      <c r="H921" s="1">
        <v>0.3789416684813694</v>
      </c>
      <c r="J921" s="1">
        <v>2.7427175058823554</v>
      </c>
      <c r="K921" s="1">
        <v>0.3646018949655887</v>
      </c>
    </row>
    <row r="922" spans="6:11" x14ac:dyDescent="0.25">
      <c r="F922" s="1">
        <v>90.999999999999105</v>
      </c>
      <c r="G922" s="1">
        <v>2.6384671176470627</v>
      </c>
      <c r="H922" s="1">
        <v>0.37900794492060297</v>
      </c>
      <c r="J922" s="1">
        <v>2.7424572941176493</v>
      </c>
      <c r="K922" s="1">
        <v>0.36463648937940429</v>
      </c>
    </row>
    <row r="923" spans="6:11" x14ac:dyDescent="0.25">
      <c r="F923" s="1">
        <v>91.099999999999099</v>
      </c>
      <c r="G923" s="1">
        <v>2.6380056529411804</v>
      </c>
      <c r="H923" s="1">
        <v>0.37907424454722993</v>
      </c>
      <c r="J923" s="1">
        <v>2.7421970823529436</v>
      </c>
      <c r="K923" s="1">
        <v>0.36467109035866579</v>
      </c>
    </row>
    <row r="924" spans="6:11" x14ac:dyDescent="0.25">
      <c r="F924" s="1">
        <v>91.199999999999093</v>
      </c>
      <c r="G924" s="1">
        <v>2.6375441882352981</v>
      </c>
      <c r="H924" s="1">
        <v>0.379140567373421</v>
      </c>
      <c r="J924" s="1">
        <v>2.7419368705882379</v>
      </c>
      <c r="K924" s="1">
        <v>0.36470569790524254</v>
      </c>
    </row>
    <row r="925" spans="6:11" x14ac:dyDescent="0.25">
      <c r="F925" s="1">
        <v>91.299999999999088</v>
      </c>
      <c r="G925" s="1">
        <v>2.6370827235294159</v>
      </c>
      <c r="H925" s="1">
        <v>0.37920691341135521</v>
      </c>
      <c r="J925" s="1">
        <v>2.7416766588235317</v>
      </c>
      <c r="K925" s="1">
        <v>0.36474031202100449</v>
      </c>
    </row>
    <row r="926" spans="6:11" x14ac:dyDescent="0.25">
      <c r="F926" s="1">
        <v>91.399999999999082</v>
      </c>
      <c r="G926" s="1">
        <v>2.6366212588235336</v>
      </c>
      <c r="H926" s="1">
        <v>0.3792732826732203</v>
      </c>
      <c r="J926" s="1">
        <v>2.741416447058826</v>
      </c>
      <c r="K926" s="1">
        <v>0.36477493270782207</v>
      </c>
    </row>
    <row r="927" spans="6:11" x14ac:dyDescent="0.25">
      <c r="F927" s="1">
        <v>91.499999999999076</v>
      </c>
      <c r="G927" s="1">
        <v>2.6361597941176513</v>
      </c>
      <c r="H927" s="1">
        <v>0.37933967517121242</v>
      </c>
      <c r="J927" s="1">
        <v>2.7411562352941199</v>
      </c>
      <c r="K927" s="1">
        <v>0.36480955996756687</v>
      </c>
    </row>
    <row r="928" spans="6:11" x14ac:dyDescent="0.25">
      <c r="F928" s="1">
        <v>91.599999999999071</v>
      </c>
      <c r="G928" s="1">
        <v>2.6356983294117686</v>
      </c>
      <c r="H928" s="1">
        <v>0.3794060909175363</v>
      </c>
      <c r="J928" s="1">
        <v>2.7408960235294142</v>
      </c>
      <c r="K928" s="1">
        <v>0.36484419380211064</v>
      </c>
    </row>
    <row r="929" spans="6:11" x14ac:dyDescent="0.25">
      <c r="F929" s="1">
        <v>91.699999999999065</v>
      </c>
      <c r="G929" s="1">
        <v>2.6352368647058864</v>
      </c>
      <c r="H929" s="1">
        <v>0.37947252992440511</v>
      </c>
      <c r="J929" s="1">
        <v>2.7406358117647085</v>
      </c>
      <c r="K929" s="1">
        <v>0.36487883421332629</v>
      </c>
    </row>
    <row r="930" spans="6:11" x14ac:dyDescent="0.25">
      <c r="F930" s="1">
        <v>91.799999999999059</v>
      </c>
      <c r="G930" s="1">
        <v>2.6347754000000041</v>
      </c>
      <c r="H930" s="1">
        <v>0.3795389922040408</v>
      </c>
      <c r="J930" s="1">
        <v>2.7403756000000024</v>
      </c>
      <c r="K930" s="1">
        <v>0.36491348120308731</v>
      </c>
    </row>
    <row r="931" spans="6:11" x14ac:dyDescent="0.25">
      <c r="F931" s="1">
        <v>91.899999999999054</v>
      </c>
      <c r="G931" s="1">
        <v>2.6343139352941218</v>
      </c>
      <c r="H931" s="1">
        <v>0.37960547776867365</v>
      </c>
      <c r="J931" s="1">
        <v>2.7401153882352967</v>
      </c>
      <c r="K931" s="1">
        <v>0.36494813477326776</v>
      </c>
    </row>
    <row r="932" spans="6:11" x14ac:dyDescent="0.25">
      <c r="F932" s="1">
        <v>91.999999999999048</v>
      </c>
      <c r="G932" s="1">
        <v>2.6338524705882396</v>
      </c>
      <c r="H932" s="1">
        <v>0.37967198663054269</v>
      </c>
      <c r="J932" s="1">
        <v>2.7398551764705905</v>
      </c>
      <c r="K932" s="1">
        <v>0.36498279492574265</v>
      </c>
    </row>
    <row r="933" spans="6:11" x14ac:dyDescent="0.25">
      <c r="F933" s="1">
        <v>92.099999999999042</v>
      </c>
      <c r="G933" s="1">
        <v>2.6333910058823573</v>
      </c>
      <c r="H933" s="1">
        <v>0.37973851880189546</v>
      </c>
      <c r="J933" s="1">
        <v>2.7395949647058848</v>
      </c>
      <c r="K933" s="1">
        <v>0.36501746166238747</v>
      </c>
    </row>
    <row r="934" spans="6:11" x14ac:dyDescent="0.25">
      <c r="F934" s="1">
        <v>92.199999999999037</v>
      </c>
      <c r="G934" s="1">
        <v>2.632929541176475</v>
      </c>
      <c r="H934" s="1">
        <v>0.37980507429498811</v>
      </c>
      <c r="J934" s="1">
        <v>2.7393347529411791</v>
      </c>
      <c r="K934" s="1">
        <v>0.36505213498507849</v>
      </c>
    </row>
    <row r="935" spans="6:11" x14ac:dyDescent="0.25">
      <c r="F935" s="1">
        <v>92.299999999999031</v>
      </c>
      <c r="G935" s="1">
        <v>2.6324680764705928</v>
      </c>
      <c r="H935" s="1">
        <v>0.37987165312208526</v>
      </c>
      <c r="J935" s="1">
        <v>2.739074541176473</v>
      </c>
      <c r="K935" s="1">
        <v>0.36508681489569295</v>
      </c>
    </row>
    <row r="936" spans="6:11" x14ac:dyDescent="0.25">
      <c r="F936" s="1">
        <v>92.399999999999025</v>
      </c>
      <c r="G936" s="1">
        <v>2.6320066117647101</v>
      </c>
      <c r="H936" s="1">
        <v>0.37993825529546033</v>
      </c>
      <c r="J936" s="1">
        <v>2.7388143294117673</v>
      </c>
      <c r="K936" s="1">
        <v>0.36512150139610827</v>
      </c>
    </row>
    <row r="937" spans="6:11" x14ac:dyDescent="0.25">
      <c r="F937" s="1">
        <v>92.499999999999019</v>
      </c>
      <c r="G937" s="1">
        <v>2.6315451470588278</v>
      </c>
      <c r="H937" s="1">
        <v>0.3800048808273952</v>
      </c>
      <c r="J937" s="1">
        <v>2.7385541176470616</v>
      </c>
      <c r="K937" s="1">
        <v>0.36515619448820313</v>
      </c>
    </row>
    <row r="938" spans="6:11" x14ac:dyDescent="0.25">
      <c r="F938" s="1">
        <v>92.599999999999014</v>
      </c>
      <c r="G938" s="1">
        <v>2.6310836823529455</v>
      </c>
      <c r="H938" s="1">
        <v>0.38007152973018038</v>
      </c>
      <c r="J938" s="1">
        <v>2.7382939058823554</v>
      </c>
      <c r="K938" s="1">
        <v>0.36519089417385669</v>
      </c>
    </row>
    <row r="939" spans="6:11" x14ac:dyDescent="0.25">
      <c r="F939" s="1">
        <v>92.699999999999008</v>
      </c>
      <c r="G939" s="1">
        <v>2.6306222176470633</v>
      </c>
      <c r="H939" s="1">
        <v>0.38013820201611509</v>
      </c>
      <c r="J939" s="1">
        <v>2.7380336941176497</v>
      </c>
      <c r="K939" s="1">
        <v>0.36522560045494873</v>
      </c>
    </row>
    <row r="940" spans="6:11" x14ac:dyDescent="0.25">
      <c r="F940" s="1">
        <v>92.799999999999002</v>
      </c>
      <c r="G940" s="1">
        <v>2.630160752941181</v>
      </c>
      <c r="H940" s="1">
        <v>0.38020489769750709</v>
      </c>
      <c r="J940" s="1">
        <v>2.7377734823529436</v>
      </c>
      <c r="K940" s="1">
        <v>0.3652603133333599</v>
      </c>
    </row>
    <row r="941" spans="6:11" x14ac:dyDescent="0.25">
      <c r="F941" s="1">
        <v>92.899999999998997</v>
      </c>
      <c r="G941" s="1">
        <v>2.6296992882352987</v>
      </c>
      <c r="H941" s="1">
        <v>0.38027161678667287</v>
      </c>
      <c r="J941" s="1">
        <v>2.7375132705882379</v>
      </c>
      <c r="K941" s="1">
        <v>0.36529503281097142</v>
      </c>
    </row>
    <row r="942" spans="6:11" x14ac:dyDescent="0.25">
      <c r="F942" s="1">
        <v>92.999999999998991</v>
      </c>
      <c r="G942" s="1">
        <v>2.629237823529416</v>
      </c>
      <c r="H942" s="1">
        <v>0.38033835929593757</v>
      </c>
      <c r="J942" s="1">
        <v>2.7372530588235322</v>
      </c>
      <c r="K942" s="1">
        <v>0.36532975888966535</v>
      </c>
    </row>
    <row r="943" spans="6:11" x14ac:dyDescent="0.25">
      <c r="F943" s="1">
        <v>93.099999999998985</v>
      </c>
      <c r="G943" s="1">
        <v>2.6287763588235338</v>
      </c>
      <c r="H943" s="1">
        <v>0.38040512523763481</v>
      </c>
      <c r="J943" s="1">
        <v>2.7369928470588261</v>
      </c>
      <c r="K943" s="1">
        <v>0.36536449157132456</v>
      </c>
    </row>
    <row r="944" spans="6:11" x14ac:dyDescent="0.25">
      <c r="F944" s="1">
        <v>93.19999999999898</v>
      </c>
      <c r="G944" s="1">
        <v>2.6283148941176515</v>
      </c>
      <c r="H944" s="1">
        <v>0.38047191462410701</v>
      </c>
      <c r="J944" s="1">
        <v>2.7367326352941204</v>
      </c>
      <c r="K944" s="1">
        <v>0.36539923085783227</v>
      </c>
    </row>
    <row r="945" spans="6:11" x14ac:dyDescent="0.25">
      <c r="F945" s="1">
        <v>93.299999999998974</v>
      </c>
      <c r="G945" s="1">
        <v>2.6278534294117692</v>
      </c>
      <c r="H945" s="1">
        <v>0.38053872746770528</v>
      </c>
      <c r="J945" s="1">
        <v>2.7364724235294142</v>
      </c>
      <c r="K945" s="1">
        <v>0.36543397675107286</v>
      </c>
    </row>
    <row r="946" spans="6:11" x14ac:dyDescent="0.25">
      <c r="F946" s="1">
        <v>93.399999999998968</v>
      </c>
      <c r="G946" s="1">
        <v>2.627391964705887</v>
      </c>
      <c r="H946" s="1">
        <v>0.38060556378078936</v>
      </c>
      <c r="J946" s="1">
        <v>2.7362122117647085</v>
      </c>
      <c r="K946" s="1">
        <v>0.36546872925293111</v>
      </c>
    </row>
    <row r="947" spans="6:11" x14ac:dyDescent="0.25">
      <c r="F947" s="1">
        <v>93.499999999998963</v>
      </c>
      <c r="G947" s="1">
        <v>2.6269305000000047</v>
      </c>
      <c r="H947" s="1">
        <v>0.38067242357572773</v>
      </c>
      <c r="J947" s="1">
        <v>2.7359520000000028</v>
      </c>
      <c r="K947" s="1">
        <v>0.36550348836529256</v>
      </c>
    </row>
    <row r="948" spans="6:11" x14ac:dyDescent="0.25">
      <c r="F948" s="1">
        <v>93.599999999998957</v>
      </c>
      <c r="G948" s="1">
        <v>2.6264690352941225</v>
      </c>
      <c r="H948" s="1">
        <v>0.38073930686489743</v>
      </c>
      <c r="J948" s="1">
        <v>2.7356917882352967</v>
      </c>
      <c r="K948" s="1">
        <v>0.36553825409004376</v>
      </c>
    </row>
    <row r="949" spans="6:11" x14ac:dyDescent="0.25">
      <c r="F949" s="1">
        <v>93.699999999998951</v>
      </c>
      <c r="G949" s="1">
        <v>2.6260075705882402</v>
      </c>
      <c r="H949" s="1">
        <v>0.38080621366068435</v>
      </c>
      <c r="J949" s="1">
        <v>2.735431576470591</v>
      </c>
      <c r="K949" s="1">
        <v>0.36557302642907147</v>
      </c>
    </row>
    <row r="950" spans="6:11" x14ac:dyDescent="0.25">
      <c r="F950" s="1">
        <v>93.799999999998946</v>
      </c>
      <c r="G950" s="1">
        <v>2.6255461058823575</v>
      </c>
      <c r="H950" s="1">
        <v>0.38087314397548305</v>
      </c>
      <c r="J950" s="1">
        <v>2.7351713647058853</v>
      </c>
      <c r="K950" s="1">
        <v>0.36560780538426363</v>
      </c>
    </row>
    <row r="951" spans="6:11" x14ac:dyDescent="0.25">
      <c r="F951" s="1">
        <v>93.89999999999894</v>
      </c>
      <c r="G951" s="1">
        <v>2.6250846411764752</v>
      </c>
      <c r="H951" s="1">
        <v>0.38094009782169669</v>
      </c>
      <c r="J951" s="1">
        <v>2.7349111529411791</v>
      </c>
      <c r="K951" s="1">
        <v>0.36564259095750867</v>
      </c>
    </row>
    <row r="952" spans="6:11" x14ac:dyDescent="0.25">
      <c r="F952" s="1">
        <v>93.999999999998934</v>
      </c>
      <c r="G952" s="1">
        <v>2.624623176470593</v>
      </c>
      <c r="H952" s="1">
        <v>0.38100707521173727</v>
      </c>
      <c r="J952" s="1">
        <v>2.7346509411764734</v>
      </c>
      <c r="K952" s="1">
        <v>0.36567738315069576</v>
      </c>
    </row>
    <row r="953" spans="6:11" x14ac:dyDescent="0.25">
      <c r="F953" s="1">
        <v>94.099999999998929</v>
      </c>
      <c r="G953" s="1">
        <v>2.6241617117647107</v>
      </c>
      <c r="H953" s="1">
        <v>0.38107407615802552</v>
      </c>
      <c r="J953" s="1">
        <v>2.7343907294117673</v>
      </c>
      <c r="K953" s="1">
        <v>0.36571218196571487</v>
      </c>
    </row>
    <row r="954" spans="6:11" x14ac:dyDescent="0.25">
      <c r="F954" s="1">
        <v>94.199999999998923</v>
      </c>
      <c r="G954" s="1">
        <v>2.6237002470588284</v>
      </c>
      <c r="H954" s="1">
        <v>0.3811411006729909</v>
      </c>
      <c r="J954" s="1">
        <v>2.7341305176470616</v>
      </c>
      <c r="K954" s="1">
        <v>0.36574698740445649</v>
      </c>
    </row>
    <row r="955" spans="6:11" x14ac:dyDescent="0.25">
      <c r="F955" s="1">
        <v>94.299999999998917</v>
      </c>
      <c r="G955" s="1">
        <v>2.6232387823529462</v>
      </c>
      <c r="H955" s="1">
        <v>0.38120814876907155</v>
      </c>
      <c r="J955" s="1">
        <v>2.7338703058823559</v>
      </c>
      <c r="K955" s="1">
        <v>0.36578179946881212</v>
      </c>
    </row>
    <row r="956" spans="6:11" x14ac:dyDescent="0.25">
      <c r="F956" s="1">
        <v>94.399999999998911</v>
      </c>
      <c r="G956" s="1">
        <v>2.6227773176470635</v>
      </c>
      <c r="H956" s="1">
        <v>0.38127522045871448</v>
      </c>
      <c r="J956" s="1">
        <v>2.7336100941176498</v>
      </c>
      <c r="K956" s="1">
        <v>0.36581661816067385</v>
      </c>
    </row>
    <row r="957" spans="6:11" x14ac:dyDescent="0.25">
      <c r="F957" s="1">
        <v>94.499999999998906</v>
      </c>
      <c r="G957" s="1">
        <v>2.6223158529411812</v>
      </c>
      <c r="H957" s="1">
        <v>0.38134231575437533</v>
      </c>
      <c r="J957" s="1">
        <v>2.7333498823529441</v>
      </c>
      <c r="K957" s="1">
        <v>0.36585144348193432</v>
      </c>
    </row>
    <row r="958" spans="6:11" x14ac:dyDescent="0.25">
      <c r="F958" s="1">
        <v>94.5999999999989</v>
      </c>
      <c r="G958" s="1">
        <v>2.6218543882352989</v>
      </c>
      <c r="H958" s="1">
        <v>0.38140943466851857</v>
      </c>
      <c r="J958" s="1">
        <v>2.7330896705882384</v>
      </c>
      <c r="K958" s="1">
        <v>0.36588627543448715</v>
      </c>
    </row>
    <row r="959" spans="6:11" x14ac:dyDescent="0.25">
      <c r="F959" s="1">
        <v>94.699999999998894</v>
      </c>
      <c r="G959" s="1">
        <v>2.6213929235294167</v>
      </c>
      <c r="H959" s="1">
        <v>0.3814765772136175</v>
      </c>
      <c r="J959" s="1">
        <v>2.7328294588235322</v>
      </c>
      <c r="K959" s="1">
        <v>0.36592111402022665</v>
      </c>
    </row>
    <row r="960" spans="6:11" x14ac:dyDescent="0.25">
      <c r="F960" s="1">
        <v>94.799999999998889</v>
      </c>
      <c r="G960" s="1">
        <v>2.6209314588235344</v>
      </c>
      <c r="H960" s="1">
        <v>0.38154374340215408</v>
      </c>
      <c r="J960" s="1">
        <v>2.7325692470588265</v>
      </c>
      <c r="K960" s="1">
        <v>0.36595595924104757</v>
      </c>
    </row>
    <row r="961" spans="6:11" x14ac:dyDescent="0.25">
      <c r="F961" s="1">
        <v>94.899999999998883</v>
      </c>
      <c r="G961" s="1">
        <v>2.6204699941176521</v>
      </c>
      <c r="H961" s="1">
        <v>0.38161093324661921</v>
      </c>
      <c r="J961" s="1">
        <v>2.7323090352941204</v>
      </c>
      <c r="K961" s="1">
        <v>0.36599081109884579</v>
      </c>
    </row>
    <row r="962" spans="6:11" x14ac:dyDescent="0.25">
      <c r="F962" s="1">
        <v>94.999999999998877</v>
      </c>
      <c r="G962" s="1">
        <v>2.6200085294117699</v>
      </c>
      <c r="H962" s="1">
        <v>0.3816781467595125</v>
      </c>
      <c r="J962" s="1">
        <v>2.7320488235294147</v>
      </c>
      <c r="K962" s="1">
        <v>0.36602566959551758</v>
      </c>
    </row>
    <row r="963" spans="6:11" x14ac:dyDescent="0.25">
      <c r="F963" s="1">
        <v>95.099999999998872</v>
      </c>
      <c r="G963" s="1">
        <v>2.6195470647058876</v>
      </c>
      <c r="H963" s="1">
        <v>0.38174538395334234</v>
      </c>
      <c r="J963" s="1">
        <v>2.731788611764709</v>
      </c>
      <c r="K963" s="1">
        <v>0.36606053473296007</v>
      </c>
    </row>
    <row r="964" spans="6:11" x14ac:dyDescent="0.25">
      <c r="F964" s="1">
        <v>95.199999999998866</v>
      </c>
      <c r="G964" s="1">
        <v>2.6190856000000049</v>
      </c>
      <c r="H964" s="1">
        <v>0.3818126448406261</v>
      </c>
      <c r="J964" s="1">
        <v>2.7315284000000029</v>
      </c>
      <c r="K964" s="1">
        <v>0.36609540651307121</v>
      </c>
    </row>
    <row r="965" spans="6:11" x14ac:dyDescent="0.25">
      <c r="F965" s="1">
        <v>95.29999999999886</v>
      </c>
      <c r="G965" s="1">
        <v>2.6186241352941226</v>
      </c>
      <c r="H965" s="1">
        <v>0.38187992943388971</v>
      </c>
      <c r="J965" s="1">
        <v>2.7312681882352972</v>
      </c>
      <c r="K965" s="1">
        <v>0.36613028493774941</v>
      </c>
    </row>
    <row r="966" spans="6:11" x14ac:dyDescent="0.25">
      <c r="F966" s="1">
        <v>95.399999999998855</v>
      </c>
      <c r="G966" s="1">
        <v>2.6181626705882404</v>
      </c>
      <c r="H966" s="1">
        <v>0.38194723774566813</v>
      </c>
      <c r="J966" s="1">
        <v>2.7310079764705915</v>
      </c>
      <c r="K966" s="1">
        <v>0.36616517000889409</v>
      </c>
    </row>
    <row r="967" spans="6:11" x14ac:dyDescent="0.25">
      <c r="F967" s="1">
        <v>95.499999999998849</v>
      </c>
      <c r="G967" s="1">
        <v>2.6177012058823581</v>
      </c>
      <c r="H967" s="1">
        <v>0.38201456978850507</v>
      </c>
      <c r="J967" s="1">
        <v>2.7307477647058853</v>
      </c>
      <c r="K967" s="1">
        <v>0.3662000617284053</v>
      </c>
    </row>
    <row r="968" spans="6:11" x14ac:dyDescent="0.25">
      <c r="F968" s="1">
        <v>95.599999999998843</v>
      </c>
      <c r="G968" s="1">
        <v>2.6172397411764758</v>
      </c>
      <c r="H968" s="1">
        <v>0.38208192557495319</v>
      </c>
      <c r="J968" s="1">
        <v>2.7304875529411796</v>
      </c>
      <c r="K968" s="1">
        <v>0.36623496009818363</v>
      </c>
    </row>
    <row r="969" spans="6:11" x14ac:dyDescent="0.25">
      <c r="F969" s="1">
        <v>95.699999999998838</v>
      </c>
      <c r="G969" s="1">
        <v>2.6167782764705936</v>
      </c>
      <c r="H969" s="1">
        <v>0.38214930511757389</v>
      </c>
      <c r="J969" s="1">
        <v>2.7302273411764735</v>
      </c>
      <c r="K969" s="1">
        <v>0.36626986512013071</v>
      </c>
    </row>
    <row r="970" spans="6:11" x14ac:dyDescent="0.25">
      <c r="F970" s="1">
        <v>95.799999999998832</v>
      </c>
      <c r="G970" s="1">
        <v>2.6163168117647109</v>
      </c>
      <c r="H970" s="1">
        <v>0.38221670842893757</v>
      </c>
      <c r="J970" s="1">
        <v>2.7299671294117678</v>
      </c>
      <c r="K970" s="1">
        <v>0.36630477679614853</v>
      </c>
    </row>
    <row r="971" spans="6:11" x14ac:dyDescent="0.25">
      <c r="F971" s="1">
        <v>95.899999999998826</v>
      </c>
      <c r="G971" s="1">
        <v>2.6158553470588286</v>
      </c>
      <c r="H971" s="1">
        <v>0.38228413552162321</v>
      </c>
      <c r="J971" s="1">
        <v>2.7297069176470621</v>
      </c>
      <c r="K971" s="1">
        <v>0.36633969512814019</v>
      </c>
    </row>
    <row r="972" spans="6:11" x14ac:dyDescent="0.25">
      <c r="F972" s="1">
        <v>95.99999999999882</v>
      </c>
      <c r="G972" s="1">
        <v>2.6153938823529463</v>
      </c>
      <c r="H972" s="1">
        <v>0.38235158640821904</v>
      </c>
      <c r="J972" s="1">
        <v>2.7294467058823559</v>
      </c>
      <c r="K972" s="1">
        <v>0.36637462011800931</v>
      </c>
    </row>
    <row r="973" spans="6:11" x14ac:dyDescent="0.25">
      <c r="F973" s="1">
        <v>96.099999999998815</v>
      </c>
      <c r="G973" s="1">
        <v>2.6149324176470641</v>
      </c>
      <c r="H973" s="1">
        <v>0.3824190611013219</v>
      </c>
      <c r="J973" s="1">
        <v>2.7291864941176502</v>
      </c>
      <c r="K973" s="1">
        <v>0.3664095517676601</v>
      </c>
    </row>
    <row r="974" spans="6:11" x14ac:dyDescent="0.25">
      <c r="F974" s="1">
        <v>96.199999999998809</v>
      </c>
      <c r="G974" s="1">
        <v>2.6144709529411818</v>
      </c>
      <c r="H974" s="1">
        <v>0.38248655961353767</v>
      </c>
      <c r="J974" s="1">
        <v>2.7289262823529441</v>
      </c>
      <c r="K974" s="1">
        <v>0.36644449007899788</v>
      </c>
    </row>
    <row r="975" spans="6:11" x14ac:dyDescent="0.25">
      <c r="F975" s="1">
        <v>96.299999999998803</v>
      </c>
      <c r="G975" s="1">
        <v>2.6140094882352995</v>
      </c>
      <c r="H975" s="1">
        <v>0.38255408195748108</v>
      </c>
      <c r="J975" s="1">
        <v>2.7286660705882384</v>
      </c>
      <c r="K975" s="1">
        <v>0.36647943505392827</v>
      </c>
    </row>
    <row r="976" spans="6:11" x14ac:dyDescent="0.25">
      <c r="F976" s="1">
        <v>96.399999999998798</v>
      </c>
      <c r="G976" s="1">
        <v>2.6135480235294173</v>
      </c>
      <c r="H976" s="1">
        <v>0.38262162814577577</v>
      </c>
      <c r="J976" s="1">
        <v>2.7284058588235327</v>
      </c>
      <c r="K976" s="1">
        <v>0.36651438669435793</v>
      </c>
    </row>
    <row r="977" spans="6:11" x14ac:dyDescent="0.25">
      <c r="F977" s="1">
        <v>96.499999999998792</v>
      </c>
      <c r="G977" s="1">
        <v>2.613086558823535</v>
      </c>
      <c r="H977" s="1">
        <v>0.38268919819105435</v>
      </c>
      <c r="J977" s="1">
        <v>2.7281456470588266</v>
      </c>
      <c r="K977" s="1">
        <v>0.36654934500219416</v>
      </c>
    </row>
    <row r="978" spans="6:11" x14ac:dyDescent="0.25">
      <c r="F978" s="1">
        <v>96.599999999998786</v>
      </c>
      <c r="G978" s="1">
        <v>2.6126250941176523</v>
      </c>
      <c r="H978" s="1">
        <v>0.38275679210595831</v>
      </c>
      <c r="J978" s="1">
        <v>2.7278854352941209</v>
      </c>
      <c r="K978" s="1">
        <v>0.36658430997934482</v>
      </c>
    </row>
    <row r="979" spans="6:11" x14ac:dyDescent="0.25">
      <c r="F979" s="1">
        <v>96.699999999998781</v>
      </c>
      <c r="G979" s="1">
        <v>2.61216362941177</v>
      </c>
      <c r="H979" s="1">
        <v>0.38282440990313793</v>
      </c>
      <c r="J979" s="1">
        <v>2.7276252235294152</v>
      </c>
      <c r="K979" s="1">
        <v>0.36661928162771878</v>
      </c>
    </row>
    <row r="980" spans="6:11" x14ac:dyDescent="0.25">
      <c r="F980" s="1">
        <v>96.799999999998775</v>
      </c>
      <c r="G980" s="1">
        <v>2.6117021647058878</v>
      </c>
      <c r="H980" s="1">
        <v>0.38289205159525269</v>
      </c>
      <c r="J980" s="1">
        <v>2.727365011764709</v>
      </c>
      <c r="K980" s="1">
        <v>0.36665425994922546</v>
      </c>
    </row>
    <row r="981" spans="6:11" x14ac:dyDescent="0.25">
      <c r="F981" s="1">
        <v>96.899999999998769</v>
      </c>
      <c r="G981" s="1">
        <v>2.6112407000000055</v>
      </c>
      <c r="H981" s="1">
        <v>0.38295971719497091</v>
      </c>
      <c r="J981" s="1">
        <v>2.7271048000000033</v>
      </c>
      <c r="K981" s="1">
        <v>0.36668924494577504</v>
      </c>
    </row>
    <row r="982" spans="6:11" x14ac:dyDescent="0.25">
      <c r="F982" s="1">
        <v>96.999999999998764</v>
      </c>
      <c r="G982" s="1">
        <v>2.6107792352941233</v>
      </c>
      <c r="H982" s="1">
        <v>0.38302740671496982</v>
      </c>
      <c r="J982" s="1">
        <v>2.7268445882352972</v>
      </c>
      <c r="K982" s="1">
        <v>0.36672423661927844</v>
      </c>
    </row>
    <row r="983" spans="6:11" x14ac:dyDescent="0.25">
      <c r="F983" s="1">
        <v>97.099999999998758</v>
      </c>
      <c r="G983" s="1">
        <v>2.610317770588241</v>
      </c>
      <c r="H983" s="1">
        <v>0.38309512016793562</v>
      </c>
      <c r="J983" s="1">
        <v>2.7265843764705915</v>
      </c>
      <c r="K983" s="1">
        <v>0.36675923497164725</v>
      </c>
    </row>
    <row r="984" spans="6:11" x14ac:dyDescent="0.25">
      <c r="F984" s="1">
        <v>97.199999999998752</v>
      </c>
      <c r="G984" s="1">
        <v>2.6098563058823587</v>
      </c>
      <c r="H984" s="1">
        <v>0.3831628575665636</v>
      </c>
      <c r="J984" s="1">
        <v>2.7263241647058858</v>
      </c>
      <c r="K984" s="1">
        <v>0.36679424000479394</v>
      </c>
    </row>
    <row r="985" spans="6:11" x14ac:dyDescent="0.25">
      <c r="F985" s="1">
        <v>97.299999999998747</v>
      </c>
      <c r="G985" s="1">
        <v>2.609394841176476</v>
      </c>
      <c r="H985" s="1">
        <v>0.38323061892355792</v>
      </c>
      <c r="J985" s="1">
        <v>2.7260639529411796</v>
      </c>
      <c r="K985" s="1">
        <v>0.36682925172063158</v>
      </c>
    </row>
    <row r="986" spans="6:11" x14ac:dyDescent="0.25">
      <c r="F986" s="1">
        <v>97.399999999998741</v>
      </c>
      <c r="G986" s="1">
        <v>2.6089333764705938</v>
      </c>
      <c r="H986" s="1">
        <v>0.38329840425163164</v>
      </c>
      <c r="J986" s="1">
        <v>2.7258037411764739</v>
      </c>
      <c r="K986" s="1">
        <v>0.36686427012107398</v>
      </c>
    </row>
    <row r="987" spans="6:11" x14ac:dyDescent="0.25">
      <c r="F987" s="1">
        <v>97.499999999998735</v>
      </c>
      <c r="G987" s="1">
        <v>2.6084719117647115</v>
      </c>
      <c r="H987" s="1">
        <v>0.38336621356350709</v>
      </c>
      <c r="J987" s="1">
        <v>2.7255435294117678</v>
      </c>
      <c r="K987" s="1">
        <v>0.36689929520803582</v>
      </c>
    </row>
    <row r="988" spans="6:11" x14ac:dyDescent="0.25">
      <c r="F988" s="1">
        <v>97.59999999999873</v>
      </c>
      <c r="G988" s="1">
        <v>2.6080104470588292</v>
      </c>
      <c r="H988" s="1">
        <v>0.38343404687191535</v>
      </c>
      <c r="J988" s="1">
        <v>2.7252833176470621</v>
      </c>
      <c r="K988" s="1">
        <v>0.3669343269834322</v>
      </c>
    </row>
    <row r="989" spans="6:11" x14ac:dyDescent="0.25">
      <c r="F989" s="1">
        <v>97.699999999998724</v>
      </c>
      <c r="G989" s="1">
        <v>2.607548982352947</v>
      </c>
      <c r="H989" s="1">
        <v>0.38350190418959662</v>
      </c>
      <c r="J989" s="1">
        <v>2.7250231058823564</v>
      </c>
      <c r="K989" s="1">
        <v>0.3669693654491793</v>
      </c>
    </row>
    <row r="990" spans="6:11" x14ac:dyDescent="0.25">
      <c r="F990" s="1">
        <v>97.799999999998718</v>
      </c>
      <c r="G990" s="1">
        <v>2.6070875176470647</v>
      </c>
      <c r="H990" s="1">
        <v>0.3835697855293001</v>
      </c>
      <c r="J990" s="1">
        <v>2.7247628941176503</v>
      </c>
      <c r="K990" s="1">
        <v>0.36700441060719385</v>
      </c>
    </row>
    <row r="991" spans="6:11" x14ac:dyDescent="0.25">
      <c r="F991" s="1">
        <v>97.899999999998712</v>
      </c>
      <c r="G991" s="1">
        <v>2.6066260529411824</v>
      </c>
      <c r="H991" s="1">
        <v>0.38363769090378408</v>
      </c>
      <c r="J991" s="1">
        <v>2.7245026823529446</v>
      </c>
      <c r="K991" s="1">
        <v>0.36703946245939334</v>
      </c>
    </row>
    <row r="992" spans="6:11" x14ac:dyDescent="0.25">
      <c r="F992" s="1">
        <v>97.999999999998707</v>
      </c>
      <c r="G992" s="1">
        <v>2.6061645882353002</v>
      </c>
      <c r="H992" s="1">
        <v>0.38370562032581573</v>
      </c>
      <c r="J992" s="1">
        <v>2.7242424705882389</v>
      </c>
      <c r="K992" s="1">
        <v>0.36707452100769594</v>
      </c>
    </row>
    <row r="993" spans="6:11" x14ac:dyDescent="0.25">
      <c r="F993" s="1">
        <v>98.099999999998701</v>
      </c>
      <c r="G993" s="1">
        <v>2.6057031235294175</v>
      </c>
      <c r="H993" s="1">
        <v>0.38377357380817151</v>
      </c>
      <c r="J993" s="1">
        <v>2.7239822588235327</v>
      </c>
      <c r="K993" s="1">
        <v>0.36710958625402074</v>
      </c>
    </row>
    <row r="994" spans="6:11" x14ac:dyDescent="0.25">
      <c r="F994" s="1">
        <v>98.199999999998695</v>
      </c>
      <c r="G994" s="1">
        <v>2.6052416588235352</v>
      </c>
      <c r="H994" s="1">
        <v>0.38384155136363668</v>
      </c>
      <c r="J994" s="1">
        <v>2.723722047058827</v>
      </c>
      <c r="K994" s="1">
        <v>0.36714465820028735</v>
      </c>
    </row>
    <row r="995" spans="6:11" x14ac:dyDescent="0.25">
      <c r="F995" s="1">
        <v>98.29999999999869</v>
      </c>
      <c r="G995" s="1">
        <v>2.6047801941176529</v>
      </c>
      <c r="H995" s="1">
        <v>0.38390955300500568</v>
      </c>
      <c r="J995" s="1">
        <v>2.7234618352941209</v>
      </c>
      <c r="K995" s="1">
        <v>0.3671797368484162</v>
      </c>
    </row>
    <row r="996" spans="6:11" x14ac:dyDescent="0.25">
      <c r="F996" s="1">
        <v>98.399999999998684</v>
      </c>
      <c r="G996" s="1">
        <v>2.6043187294117707</v>
      </c>
      <c r="H996" s="1">
        <v>0.38397757874508198</v>
      </c>
      <c r="J996" s="1">
        <v>2.7232016235294152</v>
      </c>
      <c r="K996" s="1">
        <v>0.36721482220032847</v>
      </c>
    </row>
    <row r="997" spans="6:11" x14ac:dyDescent="0.25">
      <c r="F997" s="1">
        <v>98.499999999998678</v>
      </c>
      <c r="G997" s="1">
        <v>2.6038572647058884</v>
      </c>
      <c r="H997" s="1">
        <v>0.38404562859667818</v>
      </c>
      <c r="J997" s="1">
        <v>2.7229414117647095</v>
      </c>
      <c r="K997" s="1">
        <v>0.36724991425794601</v>
      </c>
    </row>
    <row r="998" spans="6:11" x14ac:dyDescent="0.25">
      <c r="F998" s="1">
        <v>98.599999999998673</v>
      </c>
      <c r="G998" s="1">
        <v>2.6033958000000061</v>
      </c>
      <c r="H998" s="1">
        <v>0.38411370257261596</v>
      </c>
      <c r="J998" s="1">
        <v>2.7226812000000034</v>
      </c>
      <c r="K998" s="1">
        <v>0.36728501302319155</v>
      </c>
    </row>
    <row r="999" spans="6:11" x14ac:dyDescent="0.25">
      <c r="F999" s="1">
        <v>98.699999999998667</v>
      </c>
      <c r="G999" s="1">
        <v>2.6029343352941234</v>
      </c>
      <c r="H999" s="1">
        <v>0.38418180068572616</v>
      </c>
      <c r="J999" s="1">
        <v>2.7224209882352977</v>
      </c>
      <c r="K999" s="1">
        <v>0.36732011849798835</v>
      </c>
    </row>
    <row r="1000" spans="6:11" x14ac:dyDescent="0.25">
      <c r="F1000" s="1">
        <v>98.799999999998661</v>
      </c>
      <c r="G1000" s="1">
        <v>2.6024728705882412</v>
      </c>
      <c r="H1000" s="1">
        <v>0.38424992294884841</v>
      </c>
      <c r="J1000" s="1">
        <v>2.7221607764705915</v>
      </c>
      <c r="K1000" s="1">
        <v>0.36735523068426057</v>
      </c>
    </row>
    <row r="1001" spans="6:11" x14ac:dyDescent="0.25">
      <c r="F1001" s="1">
        <v>98.899999999998656</v>
      </c>
      <c r="G1001" s="1">
        <v>2.6020114058823589</v>
      </c>
      <c r="H1001" s="1">
        <v>0.38431806937483176</v>
      </c>
      <c r="J1001" s="1">
        <v>2.7219005647058858</v>
      </c>
      <c r="K1001" s="1">
        <v>0.36739034958393296</v>
      </c>
    </row>
    <row r="1002" spans="6:11" x14ac:dyDescent="0.25">
      <c r="F1002" s="1">
        <v>98.99999999999865</v>
      </c>
      <c r="G1002" s="1">
        <v>2.6015499411764766</v>
      </c>
      <c r="H1002" s="1">
        <v>0.38438623997653437</v>
      </c>
      <c r="J1002" s="1">
        <v>2.7216403529411801</v>
      </c>
      <c r="K1002" s="1">
        <v>0.36742547519893121</v>
      </c>
    </row>
    <row r="1003" spans="6:11" x14ac:dyDescent="0.25">
      <c r="F1003" s="1">
        <v>99.099999999998644</v>
      </c>
      <c r="G1003" s="1">
        <v>2.6010884764705944</v>
      </c>
      <c r="H1003" s="1">
        <v>0.38445443476682334</v>
      </c>
      <c r="J1003" s="1">
        <v>2.721380141176474</v>
      </c>
      <c r="K1003" s="1">
        <v>0.36746060753118165</v>
      </c>
    </row>
    <row r="1004" spans="6:11" x14ac:dyDescent="0.25">
      <c r="F1004" s="1">
        <v>99.199999999998639</v>
      </c>
      <c r="G1004" s="1">
        <v>2.6006270117647121</v>
      </c>
      <c r="H1004" s="1">
        <v>0.38452265375857503</v>
      </c>
      <c r="J1004" s="1">
        <v>2.7211199294117683</v>
      </c>
      <c r="K1004" s="1">
        <v>0.36749574658261119</v>
      </c>
    </row>
    <row r="1005" spans="6:11" x14ac:dyDescent="0.25">
      <c r="F1005" s="1">
        <v>99.299999999998633</v>
      </c>
      <c r="G1005" s="1">
        <v>2.6001655470588299</v>
      </c>
      <c r="H1005" s="1">
        <v>0.38459089696467491</v>
      </c>
      <c r="J1005" s="1">
        <v>2.7208597176470626</v>
      </c>
      <c r="K1005" s="1">
        <v>0.36753089235514763</v>
      </c>
    </row>
    <row r="1006" spans="6:11" x14ac:dyDescent="0.25">
      <c r="F1006" s="1">
        <v>99.399999999998627</v>
      </c>
      <c r="G1006" s="1">
        <v>2.5997040823529476</v>
      </c>
      <c r="H1006" s="1">
        <v>0.38465916439801762</v>
      </c>
      <c r="J1006" s="1">
        <v>2.7205995058823564</v>
      </c>
      <c r="K1006" s="1">
        <v>0.3675660448507197</v>
      </c>
    </row>
    <row r="1007" spans="6:11" x14ac:dyDescent="0.25">
      <c r="F1007" s="1">
        <v>99.499999999998622</v>
      </c>
      <c r="G1007" s="1">
        <v>2.5992426176470649</v>
      </c>
      <c r="H1007" s="1">
        <v>0.38472745607150699</v>
      </c>
      <c r="J1007" s="1">
        <v>2.7203392941176507</v>
      </c>
      <c r="K1007" s="1">
        <v>0.36760120407125635</v>
      </c>
    </row>
    <row r="1008" spans="6:11" x14ac:dyDescent="0.25">
      <c r="F1008" s="1">
        <v>99.599999999998616</v>
      </c>
      <c r="G1008" s="1">
        <v>2.5987811529411826</v>
      </c>
      <c r="H1008" s="1">
        <v>0.38479577199805587</v>
      </c>
      <c r="J1008" s="1">
        <v>2.720079082352945</v>
      </c>
      <c r="K1008" s="1">
        <v>0.36763637001868776</v>
      </c>
    </row>
    <row r="1009" spans="6:11" x14ac:dyDescent="0.25">
      <c r="F1009" s="1">
        <v>99.69999999999861</v>
      </c>
      <c r="G1009" s="1">
        <v>2.5983196882353004</v>
      </c>
      <c r="H1009" s="1">
        <v>0.38486411219058636</v>
      </c>
      <c r="J1009" s="1">
        <v>2.7198188705882389</v>
      </c>
      <c r="K1009" s="1">
        <v>0.36767154269494473</v>
      </c>
    </row>
    <row r="1010" spans="6:11" x14ac:dyDescent="0.25">
      <c r="F1010" s="1">
        <v>99.799999999998604</v>
      </c>
      <c r="G1010" s="1">
        <v>2.5978582235294181</v>
      </c>
      <c r="H1010" s="1">
        <v>0.38493247666202984</v>
      </c>
      <c r="J1010" s="1">
        <v>2.7195586588235332</v>
      </c>
      <c r="K1010" s="1">
        <v>0.36770672210195854</v>
      </c>
    </row>
    <row r="1011" spans="6:11" x14ac:dyDescent="0.25">
      <c r="F1011" s="1">
        <v>99.899999999998599</v>
      </c>
      <c r="G1011" s="1">
        <v>2.5973967588235358</v>
      </c>
      <c r="H1011" s="1">
        <v>0.38500086542532674</v>
      </c>
      <c r="J1011" s="1">
        <v>2.7192984470588271</v>
      </c>
      <c r="K1011" s="1">
        <v>0.36774190824166159</v>
      </c>
    </row>
    <row r="1012" spans="6:11" x14ac:dyDescent="0.25">
      <c r="F1012" s="1">
        <v>99.999999999998593</v>
      </c>
      <c r="G1012" s="1">
        <v>2.5969352941176536</v>
      </c>
      <c r="H1012" s="1">
        <v>0.38506927849342681</v>
      </c>
      <c r="J1012" s="1">
        <v>2.7190382352941214</v>
      </c>
      <c r="K1012" s="1">
        <v>0.36777710111598666</v>
      </c>
    </row>
    <row r="1013" spans="6:11" x14ac:dyDescent="0.25">
      <c r="F1013" s="1">
        <v>100.09999999999859</v>
      </c>
      <c r="G1013" s="1">
        <v>2.5964738294117709</v>
      </c>
      <c r="H1013" s="1">
        <v>0.38513771587928897</v>
      </c>
      <c r="J1013" s="1">
        <v>2.7187780235294152</v>
      </c>
      <c r="K1013" s="1">
        <v>0.3678123007268676</v>
      </c>
    </row>
    <row r="1014" spans="6:11" x14ac:dyDescent="0.25">
      <c r="F1014" s="1">
        <v>100.19999999999858</v>
      </c>
      <c r="G1014" s="1">
        <v>2.5960123647058886</v>
      </c>
      <c r="H1014" s="1">
        <v>0.38520617759588116</v>
      </c>
      <c r="J1014" s="1">
        <v>2.7185178117647095</v>
      </c>
      <c r="K1014" s="1">
        <v>0.3678475070762387</v>
      </c>
    </row>
    <row r="1015" spans="6:11" x14ac:dyDescent="0.25">
      <c r="F1015" s="1">
        <v>100.29999999999858</v>
      </c>
      <c r="G1015" s="1">
        <v>2.5955509000000063</v>
      </c>
      <c r="H1015" s="1">
        <v>0.38527466365618085</v>
      </c>
      <c r="J1015" s="1">
        <v>2.7182576000000038</v>
      </c>
      <c r="K1015" s="1">
        <v>0.36788272016603524</v>
      </c>
    </row>
    <row r="1016" spans="6:11" x14ac:dyDescent="0.25">
      <c r="F1016" s="1">
        <v>100.39999999999857</v>
      </c>
      <c r="G1016" s="1">
        <v>2.5950894352941241</v>
      </c>
      <c r="H1016" s="1">
        <v>0.38534317407317459</v>
      </c>
      <c r="J1016" s="1">
        <v>2.7179973882352977</v>
      </c>
      <c r="K1016" s="1">
        <v>0.36791793999819317</v>
      </c>
    </row>
    <row r="1017" spans="6:11" x14ac:dyDescent="0.25">
      <c r="F1017" s="1">
        <v>100.49999999999856</v>
      </c>
      <c r="G1017" s="1">
        <v>2.5946279705882418</v>
      </c>
      <c r="H1017" s="1">
        <v>0.38541170885985815</v>
      </c>
      <c r="J1017" s="1">
        <v>2.717737176470592</v>
      </c>
      <c r="K1017" s="1">
        <v>0.36795316657464899</v>
      </c>
    </row>
    <row r="1018" spans="6:11" x14ac:dyDescent="0.25">
      <c r="F1018" s="1">
        <v>100.59999999999856</v>
      </c>
      <c r="G1018" s="1">
        <v>2.5941665058823595</v>
      </c>
      <c r="H1018" s="1">
        <v>0.38548026802923657</v>
      </c>
      <c r="J1018" s="1">
        <v>2.7174769647058863</v>
      </c>
      <c r="K1018" s="1">
        <v>0.36798839989734022</v>
      </c>
    </row>
    <row r="1019" spans="6:11" x14ac:dyDescent="0.25">
      <c r="F1019" s="1">
        <v>100.69999999999855</v>
      </c>
      <c r="G1019" s="1">
        <v>2.5937050411764773</v>
      </c>
      <c r="H1019" s="1">
        <v>0.38554885159432412</v>
      </c>
      <c r="J1019" s="1">
        <v>2.7172167529411801</v>
      </c>
      <c r="K1019" s="1">
        <v>0.36802363996820503</v>
      </c>
    </row>
    <row r="1020" spans="6:11" x14ac:dyDescent="0.25">
      <c r="F1020" s="1">
        <v>100.79999999999855</v>
      </c>
      <c r="G1020" s="1">
        <v>2.593243576470595</v>
      </c>
      <c r="H1020" s="1">
        <v>0.38561745956814447</v>
      </c>
      <c r="J1020" s="1">
        <v>2.7169565411764744</v>
      </c>
      <c r="K1020" s="1">
        <v>0.36805888678918219</v>
      </c>
    </row>
    <row r="1021" spans="6:11" x14ac:dyDescent="0.25">
      <c r="F1021" s="1">
        <v>100.89999999999854</v>
      </c>
      <c r="G1021" s="1">
        <v>2.5927821117647123</v>
      </c>
      <c r="H1021" s="1">
        <v>0.38568609196373044</v>
      </c>
      <c r="J1021" s="1">
        <v>2.7166963294117688</v>
      </c>
      <c r="K1021" s="1">
        <v>0.36809414036221139</v>
      </c>
    </row>
    <row r="1022" spans="6:11" x14ac:dyDescent="0.25">
      <c r="F1022" s="1">
        <v>100.99999999999854</v>
      </c>
      <c r="G1022" s="1">
        <v>2.59232064705883</v>
      </c>
      <c r="H1022" s="1">
        <v>0.38575474879412402</v>
      </c>
      <c r="J1022" s="1">
        <v>2.7164361176470626</v>
      </c>
      <c r="K1022" s="1">
        <v>0.368129400689233</v>
      </c>
    </row>
    <row r="1023" spans="6:11" x14ac:dyDescent="0.25">
      <c r="F1023" s="1">
        <v>101.09999999999853</v>
      </c>
      <c r="G1023" s="1">
        <v>2.5918591823529478</v>
      </c>
      <c r="H1023" s="1">
        <v>0.38582343007237668</v>
      </c>
      <c r="J1023" s="1">
        <v>2.7161759058823569</v>
      </c>
      <c r="K1023" s="1">
        <v>0.36816466777218809</v>
      </c>
    </row>
    <row r="1024" spans="6:11" x14ac:dyDescent="0.25">
      <c r="F1024" s="1">
        <v>101.19999999999852</v>
      </c>
      <c r="G1024" s="1">
        <v>2.5913977176470655</v>
      </c>
      <c r="H1024" s="1">
        <v>0.38589213581154919</v>
      </c>
      <c r="J1024" s="1">
        <v>2.7159156941176508</v>
      </c>
      <c r="K1024" s="1">
        <v>0.36819994161301861</v>
      </c>
    </row>
    <row r="1025" spans="6:11" x14ac:dyDescent="0.25">
      <c r="F1025" s="1">
        <v>101.29999999999852</v>
      </c>
      <c r="G1025" s="1">
        <v>2.5909362529411832</v>
      </c>
      <c r="H1025" s="1">
        <v>0.38596086602471147</v>
      </c>
      <c r="J1025" s="1">
        <v>2.7156554823529451</v>
      </c>
      <c r="K1025" s="1">
        <v>0.36823522221366706</v>
      </c>
    </row>
    <row r="1026" spans="6:11" x14ac:dyDescent="0.25">
      <c r="F1026" s="1">
        <v>101.39999999999851</v>
      </c>
      <c r="G1026" s="1">
        <v>2.590474788235301</v>
      </c>
      <c r="H1026" s="1">
        <v>0.3860296207249429</v>
      </c>
      <c r="J1026" s="1">
        <v>2.7153952705882394</v>
      </c>
      <c r="K1026" s="1">
        <v>0.36827050957607688</v>
      </c>
    </row>
    <row r="1027" spans="6:11" x14ac:dyDescent="0.25">
      <c r="F1027" s="1">
        <v>101.49999999999851</v>
      </c>
      <c r="G1027" s="1">
        <v>2.5900133235294183</v>
      </c>
      <c r="H1027" s="1">
        <v>0.38609839992533213</v>
      </c>
      <c r="J1027" s="1">
        <v>2.7151350588235332</v>
      </c>
      <c r="K1027" s="1">
        <v>0.36830580370219207</v>
      </c>
    </row>
    <row r="1028" spans="6:11" x14ac:dyDescent="0.25">
      <c r="F1028" s="1">
        <v>101.5999999999985</v>
      </c>
      <c r="G1028" s="1">
        <v>2.589551858823536</v>
      </c>
      <c r="H1028" s="1">
        <v>0.38616720363897705</v>
      </c>
      <c r="J1028" s="1">
        <v>2.7148748470588275</v>
      </c>
      <c r="K1028" s="1">
        <v>0.36834110459395752</v>
      </c>
    </row>
    <row r="1029" spans="6:11" x14ac:dyDescent="0.25">
      <c r="F1029" s="1">
        <v>101.6999999999985</v>
      </c>
      <c r="G1029" s="1">
        <v>2.5890903941176537</v>
      </c>
      <c r="H1029" s="1">
        <v>0.38623603187898503</v>
      </c>
      <c r="J1029" s="1">
        <v>2.7146146352941214</v>
      </c>
      <c r="K1029" s="1">
        <v>0.36837641225331885</v>
      </c>
    </row>
    <row r="1030" spans="6:11" x14ac:dyDescent="0.25">
      <c r="F1030" s="1">
        <v>101.79999999999849</v>
      </c>
      <c r="G1030" s="1">
        <v>2.5886289294117715</v>
      </c>
      <c r="H1030" s="1">
        <v>0.38630488465847268</v>
      </c>
      <c r="J1030" s="1">
        <v>2.7143544235294157</v>
      </c>
      <c r="K1030" s="1">
        <v>0.36841172668222222</v>
      </c>
    </row>
    <row r="1031" spans="6:11" x14ac:dyDescent="0.25">
      <c r="F1031" s="1">
        <v>101.89999999999849</v>
      </c>
      <c r="G1031" s="1">
        <v>2.5881674647058892</v>
      </c>
      <c r="H1031" s="1">
        <v>0.38637376199056606</v>
      </c>
      <c r="J1031" s="1">
        <v>2.71409421176471</v>
      </c>
      <c r="K1031" s="1">
        <v>0.3684470478826149</v>
      </c>
    </row>
    <row r="1032" spans="6:11" x14ac:dyDescent="0.25">
      <c r="F1032" s="1">
        <v>101.99999999999848</v>
      </c>
      <c r="G1032" s="1">
        <v>2.5877060000000069</v>
      </c>
      <c r="H1032" s="1">
        <v>0.38644266388840048</v>
      </c>
      <c r="J1032" s="1">
        <v>2.7138340000000039</v>
      </c>
      <c r="K1032" s="1">
        <v>0.36848237585644467</v>
      </c>
    </row>
    <row r="1033" spans="6:11" x14ac:dyDescent="0.25">
      <c r="F1033" s="1">
        <v>102.09999999999847</v>
      </c>
      <c r="G1033" s="1">
        <v>2.5872445352941247</v>
      </c>
      <c r="H1033" s="1">
        <v>0.38651159036512078</v>
      </c>
      <c r="J1033" s="1">
        <v>2.7135737882352982</v>
      </c>
      <c r="K1033" s="1">
        <v>0.36851771060565996</v>
      </c>
    </row>
    <row r="1034" spans="6:11" x14ac:dyDescent="0.25">
      <c r="F1034" s="1">
        <v>102.19999999999847</v>
      </c>
      <c r="G1034" s="1">
        <v>2.5867830705882424</v>
      </c>
      <c r="H1034" s="1">
        <v>0.38658054143388099</v>
      </c>
      <c r="J1034" s="1">
        <v>2.7133135764705925</v>
      </c>
      <c r="K1034" s="1">
        <v>0.36855305213221023</v>
      </c>
    </row>
    <row r="1035" spans="6:11" x14ac:dyDescent="0.25">
      <c r="F1035" s="1">
        <v>102.29999999999846</v>
      </c>
      <c r="G1035" s="1">
        <v>2.5863216058823597</v>
      </c>
      <c r="H1035" s="1">
        <v>0.38664951710784479</v>
      </c>
      <c r="J1035" s="1">
        <v>2.7130533647058863</v>
      </c>
      <c r="K1035" s="1">
        <v>0.36858840043804553</v>
      </c>
    </row>
    <row r="1036" spans="6:11" x14ac:dyDescent="0.25">
      <c r="F1036" s="1">
        <v>102.39999999999846</v>
      </c>
      <c r="G1036" s="1">
        <v>2.5858601411764774</v>
      </c>
      <c r="H1036" s="1">
        <v>0.38671851740018481</v>
      </c>
      <c r="J1036" s="1">
        <v>2.7127931529411806</v>
      </c>
      <c r="K1036" s="1">
        <v>0.36862375552511661</v>
      </c>
    </row>
    <row r="1037" spans="6:11" x14ac:dyDescent="0.25">
      <c r="F1037" s="1">
        <v>102.49999999999845</v>
      </c>
      <c r="G1037" s="1">
        <v>2.5853986764705952</v>
      </c>
      <c r="H1037" s="1">
        <v>0.38678754232408358</v>
      </c>
      <c r="J1037" s="1">
        <v>2.7125329411764745</v>
      </c>
      <c r="K1037" s="1">
        <v>0.3686591173953751</v>
      </c>
    </row>
    <row r="1038" spans="6:11" x14ac:dyDescent="0.25">
      <c r="F1038" s="1">
        <v>102.59999999999845</v>
      </c>
      <c r="G1038" s="1">
        <v>2.5849372117647129</v>
      </c>
      <c r="H1038" s="1">
        <v>0.38685659189273275</v>
      </c>
      <c r="J1038" s="1">
        <v>2.7122727294117688</v>
      </c>
      <c r="K1038" s="1">
        <v>0.36869448605077321</v>
      </c>
    </row>
    <row r="1039" spans="6:11" x14ac:dyDescent="0.25">
      <c r="F1039" s="1">
        <v>102.69999999999844</v>
      </c>
      <c r="G1039" s="1">
        <v>2.5844757470588307</v>
      </c>
      <c r="H1039" s="1">
        <v>0.38692566611933343</v>
      </c>
      <c r="J1039" s="1">
        <v>2.7120125176470631</v>
      </c>
      <c r="K1039" s="1">
        <v>0.36872986149326409</v>
      </c>
    </row>
    <row r="1040" spans="6:11" x14ac:dyDescent="0.25">
      <c r="F1040" s="1">
        <v>102.79999999999843</v>
      </c>
      <c r="G1040" s="1">
        <v>2.5840142823529484</v>
      </c>
      <c r="H1040" s="1">
        <v>0.38699476501709629</v>
      </c>
      <c r="J1040" s="1">
        <v>2.7117523058823569</v>
      </c>
      <c r="K1040" s="1">
        <v>0.36876524372480157</v>
      </c>
    </row>
    <row r="1041" spans="6:11" x14ac:dyDescent="0.25">
      <c r="F1041" s="1">
        <v>102.89999999999843</v>
      </c>
      <c r="G1041" s="1">
        <v>2.5835528176470657</v>
      </c>
      <c r="H1041" s="1">
        <v>0.3870638885992414</v>
      </c>
      <c r="J1041" s="1">
        <v>2.7114920941176512</v>
      </c>
      <c r="K1041" s="1">
        <v>0.3688006327473401</v>
      </c>
    </row>
    <row r="1042" spans="6:11" x14ac:dyDescent="0.25">
      <c r="F1042" s="1">
        <v>102.99999999999842</v>
      </c>
      <c r="G1042" s="1">
        <v>2.5830913529411834</v>
      </c>
      <c r="H1042" s="1">
        <v>0.38713303687899803</v>
      </c>
      <c r="J1042" s="1">
        <v>2.7112318823529451</v>
      </c>
      <c r="K1042" s="1">
        <v>0.36883602856283509</v>
      </c>
    </row>
    <row r="1043" spans="6:11" x14ac:dyDescent="0.25">
      <c r="F1043" s="1">
        <v>103.09999999999842</v>
      </c>
      <c r="G1043" s="1">
        <v>2.5826298882353012</v>
      </c>
      <c r="H1043" s="1">
        <v>0.38720220986960519</v>
      </c>
      <c r="J1043" s="1">
        <v>2.7109716705882394</v>
      </c>
      <c r="K1043" s="1">
        <v>0.3688714311732425</v>
      </c>
    </row>
    <row r="1044" spans="6:11" x14ac:dyDescent="0.25">
      <c r="F1044" s="1">
        <v>103.19999999999841</v>
      </c>
      <c r="G1044" s="1">
        <v>2.5821684235294189</v>
      </c>
      <c r="H1044" s="1">
        <v>0.38727140758431122</v>
      </c>
      <c r="J1044" s="1">
        <v>2.7107114588235337</v>
      </c>
      <c r="K1044" s="1">
        <v>0.3689068405805192</v>
      </c>
    </row>
    <row r="1045" spans="6:11" x14ac:dyDescent="0.25">
      <c r="F1045" s="1">
        <v>103.29999999999841</v>
      </c>
      <c r="G1045" s="1">
        <v>2.5817069588235366</v>
      </c>
      <c r="H1045" s="1">
        <v>0.38734063003637409</v>
      </c>
      <c r="J1045" s="1">
        <v>2.7104512470588276</v>
      </c>
      <c r="K1045" s="1">
        <v>0.36894225678662279</v>
      </c>
    </row>
    <row r="1046" spans="6:11" x14ac:dyDescent="0.25">
      <c r="F1046" s="1">
        <v>103.3999999999984</v>
      </c>
      <c r="G1046" s="1">
        <v>2.5812454941176544</v>
      </c>
      <c r="H1046" s="1">
        <v>0.38740987723906106</v>
      </c>
      <c r="J1046" s="1">
        <v>2.7101910352941219</v>
      </c>
      <c r="K1046" s="1">
        <v>0.36897767979351154</v>
      </c>
    </row>
    <row r="1047" spans="6:11" x14ac:dyDescent="0.25">
      <c r="F1047" s="1">
        <v>103.49999999999839</v>
      </c>
      <c r="G1047" s="1">
        <v>2.5807840294117721</v>
      </c>
      <c r="H1047" s="1">
        <v>0.38747914920564897</v>
      </c>
      <c r="J1047" s="1">
        <v>2.7099308235294162</v>
      </c>
      <c r="K1047" s="1">
        <v>0.36901310960314448</v>
      </c>
    </row>
    <row r="1048" spans="6:11" x14ac:dyDescent="0.25">
      <c r="F1048" s="1">
        <v>103.59999999999839</v>
      </c>
      <c r="G1048" s="1">
        <v>2.5803225647058898</v>
      </c>
      <c r="H1048" s="1">
        <v>0.38754844594942411</v>
      </c>
      <c r="J1048" s="1">
        <v>2.70967061176471</v>
      </c>
      <c r="K1048" s="1">
        <v>0.36904854621748151</v>
      </c>
    </row>
    <row r="1049" spans="6:11" x14ac:dyDescent="0.25">
      <c r="F1049" s="1">
        <v>103.69999999999838</v>
      </c>
      <c r="G1049" s="1">
        <v>2.5798611000000071</v>
      </c>
      <c r="H1049" s="1">
        <v>0.38761776748368243</v>
      </c>
      <c r="J1049" s="1">
        <v>2.7094104000000043</v>
      </c>
      <c r="K1049" s="1">
        <v>0.3690839896384831</v>
      </c>
    </row>
    <row r="1050" spans="6:11" x14ac:dyDescent="0.25">
      <c r="F1050" s="1">
        <v>103.79999999999838</v>
      </c>
      <c r="G1050" s="1">
        <v>2.5793996352941249</v>
      </c>
      <c r="H1050" s="1">
        <v>0.38768711382172916</v>
      </c>
      <c r="J1050" s="1">
        <v>2.7091501882352982</v>
      </c>
      <c r="K1050" s="1">
        <v>0.36911943986811074</v>
      </c>
    </row>
    <row r="1051" spans="6:11" x14ac:dyDescent="0.25">
      <c r="F1051" s="1">
        <v>103.89999999999837</v>
      </c>
      <c r="G1051" s="1">
        <v>2.5789381705882426</v>
      </c>
      <c r="H1051" s="1">
        <v>0.38775648497687909</v>
      </c>
      <c r="J1051" s="1">
        <v>2.7088899764705925</v>
      </c>
      <c r="K1051" s="1">
        <v>0.36915489690832631</v>
      </c>
    </row>
    <row r="1052" spans="6:11" x14ac:dyDescent="0.25">
      <c r="F1052" s="1">
        <v>103.99999999999837</v>
      </c>
      <c r="G1052" s="1">
        <v>2.5784767058823603</v>
      </c>
      <c r="H1052" s="1">
        <v>0.38782588096245679</v>
      </c>
      <c r="J1052" s="1">
        <v>2.7086297647058868</v>
      </c>
      <c r="K1052" s="1">
        <v>0.36919036076109268</v>
      </c>
    </row>
    <row r="1053" spans="6:11" x14ac:dyDescent="0.25">
      <c r="F1053" s="1">
        <v>104.09999999999836</v>
      </c>
      <c r="G1053" s="1">
        <v>2.5780152411764781</v>
      </c>
      <c r="H1053" s="1">
        <v>0.3878953017917961</v>
      </c>
      <c r="J1053" s="1">
        <v>2.7083695529411806</v>
      </c>
      <c r="K1053" s="1">
        <v>0.36922583142837362</v>
      </c>
    </row>
    <row r="1054" spans="6:11" x14ac:dyDescent="0.25">
      <c r="F1054" s="1">
        <v>104.19999999999835</v>
      </c>
      <c r="G1054" s="1">
        <v>2.5775537764705958</v>
      </c>
      <c r="H1054" s="1">
        <v>0.38796474747824056</v>
      </c>
      <c r="J1054" s="1">
        <v>2.7081093411764749</v>
      </c>
      <c r="K1054" s="1">
        <v>0.36926130891213327</v>
      </c>
    </row>
    <row r="1055" spans="6:11" x14ac:dyDescent="0.25">
      <c r="F1055" s="1">
        <v>104.29999999999835</v>
      </c>
      <c r="G1055" s="1">
        <v>2.5770923117647131</v>
      </c>
      <c r="H1055" s="1">
        <v>0.38803421803514321</v>
      </c>
      <c r="J1055" s="1">
        <v>2.7078491294117688</v>
      </c>
      <c r="K1055" s="1">
        <v>0.36929679321433684</v>
      </c>
    </row>
    <row r="1056" spans="6:11" x14ac:dyDescent="0.25">
      <c r="F1056" s="1">
        <v>104.39999999999834</v>
      </c>
      <c r="G1056" s="1">
        <v>2.5766308470588308</v>
      </c>
      <c r="H1056" s="1">
        <v>0.38810371347586664</v>
      </c>
      <c r="J1056" s="1">
        <v>2.7075889176470631</v>
      </c>
      <c r="K1056" s="1">
        <v>0.36933228433695009</v>
      </c>
    </row>
    <row r="1057" spans="6:11" x14ac:dyDescent="0.25">
      <c r="F1057" s="1">
        <v>104.49999999999834</v>
      </c>
      <c r="G1057" s="1">
        <v>2.5761693823529486</v>
      </c>
      <c r="H1057" s="1">
        <v>0.38817323381378299</v>
      </c>
      <c r="J1057" s="1">
        <v>2.7073287058823574</v>
      </c>
      <c r="K1057" s="1">
        <v>0.36936778228193962</v>
      </c>
    </row>
    <row r="1058" spans="6:11" x14ac:dyDescent="0.25">
      <c r="F1058" s="1">
        <v>104.59999999999833</v>
      </c>
      <c r="G1058" s="1">
        <v>2.5757079176470663</v>
      </c>
      <c r="H1058" s="1">
        <v>0.38824277906227406</v>
      </c>
      <c r="J1058" s="1">
        <v>2.7070684941176513</v>
      </c>
      <c r="K1058" s="1">
        <v>0.36940328705127295</v>
      </c>
    </row>
    <row r="1059" spans="6:11" x14ac:dyDescent="0.25">
      <c r="F1059" s="1">
        <v>104.69999999999833</v>
      </c>
      <c r="G1059" s="1">
        <v>2.575246452941184</v>
      </c>
      <c r="H1059" s="1">
        <v>0.38831234923473129</v>
      </c>
      <c r="J1059" s="1">
        <v>2.7068082823529456</v>
      </c>
      <c r="K1059" s="1">
        <v>0.36943879864691809</v>
      </c>
    </row>
    <row r="1060" spans="6:11" x14ac:dyDescent="0.25">
      <c r="F1060" s="1">
        <v>104.79999999999832</v>
      </c>
      <c r="G1060" s="1">
        <v>2.5747849882353018</v>
      </c>
      <c r="H1060" s="1">
        <v>0.38838194434455553</v>
      </c>
      <c r="J1060" s="1">
        <v>2.7065480705882399</v>
      </c>
      <c r="K1060" s="1">
        <v>0.36947431707084383</v>
      </c>
    </row>
    <row r="1061" spans="6:11" x14ac:dyDescent="0.25">
      <c r="F1061" s="1">
        <v>104.89999999999831</v>
      </c>
      <c r="G1061" s="1">
        <v>2.5743235235294195</v>
      </c>
      <c r="H1061" s="1">
        <v>0.38845156440515738</v>
      </c>
      <c r="J1061" s="1">
        <v>2.7062878588235337</v>
      </c>
      <c r="K1061" s="1">
        <v>0.36950984232502004</v>
      </c>
    </row>
    <row r="1062" spans="6:11" x14ac:dyDescent="0.25">
      <c r="F1062" s="1">
        <v>104.99999999999831</v>
      </c>
      <c r="G1062" s="1">
        <v>2.5738620588235372</v>
      </c>
      <c r="H1062" s="1">
        <v>0.38852120942995705</v>
      </c>
      <c r="J1062" s="1">
        <v>2.706027647058828</v>
      </c>
      <c r="K1062" s="1">
        <v>0.36954537441141688</v>
      </c>
    </row>
    <row r="1063" spans="6:11" x14ac:dyDescent="0.25">
      <c r="F1063" s="1">
        <v>105.0999999999983</v>
      </c>
      <c r="G1063" s="1">
        <v>2.5734005941176545</v>
      </c>
      <c r="H1063" s="1">
        <v>0.38859087943238446</v>
      </c>
      <c r="J1063" s="1">
        <v>2.7057674352941219</v>
      </c>
      <c r="K1063" s="1">
        <v>0.3695809133320056</v>
      </c>
    </row>
    <row r="1064" spans="6:11" x14ac:dyDescent="0.25">
      <c r="F1064" s="1">
        <v>105.1999999999983</v>
      </c>
      <c r="G1064" s="1">
        <v>2.5729391294117723</v>
      </c>
      <c r="H1064" s="1">
        <v>0.38866057442587881</v>
      </c>
      <c r="J1064" s="1">
        <v>2.7055072235294162</v>
      </c>
      <c r="K1064" s="1">
        <v>0.36961645908875812</v>
      </c>
    </row>
    <row r="1065" spans="6:11" x14ac:dyDescent="0.25">
      <c r="F1065" s="1">
        <v>105.29999999999829</v>
      </c>
      <c r="G1065" s="1">
        <v>2.57247766470589</v>
      </c>
      <c r="H1065" s="1">
        <v>0.3887302944238894</v>
      </c>
      <c r="J1065" s="1">
        <v>2.7052470117647105</v>
      </c>
      <c r="K1065" s="1">
        <v>0.36965201168364703</v>
      </c>
    </row>
    <row r="1066" spans="6:11" x14ac:dyDescent="0.25">
      <c r="F1066" s="1">
        <v>105.39999999999829</v>
      </c>
      <c r="G1066" s="1">
        <v>2.5720162000000077</v>
      </c>
      <c r="H1066" s="1">
        <v>0.38880003943987484</v>
      </c>
      <c r="J1066" s="1">
        <v>2.7049868000000044</v>
      </c>
      <c r="K1066" s="1">
        <v>0.36968757111864592</v>
      </c>
    </row>
    <row r="1067" spans="6:11" x14ac:dyDescent="0.25">
      <c r="F1067" s="1">
        <v>105.49999999999828</v>
      </c>
      <c r="G1067" s="1">
        <v>2.5715547352941255</v>
      </c>
      <c r="H1067" s="1">
        <v>0.3888698094873036</v>
      </c>
      <c r="J1067" s="1">
        <v>2.7047265882352987</v>
      </c>
      <c r="K1067" s="1">
        <v>0.36972313739572876</v>
      </c>
    </row>
    <row r="1068" spans="6:11" x14ac:dyDescent="0.25">
      <c r="F1068" s="1">
        <v>105.59999999999827</v>
      </c>
      <c r="G1068" s="1">
        <v>2.5710932705882432</v>
      </c>
      <c r="H1068" s="1">
        <v>0.38893960457965376</v>
      </c>
      <c r="J1068" s="1">
        <v>2.7044663764705925</v>
      </c>
      <c r="K1068" s="1">
        <v>0.36975871051687065</v>
      </c>
    </row>
    <row r="1069" spans="6:11" x14ac:dyDescent="0.25">
      <c r="F1069" s="1">
        <v>105.69999999999827</v>
      </c>
      <c r="G1069" s="1">
        <v>2.570631805882361</v>
      </c>
      <c r="H1069" s="1">
        <v>0.389009424730413</v>
      </c>
      <c r="J1069" s="1">
        <v>2.7042061647058868</v>
      </c>
      <c r="K1069" s="1">
        <v>0.36979429048404722</v>
      </c>
    </row>
    <row r="1070" spans="6:11" x14ac:dyDescent="0.25">
      <c r="F1070" s="1">
        <v>105.79999999999826</v>
      </c>
      <c r="G1070" s="1">
        <v>2.5701703411764782</v>
      </c>
      <c r="H1070" s="1">
        <v>0.38907926995307895</v>
      </c>
      <c r="J1070" s="1">
        <v>2.7039459529411811</v>
      </c>
      <c r="K1070" s="1">
        <v>0.369829877299235</v>
      </c>
    </row>
    <row r="1071" spans="6:11" x14ac:dyDescent="0.25">
      <c r="F1071" s="1">
        <v>105.89999999999826</v>
      </c>
      <c r="G1071" s="1">
        <v>2.569708876470596</v>
      </c>
      <c r="H1071" s="1">
        <v>0.38914914026115849</v>
      </c>
      <c r="J1071" s="1">
        <v>2.703685741176475</v>
      </c>
      <c r="K1071" s="1">
        <v>0.36986547096441119</v>
      </c>
    </row>
    <row r="1072" spans="6:11" x14ac:dyDescent="0.25">
      <c r="F1072" s="1">
        <v>105.99999999999825</v>
      </c>
      <c r="G1072" s="1">
        <v>2.5692474117647137</v>
      </c>
      <c r="H1072" s="1">
        <v>0.38921903566816862</v>
      </c>
      <c r="J1072" s="1">
        <v>2.7034255294117693</v>
      </c>
      <c r="K1072" s="1">
        <v>0.36990107148155371</v>
      </c>
    </row>
    <row r="1073" spans="6:11" x14ac:dyDescent="0.25">
      <c r="F1073" s="1">
        <v>106.09999999999825</v>
      </c>
      <c r="G1073" s="1">
        <v>2.5687859470588315</v>
      </c>
      <c r="H1073" s="1">
        <v>0.38928895618763582</v>
      </c>
      <c r="J1073" s="1">
        <v>2.7031653176470636</v>
      </c>
      <c r="K1073" s="1">
        <v>0.36993667885264137</v>
      </c>
    </row>
    <row r="1074" spans="6:11" x14ac:dyDescent="0.25">
      <c r="F1074" s="1">
        <v>106.19999999999824</v>
      </c>
      <c r="G1074" s="1">
        <v>2.5683244823529492</v>
      </c>
      <c r="H1074" s="1">
        <v>0.38935890183309635</v>
      </c>
      <c r="J1074" s="1">
        <v>2.7029051058823574</v>
      </c>
      <c r="K1074" s="1">
        <v>0.36997229307965374</v>
      </c>
    </row>
    <row r="1075" spans="6:11" x14ac:dyDescent="0.25">
      <c r="F1075" s="1">
        <v>106.29999999999824</v>
      </c>
      <c r="G1075" s="1">
        <v>2.5678630176470669</v>
      </c>
      <c r="H1075" s="1">
        <v>0.38942887261809628</v>
      </c>
      <c r="J1075" s="1">
        <v>2.7026448941176517</v>
      </c>
      <c r="K1075" s="1">
        <v>0.37000791416457096</v>
      </c>
    </row>
    <row r="1076" spans="6:11" x14ac:dyDescent="0.25">
      <c r="F1076" s="1">
        <v>106.39999999999823</v>
      </c>
      <c r="G1076" s="1">
        <v>2.5674015529411847</v>
      </c>
      <c r="H1076" s="1">
        <v>0.38949886855619131</v>
      </c>
      <c r="J1076" s="1">
        <v>2.702384682352946</v>
      </c>
      <c r="K1076" s="1">
        <v>0.37004354210937412</v>
      </c>
    </row>
    <row r="1077" spans="6:11" x14ac:dyDescent="0.25">
      <c r="F1077" s="1">
        <v>106.49999999999822</v>
      </c>
      <c r="G1077" s="1">
        <v>2.5669400882353024</v>
      </c>
      <c r="H1077" s="1">
        <v>0.38956888966094699</v>
      </c>
      <c r="J1077" s="1">
        <v>2.7021244705882399</v>
      </c>
      <c r="K1077" s="1">
        <v>0.37007917691604514</v>
      </c>
    </row>
    <row r="1078" spans="6:11" x14ac:dyDescent="0.25">
      <c r="F1078" s="1">
        <v>106.59999999999822</v>
      </c>
      <c r="G1078" s="1">
        <v>2.5664786235294197</v>
      </c>
      <c r="H1078" s="1">
        <v>0.38963893594593851</v>
      </c>
      <c r="J1078" s="1">
        <v>2.7018642588235342</v>
      </c>
      <c r="K1078" s="1">
        <v>0.37011481858656636</v>
      </c>
    </row>
    <row r="1079" spans="6:11" x14ac:dyDescent="0.25">
      <c r="F1079" s="1">
        <v>106.69999999999821</v>
      </c>
      <c r="G1079" s="1">
        <v>2.5660171588235374</v>
      </c>
      <c r="H1079" s="1">
        <v>0.38970900742475084</v>
      </c>
      <c r="J1079" s="1">
        <v>2.7016040470588281</v>
      </c>
      <c r="K1079" s="1">
        <v>0.37015046712292132</v>
      </c>
    </row>
    <row r="1080" spans="6:11" x14ac:dyDescent="0.25">
      <c r="F1080" s="1">
        <v>106.79999999999821</v>
      </c>
      <c r="G1080" s="1">
        <v>2.5655556941176552</v>
      </c>
      <c r="H1080" s="1">
        <v>0.38977910411097882</v>
      </c>
      <c r="J1080" s="1">
        <v>2.7013438352941224</v>
      </c>
      <c r="K1080" s="1">
        <v>0.37018612252709399</v>
      </c>
    </row>
    <row r="1081" spans="6:11" x14ac:dyDescent="0.25">
      <c r="F1081" s="1">
        <v>106.8999999999982</v>
      </c>
      <c r="G1081" s="1">
        <v>2.5650942294117729</v>
      </c>
      <c r="H1081" s="1">
        <v>0.38984922601822697</v>
      </c>
      <c r="J1081" s="1">
        <v>2.7010836235294162</v>
      </c>
      <c r="K1081" s="1">
        <v>0.37022178480106932</v>
      </c>
    </row>
    <row r="1082" spans="6:11" x14ac:dyDescent="0.25">
      <c r="F1082" s="1">
        <v>106.9999999999982</v>
      </c>
      <c r="G1082" s="1">
        <v>2.5646327647058906</v>
      </c>
      <c r="H1082" s="1">
        <v>0.38991937316010972</v>
      </c>
      <c r="J1082" s="1">
        <v>2.7008234117647105</v>
      </c>
      <c r="K1082" s="1">
        <v>0.37025745394683274</v>
      </c>
    </row>
    <row r="1083" spans="6:11" x14ac:dyDescent="0.25">
      <c r="F1083" s="1">
        <v>107.09999999999819</v>
      </c>
      <c r="G1083" s="1">
        <v>2.5641713000000084</v>
      </c>
      <c r="H1083" s="1">
        <v>0.38998954555025117</v>
      </c>
      <c r="J1083" s="1">
        <v>2.7005632000000048</v>
      </c>
      <c r="K1083" s="1">
        <v>0.37029312996637082</v>
      </c>
    </row>
    <row r="1084" spans="6:11" x14ac:dyDescent="0.25">
      <c r="F1084" s="1">
        <v>107.19999999999818</v>
      </c>
      <c r="G1084" s="1">
        <v>2.5637098352941257</v>
      </c>
      <c r="H1084" s="1">
        <v>0.39005974320228537</v>
      </c>
      <c r="J1084" s="1">
        <v>2.7003029882352987</v>
      </c>
      <c r="K1084" s="1">
        <v>0.37032881286167069</v>
      </c>
    </row>
    <row r="1085" spans="6:11" x14ac:dyDescent="0.25">
      <c r="F1085" s="1">
        <v>107.29999999999818</v>
      </c>
      <c r="G1085" s="1">
        <v>2.5632483705882434</v>
      </c>
      <c r="H1085" s="1">
        <v>0.39012996612985601</v>
      </c>
      <c r="J1085" s="1">
        <v>2.700042776470593</v>
      </c>
      <c r="K1085" s="1">
        <v>0.37036450263472015</v>
      </c>
    </row>
    <row r="1086" spans="6:11" x14ac:dyDescent="0.25">
      <c r="F1086" s="1">
        <v>107.39999999999817</v>
      </c>
      <c r="G1086" s="1">
        <v>2.5627869058823611</v>
      </c>
      <c r="H1086" s="1">
        <v>0.39020021434661672</v>
      </c>
      <c r="J1086" s="1">
        <v>2.6997825647058873</v>
      </c>
      <c r="K1086" s="1">
        <v>0.37040019928750795</v>
      </c>
    </row>
    <row r="1087" spans="6:11" x14ac:dyDescent="0.25">
      <c r="F1087" s="1">
        <v>107.49999999999817</v>
      </c>
      <c r="G1087" s="1">
        <v>2.5623254411764789</v>
      </c>
      <c r="H1087" s="1">
        <v>0.39027048786623103</v>
      </c>
      <c r="J1087" s="1">
        <v>2.6995223529411811</v>
      </c>
      <c r="K1087" s="1">
        <v>0.37043590282202365</v>
      </c>
    </row>
    <row r="1088" spans="6:11" x14ac:dyDescent="0.25">
      <c r="F1088" s="1">
        <v>107.59999999999816</v>
      </c>
      <c r="G1088" s="1">
        <v>2.5618639764705966</v>
      </c>
      <c r="H1088" s="1">
        <v>0.3903407867023721</v>
      </c>
      <c r="J1088" s="1">
        <v>2.6992621411764754</v>
      </c>
      <c r="K1088" s="1">
        <v>0.37047161324025729</v>
      </c>
    </row>
    <row r="1089" spans="6:11" x14ac:dyDescent="0.25">
      <c r="F1089" s="1">
        <v>107.69999999999816</v>
      </c>
      <c r="G1089" s="1">
        <v>2.5614025117647143</v>
      </c>
      <c r="H1089" s="1">
        <v>0.39041111086872321</v>
      </c>
      <c r="J1089" s="1">
        <v>2.6990019294117698</v>
      </c>
      <c r="K1089" s="1">
        <v>0.37050733054419993</v>
      </c>
    </row>
    <row r="1090" spans="6:11" x14ac:dyDescent="0.25">
      <c r="F1090" s="1">
        <v>107.79999999999815</v>
      </c>
      <c r="G1090" s="1">
        <v>2.5609410470588321</v>
      </c>
      <c r="H1090" s="1">
        <v>0.3904814603789773</v>
      </c>
      <c r="J1090" s="1">
        <v>2.6987417176470636</v>
      </c>
      <c r="K1090" s="1">
        <v>0.37054305473584342</v>
      </c>
    </row>
    <row r="1091" spans="6:11" x14ac:dyDescent="0.25">
      <c r="F1091" s="1">
        <v>107.89999999999814</v>
      </c>
      <c r="G1091" s="1">
        <v>2.5604795823529498</v>
      </c>
      <c r="H1091" s="1">
        <v>0.39055183524683729</v>
      </c>
      <c r="J1091" s="1">
        <v>2.6984815058823579</v>
      </c>
      <c r="K1091" s="1">
        <v>0.37057878581718012</v>
      </c>
    </row>
    <row r="1092" spans="6:11" x14ac:dyDescent="0.25">
      <c r="F1092" s="1">
        <v>107.99999999999814</v>
      </c>
      <c r="G1092" s="1">
        <v>2.5600181176470671</v>
      </c>
      <c r="H1092" s="1">
        <v>0.39062223548601599</v>
      </c>
      <c r="J1092" s="1">
        <v>2.6982212941176518</v>
      </c>
      <c r="K1092" s="1">
        <v>0.37061452379020343</v>
      </c>
    </row>
    <row r="1093" spans="6:11" x14ac:dyDescent="0.25">
      <c r="F1093" s="1">
        <v>108.09999999999813</v>
      </c>
      <c r="G1093" s="1">
        <v>2.5595566529411848</v>
      </c>
      <c r="H1093" s="1">
        <v>0.39069266111023587</v>
      </c>
      <c r="J1093" s="1">
        <v>2.6979610823529461</v>
      </c>
      <c r="K1093" s="1">
        <v>0.37065026865690737</v>
      </c>
    </row>
    <row r="1094" spans="6:11" x14ac:dyDescent="0.25">
      <c r="F1094" s="1">
        <v>108.19999999999813</v>
      </c>
      <c r="G1094" s="1">
        <v>2.5590951882353026</v>
      </c>
      <c r="H1094" s="1">
        <v>0.39076311213322967</v>
      </c>
      <c r="J1094" s="1">
        <v>2.6977008705882404</v>
      </c>
      <c r="K1094" s="1">
        <v>0.37068602041928672</v>
      </c>
    </row>
    <row r="1095" spans="6:11" x14ac:dyDescent="0.25">
      <c r="F1095" s="1">
        <v>108.29999999999812</v>
      </c>
      <c r="G1095" s="1">
        <v>2.5586337235294203</v>
      </c>
      <c r="H1095" s="1">
        <v>0.39083358856873973</v>
      </c>
      <c r="J1095" s="1">
        <v>2.6974406588235342</v>
      </c>
      <c r="K1095" s="1">
        <v>0.37072177907933718</v>
      </c>
    </row>
    <row r="1096" spans="6:11" x14ac:dyDescent="0.25">
      <c r="F1096" s="1">
        <v>108.39999999999812</v>
      </c>
      <c r="G1096" s="1">
        <v>2.558172258823538</v>
      </c>
      <c r="H1096" s="1">
        <v>0.39090409043051844</v>
      </c>
      <c r="J1096" s="1">
        <v>2.6971804470588285</v>
      </c>
      <c r="K1096" s="1">
        <v>0.37075754463905503</v>
      </c>
    </row>
    <row r="1097" spans="6:11" x14ac:dyDescent="0.25">
      <c r="F1097" s="1">
        <v>108.49999999999811</v>
      </c>
      <c r="G1097" s="1">
        <v>2.5577107941176558</v>
      </c>
      <c r="H1097" s="1">
        <v>0.39097461773232817</v>
      </c>
      <c r="J1097" s="1">
        <v>2.6969202352941224</v>
      </c>
      <c r="K1097" s="1">
        <v>0.3707933171004375</v>
      </c>
    </row>
    <row r="1098" spans="6:11" x14ac:dyDescent="0.25">
      <c r="F1098" s="1">
        <v>108.5999999999981</v>
      </c>
      <c r="G1098" s="1">
        <v>2.5572493294117731</v>
      </c>
      <c r="H1098" s="1">
        <v>0.39104517048794118</v>
      </c>
      <c r="J1098" s="1">
        <v>2.6966600235294167</v>
      </c>
      <c r="K1098" s="1">
        <v>0.37082909646548234</v>
      </c>
    </row>
    <row r="1099" spans="6:11" x14ac:dyDescent="0.25">
      <c r="F1099" s="1">
        <v>108.6999999999981</v>
      </c>
      <c r="G1099" s="1">
        <v>2.5567878647058908</v>
      </c>
      <c r="H1099" s="1">
        <v>0.39111574871113947</v>
      </c>
      <c r="J1099" s="1">
        <v>2.696399811764711</v>
      </c>
      <c r="K1099" s="1">
        <v>0.37086488273618839</v>
      </c>
    </row>
    <row r="1100" spans="6:11" x14ac:dyDescent="0.25">
      <c r="F1100" s="1">
        <v>108.79999999999809</v>
      </c>
      <c r="G1100" s="1">
        <v>2.5563264000000085</v>
      </c>
      <c r="H1100" s="1">
        <v>0.39118635241571525</v>
      </c>
      <c r="J1100" s="1">
        <v>2.6961396000000049</v>
      </c>
      <c r="K1100" s="1">
        <v>0.37090067591455511</v>
      </c>
    </row>
    <row r="1101" spans="6:11" x14ac:dyDescent="0.25">
      <c r="F1101" s="1">
        <v>108.89999999999809</v>
      </c>
      <c r="G1101" s="1">
        <v>2.5558649352941263</v>
      </c>
      <c r="H1101" s="1">
        <v>0.39125698161547062</v>
      </c>
      <c r="J1101" s="1">
        <v>2.6958793882352992</v>
      </c>
      <c r="K1101" s="1">
        <v>0.37093647600258256</v>
      </c>
    </row>
    <row r="1102" spans="6:11" x14ac:dyDescent="0.25">
      <c r="F1102" s="1">
        <v>108.99999999999808</v>
      </c>
      <c r="G1102" s="1">
        <v>2.555403470588244</v>
      </c>
      <c r="H1102" s="1">
        <v>0.39132763632421769</v>
      </c>
      <c r="J1102" s="1">
        <v>2.6956191764705935</v>
      </c>
      <c r="K1102" s="1">
        <v>0.37097228300227186</v>
      </c>
    </row>
    <row r="1103" spans="6:11" x14ac:dyDescent="0.25">
      <c r="F1103" s="1">
        <v>109.09999999999808</v>
      </c>
      <c r="G1103" s="1">
        <v>2.5549420058823618</v>
      </c>
      <c r="H1103" s="1">
        <v>0.39139831655577839</v>
      </c>
      <c r="J1103" s="1">
        <v>2.6953589647058873</v>
      </c>
      <c r="K1103" s="1">
        <v>0.37100809691562481</v>
      </c>
    </row>
    <row r="1104" spans="6:11" x14ac:dyDescent="0.25">
      <c r="F1104" s="1">
        <v>109.19999999999807</v>
      </c>
      <c r="G1104" s="1">
        <v>2.5544805411764795</v>
      </c>
      <c r="H1104" s="1">
        <v>0.39146902232398478</v>
      </c>
      <c r="J1104" s="1">
        <v>2.6950987529411816</v>
      </c>
      <c r="K1104" s="1">
        <v>0.37104391774464385</v>
      </c>
    </row>
    <row r="1105" spans="6:11" x14ac:dyDescent="0.25">
      <c r="F1105" s="1">
        <v>109.29999999999806</v>
      </c>
      <c r="G1105" s="1">
        <v>2.5540190764705972</v>
      </c>
      <c r="H1105" s="1">
        <v>0.39153975364267896</v>
      </c>
      <c r="J1105" s="1">
        <v>2.6948385411764755</v>
      </c>
      <c r="K1105" s="1">
        <v>0.37107974549133238</v>
      </c>
    </row>
    <row r="1106" spans="6:11" x14ac:dyDescent="0.25">
      <c r="F1106" s="1">
        <v>109.39999999999806</v>
      </c>
      <c r="G1106" s="1">
        <v>2.5535576117647145</v>
      </c>
      <c r="H1106" s="1">
        <v>0.39161051052571288</v>
      </c>
      <c r="J1106" s="1">
        <v>2.6945783294117698</v>
      </c>
      <c r="K1106" s="1">
        <v>0.37111558015769441</v>
      </c>
    </row>
    <row r="1107" spans="6:11" x14ac:dyDescent="0.25">
      <c r="F1107" s="1">
        <v>109.49999999999805</v>
      </c>
      <c r="G1107" s="1">
        <v>2.5530961470588323</v>
      </c>
      <c r="H1107" s="1">
        <v>0.39168129298694859</v>
      </c>
      <c r="J1107" s="1">
        <v>2.6943181176470641</v>
      </c>
      <c r="K1107" s="1">
        <v>0.3711514217457349</v>
      </c>
    </row>
    <row r="1108" spans="6:11" x14ac:dyDescent="0.25">
      <c r="F1108" s="1">
        <v>109.59999999999805</v>
      </c>
      <c r="G1108" s="1">
        <v>2.55263468235295</v>
      </c>
      <c r="H1108" s="1">
        <v>0.39175210104025809</v>
      </c>
      <c r="J1108" s="1">
        <v>2.6940579058823579</v>
      </c>
      <c r="K1108" s="1">
        <v>0.37118727025745946</v>
      </c>
    </row>
    <row r="1109" spans="6:11" x14ac:dyDescent="0.25">
      <c r="F1109" s="1">
        <v>109.69999999999804</v>
      </c>
      <c r="G1109" s="1">
        <v>2.5521732176470677</v>
      </c>
      <c r="H1109" s="1">
        <v>0.39182293469952356</v>
      </c>
      <c r="J1109" s="1">
        <v>2.6937976941176522</v>
      </c>
      <c r="K1109" s="1">
        <v>0.37122312569487437</v>
      </c>
    </row>
    <row r="1110" spans="6:11" x14ac:dyDescent="0.25">
      <c r="F1110" s="1">
        <v>109.79999999999804</v>
      </c>
      <c r="G1110" s="1">
        <v>2.5517117529411855</v>
      </c>
      <c r="H1110" s="1">
        <v>0.39189379397863716</v>
      </c>
      <c r="J1110" s="1">
        <v>2.6935374823529461</v>
      </c>
      <c r="K1110" s="1">
        <v>0.37125898805998703</v>
      </c>
    </row>
    <row r="1111" spans="6:11" x14ac:dyDescent="0.25">
      <c r="F1111" s="1">
        <v>109.89999999999803</v>
      </c>
      <c r="G1111" s="1">
        <v>2.5512502882353032</v>
      </c>
      <c r="H1111" s="1">
        <v>0.39196467889150099</v>
      </c>
      <c r="J1111" s="1">
        <v>2.6932772705882404</v>
      </c>
      <c r="K1111" s="1">
        <v>0.37129485735480527</v>
      </c>
    </row>
    <row r="1112" spans="6:11" x14ac:dyDescent="0.25">
      <c r="F1112" s="1">
        <v>109.99999999999802</v>
      </c>
      <c r="G1112" s="1">
        <v>2.5507888235294205</v>
      </c>
      <c r="H1112" s="1">
        <v>0.39203558945202743</v>
      </c>
      <c r="J1112" s="1">
        <v>2.6930170588235347</v>
      </c>
      <c r="K1112" s="1">
        <v>0.37133073358133784</v>
      </c>
    </row>
    <row r="1113" spans="6:11" x14ac:dyDescent="0.25">
      <c r="F1113" s="1">
        <v>110.09999999999802</v>
      </c>
      <c r="G1113" s="1">
        <v>2.5503273588235382</v>
      </c>
      <c r="H1113" s="1">
        <v>0.39210652567413867</v>
      </c>
      <c r="J1113" s="1">
        <v>2.6927568470588286</v>
      </c>
      <c r="K1113" s="1">
        <v>0.37136661674159438</v>
      </c>
    </row>
    <row r="1114" spans="6:11" x14ac:dyDescent="0.25">
      <c r="F1114" s="1">
        <v>110.19999999999801</v>
      </c>
      <c r="G1114" s="1">
        <v>2.549865894117656</v>
      </c>
      <c r="H1114" s="1">
        <v>0.39217748757176718</v>
      </c>
      <c r="J1114" s="1">
        <v>2.6924966352941229</v>
      </c>
      <c r="K1114" s="1">
        <v>0.37140250683758497</v>
      </c>
    </row>
    <row r="1115" spans="6:11" x14ac:dyDescent="0.25">
      <c r="F1115" s="1">
        <v>110.29999999999801</v>
      </c>
      <c r="G1115" s="1">
        <v>2.5494044294117737</v>
      </c>
      <c r="H1115" s="1">
        <v>0.39224847515885536</v>
      </c>
      <c r="J1115" s="1">
        <v>2.6922364235294172</v>
      </c>
      <c r="K1115" s="1">
        <v>0.37143840387132082</v>
      </c>
    </row>
    <row r="1116" spans="6:11" x14ac:dyDescent="0.25">
      <c r="F1116" s="1">
        <v>110.399999999998</v>
      </c>
      <c r="G1116" s="1">
        <v>2.5489429647058914</v>
      </c>
      <c r="H1116" s="1">
        <v>0.39231948844935594</v>
      </c>
      <c r="J1116" s="1">
        <v>2.691976211764711</v>
      </c>
      <c r="K1116" s="1">
        <v>0.37147430784481383</v>
      </c>
    </row>
    <row r="1117" spans="6:11" x14ac:dyDescent="0.25">
      <c r="F1117" s="1">
        <v>110.499999999998</v>
      </c>
      <c r="G1117" s="1">
        <v>2.5484815000000092</v>
      </c>
      <c r="H1117" s="1">
        <v>0.39239052745723146</v>
      </c>
      <c r="J1117" s="1">
        <v>2.6917160000000053</v>
      </c>
      <c r="K1117" s="1">
        <v>0.3715102187600765</v>
      </c>
    </row>
    <row r="1118" spans="6:11" x14ac:dyDescent="0.25">
      <c r="F1118" s="1">
        <v>110.59999999999799</v>
      </c>
      <c r="G1118" s="1">
        <v>2.5480200352941269</v>
      </c>
      <c r="H1118" s="1">
        <v>0.39246159219645482</v>
      </c>
      <c r="J1118" s="1">
        <v>2.6914557882352992</v>
      </c>
      <c r="K1118" s="1">
        <v>0.37154613661912234</v>
      </c>
    </row>
    <row r="1119" spans="6:11" x14ac:dyDescent="0.25">
      <c r="F1119" s="1">
        <v>110.69999999999798</v>
      </c>
      <c r="G1119" s="1">
        <v>2.5475585705882446</v>
      </c>
      <c r="H1119" s="1">
        <v>0.39253268268100888</v>
      </c>
      <c r="J1119" s="1">
        <v>2.6911955764705935</v>
      </c>
      <c r="K1119" s="1">
        <v>0.37158206142396538</v>
      </c>
    </row>
    <row r="1120" spans="6:11" x14ac:dyDescent="0.25">
      <c r="F1120" s="1">
        <v>110.79999999999798</v>
      </c>
      <c r="G1120" s="1">
        <v>2.5470971058823624</v>
      </c>
      <c r="H1120" s="1">
        <v>0.39260379892488678</v>
      </c>
      <c r="J1120" s="1">
        <v>2.6909353647058878</v>
      </c>
      <c r="K1120" s="1">
        <v>0.3716179931766207</v>
      </c>
    </row>
    <row r="1121" spans="6:11" x14ac:dyDescent="0.25">
      <c r="F1121" s="1">
        <v>110.89999999999797</v>
      </c>
      <c r="G1121" s="1">
        <v>2.5466356411764797</v>
      </c>
      <c r="H1121" s="1">
        <v>0.39267494094209171</v>
      </c>
      <c r="J1121" s="1">
        <v>2.6906751529411816</v>
      </c>
      <c r="K1121" s="1">
        <v>0.37165393187910412</v>
      </c>
    </row>
    <row r="1122" spans="6:11" x14ac:dyDescent="0.25">
      <c r="F1122" s="1">
        <v>110.99999999999797</v>
      </c>
      <c r="G1122" s="1">
        <v>2.5461741764705974</v>
      </c>
      <c r="H1122" s="1">
        <v>0.39274610874663696</v>
      </c>
      <c r="J1122" s="1">
        <v>2.6904149411764759</v>
      </c>
      <c r="K1122" s="1">
        <v>0.37168987753343202</v>
      </c>
    </row>
    <row r="1123" spans="6:11" x14ac:dyDescent="0.25">
      <c r="F1123" s="1">
        <v>111.09999999999796</v>
      </c>
      <c r="G1123" s="1">
        <v>2.5457127117647151</v>
      </c>
      <c r="H1123" s="1">
        <v>0.39281730235254603</v>
      </c>
      <c r="J1123" s="1">
        <v>2.6901547294117698</v>
      </c>
      <c r="K1123" s="1">
        <v>0.37172583014162175</v>
      </c>
    </row>
    <row r="1124" spans="6:11" x14ac:dyDescent="0.25">
      <c r="F1124" s="1">
        <v>111.19999999999796</v>
      </c>
      <c r="G1124" s="1">
        <v>2.5452512470588329</v>
      </c>
      <c r="H1124" s="1">
        <v>0.39288852177385269</v>
      </c>
      <c r="J1124" s="1">
        <v>2.6898945176470641</v>
      </c>
      <c r="K1124" s="1">
        <v>0.3717617897056914</v>
      </c>
    </row>
    <row r="1125" spans="6:11" x14ac:dyDescent="0.25">
      <c r="F1125" s="1">
        <v>111.29999999999795</v>
      </c>
      <c r="G1125" s="1">
        <v>2.5447897823529506</v>
      </c>
      <c r="H1125" s="1">
        <v>0.39295976702460078</v>
      </c>
      <c r="J1125" s="1">
        <v>2.6896343058823584</v>
      </c>
      <c r="K1125" s="1">
        <v>0.37179775622765976</v>
      </c>
    </row>
    <row r="1126" spans="6:11" x14ac:dyDescent="0.25">
      <c r="F1126" s="1">
        <v>111.39999999999795</v>
      </c>
      <c r="G1126" s="1">
        <v>2.5443283176470679</v>
      </c>
      <c r="H1126" s="1">
        <v>0.39303103811884438</v>
      </c>
      <c r="J1126" s="1">
        <v>2.6893740941176523</v>
      </c>
      <c r="K1126" s="1">
        <v>0.37183372970954665</v>
      </c>
    </row>
    <row r="1127" spans="6:11" x14ac:dyDescent="0.25">
      <c r="F1127" s="1">
        <v>111.49999999999794</v>
      </c>
      <c r="G1127" s="1">
        <v>2.5438668529411856</v>
      </c>
      <c r="H1127" s="1">
        <v>0.39310233507064768</v>
      </c>
      <c r="J1127" s="1">
        <v>2.6891138823529466</v>
      </c>
      <c r="K1127" s="1">
        <v>0.37186971015337233</v>
      </c>
    </row>
    <row r="1128" spans="6:11" x14ac:dyDescent="0.25">
      <c r="F1128" s="1">
        <v>111.59999999999793</v>
      </c>
      <c r="G1128" s="1">
        <v>2.5434053882353034</v>
      </c>
      <c r="H1128" s="1">
        <v>0.39317365789408515</v>
      </c>
      <c r="J1128" s="1">
        <v>2.6888536705882409</v>
      </c>
      <c r="K1128" s="1">
        <v>0.37190569756115804</v>
      </c>
    </row>
    <row r="1129" spans="6:11" x14ac:dyDescent="0.25">
      <c r="F1129" s="1">
        <v>111.69999999999793</v>
      </c>
      <c r="G1129" s="1">
        <v>2.5429439235294211</v>
      </c>
      <c r="H1129" s="1">
        <v>0.39324500660324146</v>
      </c>
      <c r="J1129" s="1">
        <v>2.6885934588235347</v>
      </c>
      <c r="K1129" s="1">
        <v>0.37194169193492588</v>
      </c>
    </row>
    <row r="1130" spans="6:11" x14ac:dyDescent="0.25">
      <c r="F1130" s="1">
        <v>111.79999999999792</v>
      </c>
      <c r="G1130" s="1">
        <v>2.5424824588235388</v>
      </c>
      <c r="H1130" s="1">
        <v>0.39331638121221157</v>
      </c>
      <c r="J1130" s="1">
        <v>2.688333247058829</v>
      </c>
      <c r="K1130" s="1">
        <v>0.3719776932766985</v>
      </c>
    </row>
    <row r="1131" spans="6:11" x14ac:dyDescent="0.25">
      <c r="F1131" s="1">
        <v>111.89999999999792</v>
      </c>
      <c r="G1131" s="1">
        <v>2.5420209941176566</v>
      </c>
      <c r="H1131" s="1">
        <v>0.39338778173510053</v>
      </c>
      <c r="J1131" s="1">
        <v>2.6880730352941233</v>
      </c>
      <c r="K1131" s="1">
        <v>0.37201370158849945</v>
      </c>
    </row>
    <row r="1132" spans="6:11" x14ac:dyDescent="0.25">
      <c r="F1132" s="1">
        <v>111.99999999999791</v>
      </c>
      <c r="G1132" s="1">
        <v>2.5415595294117743</v>
      </c>
      <c r="H1132" s="1">
        <v>0.39345920818602381</v>
      </c>
      <c r="J1132" s="1">
        <v>2.6878128235294172</v>
      </c>
      <c r="K1132" s="1">
        <v>0.37204971687235322</v>
      </c>
    </row>
    <row r="1133" spans="6:11" x14ac:dyDescent="0.25">
      <c r="F1133" s="1">
        <v>112.09999999999791</v>
      </c>
      <c r="G1133" s="1">
        <v>2.5410980647058921</v>
      </c>
      <c r="H1133" s="1">
        <v>0.39353066057910696</v>
      </c>
      <c r="J1133" s="1">
        <v>2.6875526117647115</v>
      </c>
      <c r="K1133" s="1">
        <v>0.37208573913028481</v>
      </c>
    </row>
    <row r="1134" spans="6:11" x14ac:dyDescent="0.25">
      <c r="F1134" s="1">
        <v>112.1999999999979</v>
      </c>
      <c r="G1134" s="1">
        <v>2.5406366000000098</v>
      </c>
      <c r="H1134" s="1">
        <v>0.39360213892848595</v>
      </c>
      <c r="J1134" s="1">
        <v>2.6872924000000054</v>
      </c>
      <c r="K1134" s="1">
        <v>0.37212176836432015</v>
      </c>
    </row>
    <row r="1135" spans="6:11" x14ac:dyDescent="0.25">
      <c r="F1135" s="1">
        <v>112.29999999999789</v>
      </c>
      <c r="G1135" s="1">
        <v>2.5401751352941271</v>
      </c>
      <c r="H1135" s="1">
        <v>0.39367364324830695</v>
      </c>
      <c r="J1135" s="1">
        <v>2.6870321882352997</v>
      </c>
      <c r="K1135" s="1">
        <v>0.37215780457648595</v>
      </c>
    </row>
    <row r="1136" spans="6:11" x14ac:dyDescent="0.25">
      <c r="F1136" s="1">
        <v>112.39999999999789</v>
      </c>
      <c r="G1136" s="1">
        <v>2.5397136705882448</v>
      </c>
      <c r="H1136" s="1">
        <v>0.39374517355272631</v>
      </c>
      <c r="J1136" s="1">
        <v>2.6867719764705935</v>
      </c>
      <c r="K1136" s="1">
        <v>0.3721938477688097</v>
      </c>
    </row>
    <row r="1137" spans="6:11" x14ac:dyDescent="0.25">
      <c r="F1137" s="1">
        <v>112.49999999999788</v>
      </c>
      <c r="G1137" s="1">
        <v>2.5392522058823626</v>
      </c>
      <c r="H1137" s="1">
        <v>0.39381672985591082</v>
      </c>
      <c r="J1137" s="1">
        <v>2.6865117647058878</v>
      </c>
      <c r="K1137" s="1">
        <v>0.37222989794331957</v>
      </c>
    </row>
    <row r="1138" spans="6:11" x14ac:dyDescent="0.25">
      <c r="F1138" s="1">
        <v>112.59999999999788</v>
      </c>
      <c r="G1138" s="1">
        <v>2.5387907411764803</v>
      </c>
      <c r="H1138" s="1">
        <v>0.39388831217203751</v>
      </c>
      <c r="J1138" s="1">
        <v>2.6862515529411821</v>
      </c>
      <c r="K1138" s="1">
        <v>0.37226595510204474</v>
      </c>
    </row>
    <row r="1139" spans="6:11" x14ac:dyDescent="0.25">
      <c r="F1139" s="1">
        <v>112.69999999999787</v>
      </c>
      <c r="G1139" s="1">
        <v>2.538329276470598</v>
      </c>
      <c r="H1139" s="1">
        <v>0.39395992051529377</v>
      </c>
      <c r="J1139" s="1">
        <v>2.685991341176476</v>
      </c>
      <c r="K1139" s="1">
        <v>0.372302019247015</v>
      </c>
    </row>
    <row r="1140" spans="6:11" x14ac:dyDescent="0.25">
      <c r="F1140" s="1">
        <v>112.79999999999787</v>
      </c>
      <c r="G1140" s="1">
        <v>2.5378678117647153</v>
      </c>
      <c r="H1140" s="1">
        <v>0.39403155489987735</v>
      </c>
      <c r="J1140" s="1">
        <v>2.6857311294117703</v>
      </c>
      <c r="K1140" s="1">
        <v>0.37233809038026094</v>
      </c>
    </row>
    <row r="1141" spans="6:11" x14ac:dyDescent="0.25">
      <c r="F1141" s="1">
        <v>112.89999999999786</v>
      </c>
      <c r="G1141" s="1">
        <v>2.5374063470588331</v>
      </c>
      <c r="H1141" s="1">
        <v>0.39410321533999604</v>
      </c>
      <c r="J1141" s="1">
        <v>2.6854709176470646</v>
      </c>
      <c r="K1141" s="1">
        <v>0.372374168503814</v>
      </c>
    </row>
    <row r="1142" spans="6:11" x14ac:dyDescent="0.25">
      <c r="F1142" s="1">
        <v>112.99999999999785</v>
      </c>
      <c r="G1142" s="1">
        <v>2.5369448823529508</v>
      </c>
      <c r="H1142" s="1">
        <v>0.39417490184986825</v>
      </c>
      <c r="J1142" s="1">
        <v>2.6852107058823584</v>
      </c>
      <c r="K1142" s="1">
        <v>0.37241025361970642</v>
      </c>
    </row>
    <row r="1143" spans="6:11" x14ac:dyDescent="0.25">
      <c r="F1143" s="1">
        <v>113.09999999999785</v>
      </c>
      <c r="G1143" s="1">
        <v>2.5364834176470685</v>
      </c>
      <c r="H1143" s="1">
        <v>0.39424661444372272</v>
      </c>
      <c r="J1143" s="1">
        <v>2.6849504941176527</v>
      </c>
      <c r="K1143" s="1">
        <v>0.3724463457299711</v>
      </c>
    </row>
    <row r="1144" spans="6:11" x14ac:dyDescent="0.25">
      <c r="F1144" s="1">
        <v>113.19999999999784</v>
      </c>
      <c r="G1144" s="1">
        <v>2.5360219529411863</v>
      </c>
      <c r="H1144" s="1">
        <v>0.39431835313579849</v>
      </c>
      <c r="J1144" s="1">
        <v>2.684690282352947</v>
      </c>
      <c r="K1144" s="1">
        <v>0.37248244483664184</v>
      </c>
    </row>
    <row r="1145" spans="6:11" x14ac:dyDescent="0.25">
      <c r="F1145" s="1">
        <v>113.29999999999784</v>
      </c>
      <c r="G1145" s="1">
        <v>2.535560488235304</v>
      </c>
      <c r="H1145" s="1">
        <v>0.3943901179403449</v>
      </c>
      <c r="J1145" s="1">
        <v>2.6844300705882409</v>
      </c>
      <c r="K1145" s="1">
        <v>0.37251855094175329</v>
      </c>
    </row>
    <row r="1146" spans="6:11" x14ac:dyDescent="0.25">
      <c r="F1146" s="1">
        <v>113.39999999999783</v>
      </c>
      <c r="G1146" s="1">
        <v>2.5350990235294217</v>
      </c>
      <c r="H1146" s="1">
        <v>0.39446190887162175</v>
      </c>
      <c r="J1146" s="1">
        <v>2.6841698588235352</v>
      </c>
      <c r="K1146" s="1">
        <v>0.37255466404734067</v>
      </c>
    </row>
    <row r="1147" spans="6:11" x14ac:dyDescent="0.25">
      <c r="F1147" s="1">
        <v>113.49999999999783</v>
      </c>
      <c r="G1147" s="1">
        <v>2.5346375588235395</v>
      </c>
      <c r="H1147" s="1">
        <v>0.39453372594389918</v>
      </c>
      <c r="J1147" s="1">
        <v>2.6839096470588291</v>
      </c>
      <c r="K1147" s="1">
        <v>0.37259078415544022</v>
      </c>
    </row>
    <row r="1148" spans="6:11" x14ac:dyDescent="0.25">
      <c r="F1148" s="1">
        <v>113.59999999999782</v>
      </c>
      <c r="G1148" s="1">
        <v>2.5341760941176572</v>
      </c>
      <c r="H1148" s="1">
        <v>0.39460556917145784</v>
      </c>
      <c r="J1148" s="1">
        <v>2.6836494352941234</v>
      </c>
      <c r="K1148" s="1">
        <v>0.37262691126808883</v>
      </c>
    </row>
    <row r="1149" spans="6:11" x14ac:dyDescent="0.25">
      <c r="F1149" s="1">
        <v>113.69999999999781</v>
      </c>
      <c r="G1149" s="1">
        <v>2.5337146294117745</v>
      </c>
      <c r="H1149" s="1">
        <v>0.39467743856858867</v>
      </c>
      <c r="J1149" s="1">
        <v>2.6833892235294177</v>
      </c>
      <c r="K1149" s="1">
        <v>0.3726630453873242</v>
      </c>
    </row>
    <row r="1150" spans="6:11" x14ac:dyDescent="0.25">
      <c r="F1150" s="1">
        <v>113.79999999999781</v>
      </c>
      <c r="G1150" s="1">
        <v>2.5332531647058922</v>
      </c>
      <c r="H1150" s="1">
        <v>0.3947493341495929</v>
      </c>
      <c r="J1150" s="1">
        <v>2.6831290117647115</v>
      </c>
      <c r="K1150" s="1">
        <v>0.37269918651518491</v>
      </c>
    </row>
    <row r="1151" spans="6:11" x14ac:dyDescent="0.25">
      <c r="F1151" s="1">
        <v>113.8999999999978</v>
      </c>
      <c r="G1151" s="1">
        <v>2.53279170000001</v>
      </c>
      <c r="H1151" s="1">
        <v>0.39482125592878248</v>
      </c>
      <c r="J1151" s="1">
        <v>2.6828688000000058</v>
      </c>
      <c r="K1151" s="1">
        <v>0.37273533465371017</v>
      </c>
    </row>
    <row r="1152" spans="6:11" x14ac:dyDescent="0.25">
      <c r="F1152" s="1">
        <v>113.9999999999978</v>
      </c>
      <c r="G1152" s="1">
        <v>2.5323302352941277</v>
      </c>
      <c r="H1152" s="1">
        <v>0.39489320392047955</v>
      </c>
      <c r="J1152" s="1">
        <v>2.6826085882352997</v>
      </c>
      <c r="K1152" s="1">
        <v>0.37277148980494018</v>
      </c>
    </row>
    <row r="1153" spans="6:11" x14ac:dyDescent="0.25">
      <c r="F1153" s="1">
        <v>114.09999999999779</v>
      </c>
      <c r="G1153" s="1">
        <v>2.5318687705882454</v>
      </c>
      <c r="H1153" s="1">
        <v>0.39496517813901688</v>
      </c>
      <c r="J1153" s="1">
        <v>2.682348376470594</v>
      </c>
      <c r="K1153" s="1">
        <v>0.3728076519709157</v>
      </c>
    </row>
    <row r="1154" spans="6:11" x14ac:dyDescent="0.25">
      <c r="F1154" s="1">
        <v>114.19999999999779</v>
      </c>
      <c r="G1154" s="1">
        <v>2.5314073058823627</v>
      </c>
      <c r="H1154" s="1">
        <v>0.39503717859873755</v>
      </c>
      <c r="J1154" s="1">
        <v>2.6820881647058883</v>
      </c>
      <c r="K1154" s="1">
        <v>0.37284382115367848</v>
      </c>
    </row>
    <row r="1155" spans="6:11" x14ac:dyDescent="0.25">
      <c r="F1155" s="1">
        <v>114.29999999999778</v>
      </c>
      <c r="G1155" s="1">
        <v>2.5309458411764805</v>
      </c>
      <c r="H1155" s="1">
        <v>0.39510920531399507</v>
      </c>
      <c r="J1155" s="1">
        <v>2.6818279529411821</v>
      </c>
      <c r="K1155" s="1">
        <v>0.37287999735527105</v>
      </c>
    </row>
    <row r="1156" spans="6:11" x14ac:dyDescent="0.25">
      <c r="F1156" s="1">
        <v>114.39999999999777</v>
      </c>
      <c r="G1156" s="1">
        <v>2.5304843764705982</v>
      </c>
      <c r="H1156" s="1">
        <v>0.39518125829915357</v>
      </c>
      <c r="J1156" s="1">
        <v>2.6815677411764764</v>
      </c>
      <c r="K1156" s="1">
        <v>0.37291618057773657</v>
      </c>
    </row>
    <row r="1157" spans="6:11" x14ac:dyDescent="0.25">
      <c r="F1157" s="1">
        <v>114.49999999999777</v>
      </c>
      <c r="G1157" s="1">
        <v>2.5300229117647159</v>
      </c>
      <c r="H1157" s="1">
        <v>0.39525333756858755</v>
      </c>
      <c r="J1157" s="1">
        <v>2.6813075294117708</v>
      </c>
      <c r="K1157" s="1">
        <v>0.37295237082311911</v>
      </c>
    </row>
    <row r="1158" spans="6:11" x14ac:dyDescent="0.25">
      <c r="F1158" s="1">
        <v>114.59999999999776</v>
      </c>
      <c r="G1158" s="1">
        <v>2.5295614470588337</v>
      </c>
      <c r="H1158" s="1">
        <v>0.395325443136682</v>
      </c>
      <c r="J1158" s="1">
        <v>2.6810473176470646</v>
      </c>
      <c r="K1158" s="1">
        <v>0.37298856809346359</v>
      </c>
    </row>
    <row r="1159" spans="6:11" x14ac:dyDescent="0.25">
      <c r="F1159" s="1">
        <v>114.69999999999776</v>
      </c>
      <c r="G1159" s="1">
        <v>2.5290999823529514</v>
      </c>
      <c r="H1159" s="1">
        <v>0.39539757501783251</v>
      </c>
      <c r="J1159" s="1">
        <v>2.6807871058823589</v>
      </c>
      <c r="K1159" s="1">
        <v>0.3730247723908155</v>
      </c>
    </row>
    <row r="1160" spans="6:11" x14ac:dyDescent="0.25">
      <c r="F1160" s="1">
        <v>114.79999999999775</v>
      </c>
      <c r="G1160" s="1">
        <v>2.5286385176470692</v>
      </c>
      <c r="H1160" s="1">
        <v>0.39546973322644507</v>
      </c>
      <c r="J1160" s="1">
        <v>2.6805268941176528</v>
      </c>
      <c r="K1160" s="1">
        <v>0.37306098371722152</v>
      </c>
    </row>
    <row r="1161" spans="6:11" x14ac:dyDescent="0.25">
      <c r="F1161" s="1">
        <v>114.89999999999775</v>
      </c>
      <c r="G1161" s="1">
        <v>2.5281770529411869</v>
      </c>
      <c r="H1161" s="1">
        <v>0.39554191777693626</v>
      </c>
      <c r="J1161" s="1">
        <v>2.6802666823529471</v>
      </c>
      <c r="K1161" s="1">
        <v>0.37309720207472863</v>
      </c>
    </row>
    <row r="1162" spans="6:11" x14ac:dyDescent="0.25">
      <c r="F1162" s="1">
        <v>114.99999999999774</v>
      </c>
      <c r="G1162" s="1">
        <v>2.5277155882353046</v>
      </c>
      <c r="H1162" s="1">
        <v>0.39561412868373314</v>
      </c>
      <c r="J1162" s="1">
        <v>2.6800064705882414</v>
      </c>
      <c r="K1162" s="1">
        <v>0.37313342746538497</v>
      </c>
    </row>
    <row r="1163" spans="6:11" x14ac:dyDescent="0.25">
      <c r="F1163" s="1">
        <v>115.09999999999773</v>
      </c>
      <c r="G1163" s="1">
        <v>2.5272541235294219</v>
      </c>
      <c r="H1163" s="1">
        <v>0.39568636596127338</v>
      </c>
      <c r="J1163" s="1">
        <v>2.6797462588235352</v>
      </c>
      <c r="K1163" s="1">
        <v>0.37316965989123946</v>
      </c>
    </row>
    <row r="1164" spans="6:11" x14ac:dyDescent="0.25">
      <c r="F1164" s="1">
        <v>115.19999999999773</v>
      </c>
      <c r="G1164" s="1">
        <v>2.5267926588235397</v>
      </c>
      <c r="H1164" s="1">
        <v>0.39575862962400499</v>
      </c>
      <c r="J1164" s="1">
        <v>2.6794860470588295</v>
      </c>
      <c r="K1164" s="1">
        <v>0.37320589935434156</v>
      </c>
    </row>
    <row r="1165" spans="6:11" x14ac:dyDescent="0.25">
      <c r="F1165" s="1">
        <v>115.29999999999772</v>
      </c>
      <c r="G1165" s="1">
        <v>2.5263311941176574</v>
      </c>
      <c r="H1165" s="1">
        <v>0.39583091968638678</v>
      </c>
      <c r="J1165" s="1">
        <v>2.6792258352941234</v>
      </c>
      <c r="K1165" s="1">
        <v>0.37324214585674176</v>
      </c>
    </row>
    <row r="1166" spans="6:11" x14ac:dyDescent="0.25">
      <c r="F1166" s="1">
        <v>115.39999999999772</v>
      </c>
      <c r="G1166" s="1">
        <v>2.5258697294117751</v>
      </c>
      <c r="H1166" s="1">
        <v>0.39590323616288797</v>
      </c>
      <c r="J1166" s="1">
        <v>2.6789656235294177</v>
      </c>
      <c r="K1166" s="1">
        <v>0.37327839940049123</v>
      </c>
    </row>
    <row r="1167" spans="6:11" x14ac:dyDescent="0.25">
      <c r="F1167" s="1">
        <v>115.49999999999771</v>
      </c>
      <c r="G1167" s="1">
        <v>2.5254082647058929</v>
      </c>
      <c r="H1167" s="1">
        <v>0.39597557906798853</v>
      </c>
      <c r="J1167" s="1">
        <v>2.678705411764712</v>
      </c>
      <c r="K1167" s="1">
        <v>0.37331465998764202</v>
      </c>
    </row>
    <row r="1168" spans="6:11" x14ac:dyDescent="0.25">
      <c r="F1168" s="1">
        <v>115.59999999999771</v>
      </c>
      <c r="G1168" s="1">
        <v>2.5249468000000106</v>
      </c>
      <c r="H1168" s="1">
        <v>0.39604794841617885</v>
      </c>
      <c r="J1168" s="1">
        <v>2.6784452000000059</v>
      </c>
      <c r="K1168" s="1">
        <v>0.37335092762024691</v>
      </c>
    </row>
    <row r="1169" spans="6:11" x14ac:dyDescent="0.25">
      <c r="F1169" s="1">
        <v>115.6999999999977</v>
      </c>
      <c r="G1169" s="1">
        <v>2.5244853352941279</v>
      </c>
      <c r="H1169" s="1">
        <v>0.39612034422195996</v>
      </c>
      <c r="J1169" s="1">
        <v>2.6781849882353002</v>
      </c>
      <c r="K1169" s="1">
        <v>0.37338720230035954</v>
      </c>
    </row>
    <row r="1170" spans="6:11" x14ac:dyDescent="0.25">
      <c r="F1170" s="1">
        <v>115.79999999999769</v>
      </c>
      <c r="G1170" s="1">
        <v>2.5240238705882456</v>
      </c>
      <c r="H1170" s="1">
        <v>0.39619276649984347</v>
      </c>
      <c r="J1170" s="1">
        <v>2.6779247764705945</v>
      </c>
      <c r="K1170" s="1">
        <v>0.37342348403003423</v>
      </c>
    </row>
    <row r="1171" spans="6:11" x14ac:dyDescent="0.25">
      <c r="F1171" s="1">
        <v>115.89999999999769</v>
      </c>
      <c r="G1171" s="1">
        <v>2.5235624058823634</v>
      </c>
      <c r="H1171" s="1">
        <v>0.39626521526435171</v>
      </c>
      <c r="J1171" s="1">
        <v>2.6776645647058883</v>
      </c>
      <c r="K1171" s="1">
        <v>0.37345977281132631</v>
      </c>
    </row>
    <row r="1172" spans="6:11" x14ac:dyDescent="0.25">
      <c r="F1172" s="1">
        <v>115.99999999999768</v>
      </c>
      <c r="G1172" s="1">
        <v>2.5231009411764811</v>
      </c>
      <c r="H1172" s="1">
        <v>0.39633769053001749</v>
      </c>
      <c r="J1172" s="1">
        <v>2.6774043529411826</v>
      </c>
      <c r="K1172" s="1">
        <v>0.37349606864629165</v>
      </c>
    </row>
    <row r="1173" spans="6:11" x14ac:dyDescent="0.25">
      <c r="F1173" s="1">
        <v>116.09999999999768</v>
      </c>
      <c r="G1173" s="1">
        <v>2.5226394764705988</v>
      </c>
      <c r="H1173" s="1">
        <v>0.39641019231138436</v>
      </c>
      <c r="J1173" s="1">
        <v>2.6771441411764765</v>
      </c>
      <c r="K1173" s="1">
        <v>0.37353237153698715</v>
      </c>
    </row>
    <row r="1174" spans="6:11" x14ac:dyDescent="0.25">
      <c r="F1174" s="1">
        <v>116.19999999999767</v>
      </c>
      <c r="G1174" s="1">
        <v>2.5221780117647166</v>
      </c>
      <c r="H1174" s="1">
        <v>0.39648272062300643</v>
      </c>
      <c r="J1174" s="1">
        <v>2.6768839294117708</v>
      </c>
      <c r="K1174" s="1">
        <v>0.37356868148547029</v>
      </c>
    </row>
    <row r="1175" spans="6:11" x14ac:dyDescent="0.25">
      <c r="F1175" s="1">
        <v>116.29999999999767</v>
      </c>
      <c r="G1175" s="1">
        <v>2.5217165470588343</v>
      </c>
      <c r="H1175" s="1">
        <v>0.39655527547944863</v>
      </c>
      <c r="J1175" s="1">
        <v>2.6766237176470651</v>
      </c>
      <c r="K1175" s="1">
        <v>0.37360499849379958</v>
      </c>
    </row>
    <row r="1176" spans="6:11" x14ac:dyDescent="0.25">
      <c r="F1176" s="1">
        <v>116.39999999999766</v>
      </c>
      <c r="G1176" s="1">
        <v>2.521255082352952</v>
      </c>
      <c r="H1176" s="1">
        <v>0.39662785689528635</v>
      </c>
      <c r="J1176" s="1">
        <v>2.6763635058823589</v>
      </c>
      <c r="K1176" s="1">
        <v>0.37364132256403421</v>
      </c>
    </row>
    <row r="1177" spans="6:11" x14ac:dyDescent="0.25">
      <c r="F1177" s="1">
        <v>116.49999999999766</v>
      </c>
      <c r="G1177" s="1">
        <v>2.5207936176470693</v>
      </c>
      <c r="H1177" s="1">
        <v>0.3967004648851058</v>
      </c>
      <c r="J1177" s="1">
        <v>2.6761032941176532</v>
      </c>
      <c r="K1177" s="1">
        <v>0.37367765369823414</v>
      </c>
    </row>
    <row r="1178" spans="6:11" x14ac:dyDescent="0.25">
      <c r="F1178" s="1">
        <v>116.59999999999765</v>
      </c>
      <c r="G1178" s="1">
        <v>2.5203321529411871</v>
      </c>
      <c r="H1178" s="1">
        <v>0.3967730994635037</v>
      </c>
      <c r="J1178" s="1">
        <v>2.6758430823529471</v>
      </c>
      <c r="K1178" s="1">
        <v>0.37371399189846016</v>
      </c>
    </row>
    <row r="1179" spans="6:11" x14ac:dyDescent="0.25">
      <c r="F1179" s="1">
        <v>116.69999999999764</v>
      </c>
      <c r="G1179" s="1">
        <v>2.5198706882353048</v>
      </c>
      <c r="H1179" s="1">
        <v>0.39684576064508764</v>
      </c>
      <c r="J1179" s="1">
        <v>2.6755828705882414</v>
      </c>
      <c r="K1179" s="1">
        <v>0.37375033716677392</v>
      </c>
    </row>
    <row r="1180" spans="6:11" x14ac:dyDescent="0.25">
      <c r="F1180" s="1">
        <v>116.79999999999764</v>
      </c>
      <c r="G1180" s="1">
        <v>2.5194092235294225</v>
      </c>
      <c r="H1180" s="1">
        <v>0.39691844844447582</v>
      </c>
      <c r="J1180" s="1">
        <v>2.6753226588235357</v>
      </c>
      <c r="K1180" s="1">
        <v>0.37378668950523775</v>
      </c>
    </row>
    <row r="1181" spans="6:11" x14ac:dyDescent="0.25">
      <c r="F1181" s="1">
        <v>116.89999999999763</v>
      </c>
      <c r="G1181" s="1">
        <v>2.5189477588235403</v>
      </c>
      <c r="H1181" s="1">
        <v>0.39699116287629727</v>
      </c>
      <c r="J1181" s="1">
        <v>2.6750624470588296</v>
      </c>
      <c r="K1181" s="1">
        <v>0.37382304891591495</v>
      </c>
    </row>
    <row r="1182" spans="6:11" x14ac:dyDescent="0.25">
      <c r="F1182" s="1">
        <v>116.99999999999763</v>
      </c>
      <c r="G1182" s="1">
        <v>2.518486294117658</v>
      </c>
      <c r="H1182" s="1">
        <v>0.39706390395519153</v>
      </c>
      <c r="J1182" s="1">
        <v>2.6748022352941239</v>
      </c>
      <c r="K1182" s="1">
        <v>0.37385941540086948</v>
      </c>
    </row>
    <row r="1183" spans="6:11" x14ac:dyDescent="0.25">
      <c r="F1183" s="1">
        <v>117.09999999999762</v>
      </c>
      <c r="G1183" s="1">
        <v>2.5180248294117753</v>
      </c>
      <c r="H1183" s="1">
        <v>0.39713667169580913</v>
      </c>
      <c r="J1183" s="1">
        <v>2.6745420235294182</v>
      </c>
      <c r="K1183" s="1">
        <v>0.37389578896216608</v>
      </c>
    </row>
    <row r="1184" spans="6:11" x14ac:dyDescent="0.25">
      <c r="F1184" s="1">
        <v>117.19999999999762</v>
      </c>
      <c r="G1184" s="1">
        <v>2.517563364705893</v>
      </c>
      <c r="H1184" s="1">
        <v>0.39720946611281105</v>
      </c>
      <c r="J1184" s="1">
        <v>2.674281811764712</v>
      </c>
      <c r="K1184" s="1">
        <v>0.37393216960187059</v>
      </c>
    </row>
    <row r="1185" spans="6:11" x14ac:dyDescent="0.25">
      <c r="F1185" s="1">
        <v>117.29999999999761</v>
      </c>
      <c r="G1185" s="1">
        <v>2.5171019000000108</v>
      </c>
      <c r="H1185" s="1">
        <v>0.39728228722086928</v>
      </c>
      <c r="J1185" s="1">
        <v>2.6740216000000063</v>
      </c>
      <c r="K1185" s="1">
        <v>0.37396855732204914</v>
      </c>
    </row>
    <row r="1186" spans="6:11" x14ac:dyDescent="0.25">
      <c r="F1186" s="1">
        <v>117.3999999999976</v>
      </c>
      <c r="G1186" s="1">
        <v>2.5166404352941285</v>
      </c>
      <c r="H1186" s="1">
        <v>0.39735513503466635</v>
      </c>
      <c r="J1186" s="1">
        <v>2.6737613882353006</v>
      </c>
      <c r="K1186" s="1">
        <v>0.3740049521247692</v>
      </c>
    </row>
    <row r="1187" spans="6:11" x14ac:dyDescent="0.25">
      <c r="F1187" s="1">
        <v>117.4999999999976</v>
      </c>
      <c r="G1187" s="1">
        <v>2.5161789705882462</v>
      </c>
      <c r="H1187" s="1">
        <v>0.39742800956889585</v>
      </c>
      <c r="J1187" s="1">
        <v>2.6735011764705945</v>
      </c>
      <c r="K1187" s="1">
        <v>0.3740413540120987</v>
      </c>
    </row>
    <row r="1188" spans="6:11" x14ac:dyDescent="0.25">
      <c r="F1188" s="1">
        <v>117.59999999999759</v>
      </c>
      <c r="G1188" s="1">
        <v>2.515717505882364</v>
      </c>
      <c r="H1188" s="1">
        <v>0.39750091083826183</v>
      </c>
      <c r="J1188" s="1">
        <v>2.6732409647058888</v>
      </c>
      <c r="K1188" s="1">
        <v>0.37407776298610645</v>
      </c>
    </row>
    <row r="1189" spans="6:11" x14ac:dyDescent="0.25">
      <c r="F1189" s="1">
        <v>117.69999999999759</v>
      </c>
      <c r="G1189" s="1">
        <v>2.5152560411764817</v>
      </c>
      <c r="H1189" s="1">
        <v>0.39757383885747938</v>
      </c>
      <c r="J1189" s="1">
        <v>2.6729807529411826</v>
      </c>
      <c r="K1189" s="1">
        <v>0.37411417904886218</v>
      </c>
    </row>
    <row r="1190" spans="6:11" x14ac:dyDescent="0.25">
      <c r="F1190" s="1">
        <v>117.79999999999758</v>
      </c>
      <c r="G1190" s="1">
        <v>2.5147945764705995</v>
      </c>
      <c r="H1190" s="1">
        <v>0.3976467936412742</v>
      </c>
      <c r="J1190" s="1">
        <v>2.6727205411764769</v>
      </c>
      <c r="K1190" s="1">
        <v>0.37415060220243618</v>
      </c>
    </row>
    <row r="1191" spans="6:11" x14ac:dyDescent="0.25">
      <c r="F1191" s="1">
        <v>117.89999999999758</v>
      </c>
      <c r="G1191" s="1">
        <v>2.5143331117647172</v>
      </c>
      <c r="H1191" s="1">
        <v>0.39771977520438295</v>
      </c>
      <c r="J1191" s="1">
        <v>2.6724603294117708</v>
      </c>
      <c r="K1191" s="1">
        <v>0.37418703244889989</v>
      </c>
    </row>
    <row r="1192" spans="6:11" x14ac:dyDescent="0.25">
      <c r="F1192" s="1">
        <v>117.99999999999757</v>
      </c>
      <c r="G1192" s="1">
        <v>2.5138716470588345</v>
      </c>
      <c r="H1192" s="1">
        <v>0.39779278356155312</v>
      </c>
      <c r="J1192" s="1">
        <v>2.6722001176470651</v>
      </c>
      <c r="K1192" s="1">
        <v>0.37422346979032522</v>
      </c>
    </row>
    <row r="1193" spans="6:11" x14ac:dyDescent="0.25">
      <c r="F1193" s="1">
        <v>118.09999999999756</v>
      </c>
      <c r="G1193" s="1">
        <v>2.5134101823529522</v>
      </c>
      <c r="H1193" s="1">
        <v>0.39786581872754279</v>
      </c>
      <c r="J1193" s="1">
        <v>2.6719399058823594</v>
      </c>
      <c r="K1193" s="1">
        <v>0.37425991422878513</v>
      </c>
    </row>
    <row r="1194" spans="6:11" x14ac:dyDescent="0.25">
      <c r="F1194" s="1">
        <v>118.19999999999756</v>
      </c>
      <c r="G1194" s="1">
        <v>2.51294871764707</v>
      </c>
      <c r="H1194" s="1">
        <v>0.39793888071712119</v>
      </c>
      <c r="J1194" s="1">
        <v>2.6716796941176533</v>
      </c>
      <c r="K1194" s="1">
        <v>0.37429636576635328</v>
      </c>
    </row>
    <row r="1195" spans="6:11" x14ac:dyDescent="0.25">
      <c r="F1195" s="1">
        <v>118.29999999999755</v>
      </c>
      <c r="G1195" s="1">
        <v>2.5124872529411877</v>
      </c>
      <c r="H1195" s="1">
        <v>0.39801196954506818</v>
      </c>
      <c r="J1195" s="1">
        <v>2.6714194823529476</v>
      </c>
      <c r="K1195" s="1">
        <v>0.37433282440510407</v>
      </c>
    </row>
    <row r="1196" spans="6:11" x14ac:dyDescent="0.25">
      <c r="F1196" s="1">
        <v>118.39999999999755</v>
      </c>
      <c r="G1196" s="1">
        <v>2.5120257882353054</v>
      </c>
      <c r="H1196" s="1">
        <v>0.39808508522617458</v>
      </c>
      <c r="J1196" s="1">
        <v>2.6711592705882419</v>
      </c>
      <c r="K1196" s="1">
        <v>0.3743692901471129</v>
      </c>
    </row>
    <row r="1197" spans="6:11" x14ac:dyDescent="0.25">
      <c r="F1197" s="1">
        <v>118.49999999999754</v>
      </c>
      <c r="G1197" s="1">
        <v>2.5115643235294227</v>
      </c>
      <c r="H1197" s="1">
        <v>0.39815822777524218</v>
      </c>
      <c r="J1197" s="1">
        <v>2.6708990588235357</v>
      </c>
      <c r="K1197" s="1">
        <v>0.37440576299445588</v>
      </c>
    </row>
    <row r="1198" spans="6:11" x14ac:dyDescent="0.25">
      <c r="F1198" s="1">
        <v>118.59999999999754</v>
      </c>
      <c r="G1198" s="1">
        <v>2.5111028588235405</v>
      </c>
      <c r="H1198" s="1">
        <v>0.39823139720708339</v>
      </c>
      <c r="J1198" s="1">
        <v>2.67063884705883</v>
      </c>
      <c r="K1198" s="1">
        <v>0.3744422429492098</v>
      </c>
    </row>
    <row r="1199" spans="6:11" x14ac:dyDescent="0.25">
      <c r="F1199" s="1">
        <v>118.69999999999753</v>
      </c>
      <c r="G1199" s="1">
        <v>2.5106413941176582</v>
      </c>
      <c r="H1199" s="1">
        <v>0.3983045935365217</v>
      </c>
      <c r="J1199" s="1">
        <v>2.6703786352941243</v>
      </c>
      <c r="K1199" s="1">
        <v>0.37447873001345244</v>
      </c>
    </row>
    <row r="1200" spans="6:11" x14ac:dyDescent="0.25">
      <c r="F1200" s="1">
        <v>118.79999999999752</v>
      </c>
      <c r="G1200" s="1">
        <v>2.5101799294117759</v>
      </c>
      <c r="H1200" s="1">
        <v>0.3983778167783914</v>
      </c>
      <c r="J1200" s="1">
        <v>2.6701184235294182</v>
      </c>
      <c r="K1200" s="1">
        <v>0.37451522418926242</v>
      </c>
    </row>
    <row r="1201" spans="6:11" x14ac:dyDescent="0.25">
      <c r="F1201" s="1">
        <v>118.89999999999752</v>
      </c>
      <c r="G1201" s="1">
        <v>2.5097184647058937</v>
      </c>
      <c r="H1201" s="1">
        <v>0.39845106694753785</v>
      </c>
      <c r="J1201" s="1">
        <v>2.6698582117647125</v>
      </c>
      <c r="K1201" s="1">
        <v>0.3745517254787189</v>
      </c>
    </row>
    <row r="1202" spans="6:11" x14ac:dyDescent="0.25">
      <c r="F1202" s="1">
        <v>118.99999999999751</v>
      </c>
      <c r="G1202" s="1">
        <v>2.5092570000000114</v>
      </c>
      <c r="H1202" s="1">
        <v>0.3985243440588172</v>
      </c>
      <c r="J1202" s="1">
        <v>2.6695980000000064</v>
      </c>
      <c r="K1202" s="1">
        <v>0.37458823388390222</v>
      </c>
    </row>
    <row r="1203" spans="6:11" x14ac:dyDescent="0.25">
      <c r="F1203" s="1">
        <v>119.09999999999751</v>
      </c>
      <c r="G1203" s="1">
        <v>2.5087955352941291</v>
      </c>
      <c r="H1203" s="1">
        <v>0.39859764812709653</v>
      </c>
      <c r="J1203" s="1">
        <v>2.6693377882353007</v>
      </c>
      <c r="K1203" s="1">
        <v>0.37462474940689316</v>
      </c>
    </row>
    <row r="1204" spans="6:11" x14ac:dyDescent="0.25">
      <c r="F1204" s="1">
        <v>119.1999999999975</v>
      </c>
      <c r="G1204" s="1">
        <v>2.5083340705882469</v>
      </c>
      <c r="H1204" s="1">
        <v>0.39867097916725386</v>
      </c>
      <c r="J1204" s="1">
        <v>2.669077576470595</v>
      </c>
      <c r="K1204" s="1">
        <v>0.37466127204977362</v>
      </c>
    </row>
    <row r="1205" spans="6:11" x14ac:dyDescent="0.25">
      <c r="F1205" s="1">
        <v>119.2999999999975</v>
      </c>
      <c r="G1205" s="1">
        <v>2.5078726058823646</v>
      </c>
      <c r="H1205" s="1">
        <v>0.39874433719417823</v>
      </c>
      <c r="J1205" s="1">
        <v>2.6688173647058888</v>
      </c>
      <c r="K1205" s="1">
        <v>0.37469780181462614</v>
      </c>
    </row>
    <row r="1206" spans="6:11" x14ac:dyDescent="0.25">
      <c r="F1206" s="1">
        <v>119.39999999999749</v>
      </c>
      <c r="G1206" s="1">
        <v>2.5074111411764819</v>
      </c>
      <c r="H1206" s="1">
        <v>0.39881772222276962</v>
      </c>
      <c r="J1206" s="1">
        <v>2.6685571529411831</v>
      </c>
      <c r="K1206" s="1">
        <v>0.37473433870353412</v>
      </c>
    </row>
    <row r="1207" spans="6:11" x14ac:dyDescent="0.25">
      <c r="F1207" s="1">
        <v>119.49999999999748</v>
      </c>
      <c r="G1207" s="1">
        <v>2.5069496764705996</v>
      </c>
      <c r="H1207" s="1">
        <v>0.39889113426793893</v>
      </c>
      <c r="J1207" s="1">
        <v>2.668296941176477</v>
      </c>
      <c r="K1207" s="1">
        <v>0.37477088271858178</v>
      </c>
    </row>
    <row r="1208" spans="6:11" x14ac:dyDescent="0.25">
      <c r="F1208" s="1">
        <v>119.59999999999748</v>
      </c>
      <c r="G1208" s="1">
        <v>2.5064882117647174</v>
      </c>
      <c r="H1208" s="1">
        <v>0.39896457334460805</v>
      </c>
      <c r="J1208" s="1">
        <v>2.6680367294117713</v>
      </c>
      <c r="K1208" s="1">
        <v>0.37480743386185411</v>
      </c>
    </row>
    <row r="1209" spans="6:11" x14ac:dyDescent="0.25">
      <c r="F1209" s="1">
        <v>119.69999999999747</v>
      </c>
      <c r="G1209" s="1">
        <v>2.5060267470588351</v>
      </c>
      <c r="H1209" s="1">
        <v>0.39903803946770988</v>
      </c>
      <c r="J1209" s="1">
        <v>2.6677765176470656</v>
      </c>
      <c r="K1209" s="1">
        <v>0.37484399213543695</v>
      </c>
    </row>
    <row r="1210" spans="6:11" x14ac:dyDescent="0.25">
      <c r="F1210" s="1">
        <v>119.79999999999747</v>
      </c>
      <c r="G1210" s="1">
        <v>2.5055652823529528</v>
      </c>
      <c r="H1210" s="1">
        <v>0.39911153265218835</v>
      </c>
      <c r="J1210" s="1">
        <v>2.6675163058823594</v>
      </c>
      <c r="K1210" s="1">
        <v>0.37488055754141703</v>
      </c>
    </row>
    <row r="1211" spans="6:11" x14ac:dyDescent="0.25">
      <c r="F1211" s="1">
        <v>119.89999999999746</v>
      </c>
      <c r="G1211" s="1">
        <v>2.5051038176470701</v>
      </c>
      <c r="H1211" s="1">
        <v>0.39918505291299838</v>
      </c>
      <c r="J1211" s="1">
        <v>2.6672560941176537</v>
      </c>
      <c r="K1211" s="1">
        <v>0.37491713008188166</v>
      </c>
    </row>
    <row r="1212" spans="6:11" x14ac:dyDescent="0.25">
      <c r="F1212" s="1">
        <v>119.99999999999746</v>
      </c>
      <c r="G1212" s="1">
        <v>2.5046423529411879</v>
      </c>
      <c r="H1212" s="1">
        <v>0.3992586002651059</v>
      </c>
      <c r="J1212" s="1">
        <v>2.666995882352948</v>
      </c>
      <c r="K1212" s="1">
        <v>0.37495370975891923</v>
      </c>
    </row>
    <row r="1213" spans="6:11" x14ac:dyDescent="0.25">
      <c r="F1213" s="1">
        <v>120.09999999999745</v>
      </c>
      <c r="G1213" s="1">
        <v>2.5041808882353056</v>
      </c>
      <c r="H1213" s="1">
        <v>0.39933217472348781</v>
      </c>
      <c r="J1213" s="1">
        <v>2.6667356705882419</v>
      </c>
      <c r="K1213" s="1">
        <v>0.37499029657461891</v>
      </c>
    </row>
    <row r="1214" spans="6:11" x14ac:dyDescent="0.25">
      <c r="F1214" s="1">
        <v>120.19999999999744</v>
      </c>
      <c r="G1214" s="1">
        <v>2.5037194235294233</v>
      </c>
      <c r="H1214" s="1">
        <v>0.39940577630313223</v>
      </c>
      <c r="J1214" s="1">
        <v>2.6664754588235362</v>
      </c>
      <c r="K1214" s="1">
        <v>0.37502689053107041</v>
      </c>
    </row>
    <row r="1215" spans="6:11" x14ac:dyDescent="0.25">
      <c r="F1215" s="1">
        <v>120.29999999999744</v>
      </c>
      <c r="G1215" s="1">
        <v>2.5032579588235411</v>
      </c>
      <c r="H1215" s="1">
        <v>0.39947940501903811</v>
      </c>
      <c r="J1215" s="1">
        <v>2.6662152470588301</v>
      </c>
      <c r="K1215" s="1">
        <v>0.37506349163036462</v>
      </c>
    </row>
    <row r="1216" spans="6:11" x14ac:dyDescent="0.25">
      <c r="F1216" s="1">
        <v>120.39999999999743</v>
      </c>
      <c r="G1216" s="1">
        <v>2.5027964941176588</v>
      </c>
      <c r="H1216" s="1">
        <v>0.39955306088621567</v>
      </c>
      <c r="J1216" s="1">
        <v>2.6659550352941244</v>
      </c>
      <c r="K1216" s="1">
        <v>0.37510009987459292</v>
      </c>
    </row>
    <row r="1217" spans="6:11" x14ac:dyDescent="0.25">
      <c r="F1217" s="1">
        <v>120.49999999999743</v>
      </c>
      <c r="G1217" s="1">
        <v>2.5023350294117765</v>
      </c>
      <c r="H1217" s="1">
        <v>0.399626743919686</v>
      </c>
      <c r="J1217" s="1">
        <v>2.6656948235294187</v>
      </c>
      <c r="K1217" s="1">
        <v>0.37513671526584785</v>
      </c>
    </row>
    <row r="1218" spans="6:11" x14ac:dyDescent="0.25">
      <c r="F1218" s="1">
        <v>120.59999999999742</v>
      </c>
      <c r="G1218" s="1">
        <v>2.5018735647058943</v>
      </c>
      <c r="H1218" s="1">
        <v>0.39970045413448146</v>
      </c>
      <c r="J1218" s="1">
        <v>2.6654346117647125</v>
      </c>
      <c r="K1218" s="1">
        <v>0.37517333780622247</v>
      </c>
    </row>
    <row r="1219" spans="6:11" x14ac:dyDescent="0.25">
      <c r="F1219" s="1">
        <v>120.69999999999742</v>
      </c>
      <c r="G1219" s="1">
        <v>2.501412100000012</v>
      </c>
      <c r="H1219" s="1">
        <v>0.39977419154564542</v>
      </c>
      <c r="J1219" s="1">
        <v>2.6651744000000068</v>
      </c>
      <c r="K1219" s="1">
        <v>0.37520996749781083</v>
      </c>
    </row>
    <row r="1220" spans="6:11" x14ac:dyDescent="0.25">
      <c r="F1220" s="1">
        <v>120.79999999999741</v>
      </c>
      <c r="G1220" s="1">
        <v>2.5009506352941293</v>
      </c>
      <c r="H1220" s="1">
        <v>0.39984795616823238</v>
      </c>
      <c r="J1220" s="1">
        <v>2.6649141882353007</v>
      </c>
      <c r="K1220" s="1">
        <v>0.37524660434270773</v>
      </c>
    </row>
    <row r="1221" spans="6:11" x14ac:dyDescent="0.25">
      <c r="F1221" s="1">
        <v>120.89999999999741</v>
      </c>
      <c r="G1221" s="1">
        <v>2.500489170588247</v>
      </c>
      <c r="H1221" s="1">
        <v>0.39992174801730784</v>
      </c>
      <c r="J1221" s="1">
        <v>2.664653976470595</v>
      </c>
      <c r="K1221" s="1">
        <v>0.37528324834300869</v>
      </c>
    </row>
    <row r="1222" spans="6:11" x14ac:dyDescent="0.25">
      <c r="F1222" s="1">
        <v>120.9999999999974</v>
      </c>
      <c r="G1222" s="1">
        <v>2.5000277058823648</v>
      </c>
      <c r="H1222" s="1">
        <v>0.39999556710794854</v>
      </c>
      <c r="J1222" s="1">
        <v>2.6643937647058893</v>
      </c>
      <c r="K1222" s="1">
        <v>0.37531989950081029</v>
      </c>
    </row>
    <row r="1223" spans="6:11" x14ac:dyDescent="0.25">
      <c r="F1223" s="1">
        <v>121.09999999999739</v>
      </c>
      <c r="G1223" s="1">
        <v>2.4995662411764825</v>
      </c>
      <c r="H1223" s="1">
        <v>0.40006941345524227</v>
      </c>
      <c r="J1223" s="1">
        <v>2.6641335529411831</v>
      </c>
      <c r="K1223" s="1">
        <v>0.37535655781820981</v>
      </c>
    </row>
    <row r="1224" spans="6:11" x14ac:dyDescent="0.25">
      <c r="F1224" s="1">
        <v>121.19999999999739</v>
      </c>
      <c r="G1224" s="1">
        <v>2.4991047764706003</v>
      </c>
      <c r="H1224" s="1">
        <v>0.40014328707428809</v>
      </c>
      <c r="J1224" s="1">
        <v>2.6638733411764774</v>
      </c>
      <c r="K1224" s="1">
        <v>0.37539322329730523</v>
      </c>
    </row>
    <row r="1225" spans="6:11" x14ac:dyDescent="0.25">
      <c r="F1225" s="1">
        <v>121.29999999999738</v>
      </c>
      <c r="G1225" s="1">
        <v>2.4986433117647175</v>
      </c>
      <c r="H1225" s="1">
        <v>0.40021718798019623</v>
      </c>
      <c r="J1225" s="1">
        <v>2.6636131294117718</v>
      </c>
      <c r="K1225" s="1">
        <v>0.37542989594019549</v>
      </c>
    </row>
    <row r="1226" spans="6:11" x14ac:dyDescent="0.25">
      <c r="F1226" s="1">
        <v>121.39999999999738</v>
      </c>
      <c r="G1226" s="1">
        <v>2.4981818470588353</v>
      </c>
      <c r="H1226" s="1">
        <v>0.40029111618808777</v>
      </c>
      <c r="J1226" s="1">
        <v>2.6633529176470656</v>
      </c>
      <c r="K1226" s="1">
        <v>0.37546657574898046</v>
      </c>
    </row>
    <row r="1227" spans="6:11" x14ac:dyDescent="0.25">
      <c r="F1227" s="1">
        <v>121.49999999999737</v>
      </c>
      <c r="G1227" s="1">
        <v>2.497720382352953</v>
      </c>
      <c r="H1227" s="1">
        <v>0.40036507171309538</v>
      </c>
      <c r="J1227" s="1">
        <v>2.6630927058823599</v>
      </c>
      <c r="K1227" s="1">
        <v>0.3755032627257604</v>
      </c>
    </row>
    <row r="1228" spans="6:11" x14ac:dyDescent="0.25">
      <c r="F1228" s="1">
        <v>121.59999999999737</v>
      </c>
      <c r="G1228" s="1">
        <v>2.4972589176470708</v>
      </c>
      <c r="H1228" s="1">
        <v>0.40043905457036261</v>
      </c>
      <c r="J1228" s="1">
        <v>2.6628324941176538</v>
      </c>
      <c r="K1228" s="1">
        <v>0.37553995687263697</v>
      </c>
    </row>
    <row r="1229" spans="6:11" x14ac:dyDescent="0.25">
      <c r="F1229" s="1">
        <v>121.69999999999736</v>
      </c>
      <c r="G1229" s="1">
        <v>2.4967974529411885</v>
      </c>
      <c r="H1229" s="1">
        <v>0.40051306477504434</v>
      </c>
      <c r="J1229" s="1">
        <v>2.6625722823529481</v>
      </c>
      <c r="K1229" s="1">
        <v>0.3755766581917121</v>
      </c>
    </row>
    <row r="1230" spans="6:11" x14ac:dyDescent="0.25">
      <c r="F1230" s="1">
        <v>121.79999999999735</v>
      </c>
      <c r="G1230" s="1">
        <v>2.4963359882353062</v>
      </c>
      <c r="H1230" s="1">
        <v>0.40058710234230671</v>
      </c>
      <c r="J1230" s="1">
        <v>2.6623120705882424</v>
      </c>
      <c r="K1230" s="1">
        <v>0.37561336668508899</v>
      </c>
    </row>
    <row r="1231" spans="6:11" x14ac:dyDescent="0.25">
      <c r="F1231" s="1">
        <v>121.89999999999735</v>
      </c>
      <c r="G1231" s="1">
        <v>2.495874523529424</v>
      </c>
      <c r="H1231" s="1">
        <v>0.40066116728732698</v>
      </c>
      <c r="J1231" s="1">
        <v>2.6620518588235362</v>
      </c>
      <c r="K1231" s="1">
        <v>0.37565008235487146</v>
      </c>
    </row>
    <row r="1232" spans="6:11" x14ac:dyDescent="0.25">
      <c r="F1232" s="1">
        <v>121.99999999999734</v>
      </c>
      <c r="G1232" s="1">
        <v>2.4954130588235417</v>
      </c>
      <c r="H1232" s="1">
        <v>0.40073525962529361</v>
      </c>
      <c r="J1232" s="1">
        <v>2.6617916470588305</v>
      </c>
      <c r="K1232" s="1">
        <v>0.37568680520316405</v>
      </c>
    </row>
    <row r="1233" spans="6:11" x14ac:dyDescent="0.25">
      <c r="F1233" s="1">
        <v>122.09999999999734</v>
      </c>
      <c r="G1233" s="1">
        <v>2.4949515941176594</v>
      </c>
      <c r="H1233" s="1">
        <v>0.40080937937140637</v>
      </c>
      <c r="J1233" s="1">
        <v>2.6615314352941244</v>
      </c>
      <c r="K1233" s="1">
        <v>0.37572353523207236</v>
      </c>
    </row>
    <row r="1234" spans="6:11" x14ac:dyDescent="0.25">
      <c r="F1234" s="1">
        <v>122.19999999999733</v>
      </c>
      <c r="G1234" s="1">
        <v>2.4944901294117767</v>
      </c>
      <c r="H1234" s="1">
        <v>0.40088352654087633</v>
      </c>
      <c r="J1234" s="1">
        <v>2.6612712235294187</v>
      </c>
      <c r="K1234" s="1">
        <v>0.37576027244370253</v>
      </c>
    </row>
    <row r="1235" spans="6:11" x14ac:dyDescent="0.25">
      <c r="F1235" s="1">
        <v>122.29999999999733</v>
      </c>
      <c r="G1235" s="1">
        <v>2.4940286647058945</v>
      </c>
      <c r="H1235" s="1">
        <v>0.40095770114892559</v>
      </c>
      <c r="J1235" s="1">
        <v>2.661011011764713</v>
      </c>
      <c r="K1235" s="1">
        <v>0.37579701684016187</v>
      </c>
    </row>
    <row r="1236" spans="6:11" x14ac:dyDescent="0.25">
      <c r="F1236" s="1">
        <v>122.39999999999732</v>
      </c>
      <c r="G1236" s="1">
        <v>2.4935672000000122</v>
      </c>
      <c r="H1236" s="1">
        <v>0.4010319032107878</v>
      </c>
      <c r="J1236" s="1">
        <v>2.6607508000000069</v>
      </c>
      <c r="K1236" s="1">
        <v>0.37583376842355826</v>
      </c>
    </row>
    <row r="1237" spans="6:11" x14ac:dyDescent="0.25">
      <c r="F1237" s="1">
        <v>122.49999999999731</v>
      </c>
      <c r="G1237" s="1">
        <v>2.4931057352941299</v>
      </c>
      <c r="H1237" s="1">
        <v>0.4011061327417077</v>
      </c>
      <c r="J1237" s="1">
        <v>2.6604905882353012</v>
      </c>
      <c r="K1237" s="1">
        <v>0.37587052719600045</v>
      </c>
    </row>
    <row r="1238" spans="6:11" x14ac:dyDescent="0.25">
      <c r="F1238" s="1">
        <v>122.59999999999731</v>
      </c>
      <c r="G1238" s="1">
        <v>2.4926442705882477</v>
      </c>
      <c r="H1238" s="1">
        <v>0.40118038975694137</v>
      </c>
      <c r="J1238" s="1">
        <v>2.6602303764705955</v>
      </c>
      <c r="K1238" s="1">
        <v>0.37590729315959803</v>
      </c>
    </row>
    <row r="1239" spans="6:11" x14ac:dyDescent="0.25">
      <c r="F1239" s="1">
        <v>122.6999999999973</v>
      </c>
      <c r="G1239" s="1">
        <v>2.4921828058823654</v>
      </c>
      <c r="H1239" s="1">
        <v>0.40125467427175621</v>
      </c>
      <c r="J1239" s="1">
        <v>2.6599701647058893</v>
      </c>
      <c r="K1239" s="1">
        <v>0.37594406631646154</v>
      </c>
    </row>
    <row r="1240" spans="6:11" x14ac:dyDescent="0.25">
      <c r="F1240" s="1">
        <v>122.7999999999973</v>
      </c>
      <c r="G1240" s="1">
        <v>2.4917213411764827</v>
      </c>
      <c r="H1240" s="1">
        <v>0.40132898630143105</v>
      </c>
      <c r="J1240" s="1">
        <v>2.6597099529411836</v>
      </c>
      <c r="K1240" s="1">
        <v>0.37598084666870207</v>
      </c>
    </row>
    <row r="1241" spans="6:11" x14ac:dyDescent="0.25">
      <c r="F1241" s="1">
        <v>122.89999999999729</v>
      </c>
      <c r="G1241" s="1">
        <v>2.4912598764706004</v>
      </c>
      <c r="H1241" s="1">
        <v>0.40140332586125566</v>
      </c>
      <c r="J1241" s="1">
        <v>2.6594497411764775</v>
      </c>
      <c r="K1241" s="1">
        <v>0.37601763421843187</v>
      </c>
    </row>
    <row r="1242" spans="6:11" x14ac:dyDescent="0.25">
      <c r="F1242" s="1">
        <v>122.99999999999729</v>
      </c>
      <c r="G1242" s="1">
        <v>2.4907984117647182</v>
      </c>
      <c r="H1242" s="1">
        <v>0.40147769296653157</v>
      </c>
      <c r="J1242" s="1">
        <v>2.6591895294117718</v>
      </c>
      <c r="K1242" s="1">
        <v>0.37605442896776364</v>
      </c>
    </row>
    <row r="1243" spans="6:11" x14ac:dyDescent="0.25">
      <c r="F1243" s="1">
        <v>123.09999999999728</v>
      </c>
      <c r="G1243" s="1">
        <v>2.4903369470588359</v>
      </c>
      <c r="H1243" s="1">
        <v>0.40155208763257139</v>
      </c>
      <c r="J1243" s="1">
        <v>2.6589293176470661</v>
      </c>
      <c r="K1243" s="1">
        <v>0.37609123091881125</v>
      </c>
    </row>
    <row r="1244" spans="6:11" x14ac:dyDescent="0.25">
      <c r="F1244" s="1">
        <v>123.19999999999727</v>
      </c>
      <c r="G1244" s="1">
        <v>2.4898754823529536</v>
      </c>
      <c r="H1244" s="1">
        <v>0.40162650987469922</v>
      </c>
      <c r="J1244" s="1">
        <v>2.6586691058823599</v>
      </c>
      <c r="K1244" s="1">
        <v>0.37612804007368933</v>
      </c>
    </row>
    <row r="1245" spans="6:11" x14ac:dyDescent="0.25">
      <c r="F1245" s="1">
        <v>123.29999999999727</v>
      </c>
      <c r="G1245" s="1">
        <v>2.4894140176470714</v>
      </c>
      <c r="H1245" s="1">
        <v>0.40170095970825043</v>
      </c>
      <c r="J1245" s="1">
        <v>2.6584088941176542</v>
      </c>
      <c r="K1245" s="1">
        <v>0.37616485643451303</v>
      </c>
    </row>
    <row r="1246" spans="6:11" x14ac:dyDescent="0.25">
      <c r="F1246" s="1">
        <v>123.39999999999726</v>
      </c>
      <c r="G1246" s="1">
        <v>2.4889525529411891</v>
      </c>
      <c r="H1246" s="1">
        <v>0.40177543714857178</v>
      </c>
      <c r="J1246" s="1">
        <v>2.6581486823529481</v>
      </c>
      <c r="K1246" s="1">
        <v>0.37620168000339882</v>
      </c>
    </row>
    <row r="1247" spans="6:11" x14ac:dyDescent="0.25">
      <c r="F1247" s="1">
        <v>123.49999999999726</v>
      </c>
      <c r="G1247" s="1">
        <v>2.4884910882353068</v>
      </c>
      <c r="H1247" s="1">
        <v>0.40184994221102149</v>
      </c>
      <c r="J1247" s="1">
        <v>2.6578884705882424</v>
      </c>
      <c r="K1247" s="1">
        <v>0.37623851078246356</v>
      </c>
    </row>
    <row r="1248" spans="6:11" x14ac:dyDescent="0.25">
      <c r="F1248" s="1">
        <v>123.59999999999725</v>
      </c>
      <c r="G1248" s="1">
        <v>2.4880296235294241</v>
      </c>
      <c r="H1248" s="1">
        <v>0.40192447491096911</v>
      </c>
      <c r="J1248" s="1">
        <v>2.6576282588235367</v>
      </c>
      <c r="K1248" s="1">
        <v>0.37627534877382518</v>
      </c>
    </row>
    <row r="1249" spans="6:11" x14ac:dyDescent="0.25">
      <c r="F1249" s="1">
        <v>123.69999999999725</v>
      </c>
      <c r="G1249" s="1">
        <v>2.4875681588235419</v>
      </c>
      <c r="H1249" s="1">
        <v>0.40199903526379555</v>
      </c>
      <c r="J1249" s="1">
        <v>2.6573680470588306</v>
      </c>
      <c r="K1249" s="1">
        <v>0.37631219397960247</v>
      </c>
    </row>
    <row r="1250" spans="6:11" x14ac:dyDescent="0.25">
      <c r="F1250" s="1">
        <v>123.79999999999724</v>
      </c>
      <c r="G1250" s="1">
        <v>2.4871066941176596</v>
      </c>
      <c r="H1250" s="1">
        <v>0.40207362328489321</v>
      </c>
      <c r="J1250" s="1">
        <v>2.6571078352941249</v>
      </c>
      <c r="K1250" s="1">
        <v>0.3763490464019148</v>
      </c>
    </row>
    <row r="1251" spans="6:11" x14ac:dyDescent="0.25">
      <c r="F1251" s="1">
        <v>123.89999999999723</v>
      </c>
      <c r="G1251" s="1">
        <v>2.4866452294117773</v>
      </c>
      <c r="H1251" s="1">
        <v>0.4021482389896659</v>
      </c>
      <c r="J1251" s="1">
        <v>2.6568476235294192</v>
      </c>
      <c r="K1251" s="1">
        <v>0.37638590604288263</v>
      </c>
    </row>
    <row r="1252" spans="6:11" x14ac:dyDescent="0.25">
      <c r="F1252" s="1">
        <v>123.99999999999723</v>
      </c>
      <c r="G1252" s="1">
        <v>2.4861837647058951</v>
      </c>
      <c r="H1252" s="1">
        <v>0.40222288239352882</v>
      </c>
      <c r="J1252" s="1">
        <v>2.656587411764713</v>
      </c>
      <c r="K1252" s="1">
        <v>0.37642277290462722</v>
      </c>
    </row>
    <row r="1253" spans="6:11" x14ac:dyDescent="0.25">
      <c r="F1253" s="1">
        <v>124.09999999999722</v>
      </c>
      <c r="G1253" s="1">
        <v>2.4857223000000128</v>
      </c>
      <c r="H1253" s="1">
        <v>0.40229755351190871</v>
      </c>
      <c r="J1253" s="1">
        <v>2.6563272000000073</v>
      </c>
      <c r="K1253" s="1">
        <v>0.37645964698927048</v>
      </c>
    </row>
    <row r="1254" spans="6:11" x14ac:dyDescent="0.25">
      <c r="F1254" s="1">
        <v>124.19999999999722</v>
      </c>
      <c r="G1254" s="1">
        <v>2.4852608352941301</v>
      </c>
      <c r="H1254" s="1">
        <v>0.40237225236024377</v>
      </c>
      <c r="J1254" s="1">
        <v>2.6560669882353016</v>
      </c>
      <c r="K1254" s="1">
        <v>0.37649652829893526</v>
      </c>
    </row>
    <row r="1255" spans="6:11" x14ac:dyDescent="0.25">
      <c r="F1255" s="1">
        <v>124.29999999999721</v>
      </c>
      <c r="G1255" s="1">
        <v>2.4847993705882478</v>
      </c>
      <c r="H1255" s="1">
        <v>0.40244697895398351</v>
      </c>
      <c r="J1255" s="1">
        <v>2.6558067764705955</v>
      </c>
      <c r="K1255" s="1">
        <v>0.37653341683574537</v>
      </c>
    </row>
    <row r="1256" spans="6:11" x14ac:dyDescent="0.25">
      <c r="F1256" s="1">
        <v>124.39999999999721</v>
      </c>
      <c r="G1256" s="1">
        <v>2.4843379058823656</v>
      </c>
      <c r="H1256" s="1">
        <v>0.40252173330858898</v>
      </c>
      <c r="J1256" s="1">
        <v>2.6555465647058898</v>
      </c>
      <c r="K1256" s="1">
        <v>0.37657031260182522</v>
      </c>
    </row>
    <row r="1257" spans="6:11" x14ac:dyDescent="0.25">
      <c r="F1257" s="1">
        <v>124.4999999999972</v>
      </c>
      <c r="G1257" s="1">
        <v>2.4838764411764833</v>
      </c>
      <c r="H1257" s="1">
        <v>0.40259651543953284</v>
      </c>
      <c r="J1257" s="1">
        <v>2.6552863529411836</v>
      </c>
      <c r="K1257" s="1">
        <v>0.37660721559930027</v>
      </c>
    </row>
    <row r="1258" spans="6:11" x14ac:dyDescent="0.25">
      <c r="F1258" s="1">
        <v>124.59999999999719</v>
      </c>
      <c r="G1258" s="1">
        <v>2.4834149764706011</v>
      </c>
      <c r="H1258" s="1">
        <v>0.40267132536229922</v>
      </c>
      <c r="J1258" s="1">
        <v>2.6550261411764779</v>
      </c>
      <c r="K1258" s="1">
        <v>0.37664412583029655</v>
      </c>
    </row>
    <row r="1259" spans="6:11" x14ac:dyDescent="0.25">
      <c r="F1259" s="1">
        <v>124.69999999999719</v>
      </c>
      <c r="G1259" s="1">
        <v>2.4829535117647188</v>
      </c>
      <c r="H1259" s="1">
        <v>0.40274616309238359</v>
      </c>
      <c r="J1259" s="1">
        <v>2.6547659294117718</v>
      </c>
      <c r="K1259" s="1">
        <v>0.37668104329694119</v>
      </c>
    </row>
    <row r="1260" spans="6:11" x14ac:dyDescent="0.25">
      <c r="F1260" s="1">
        <v>124.79999999999718</v>
      </c>
      <c r="G1260" s="1">
        <v>2.4824920470588365</v>
      </c>
      <c r="H1260" s="1">
        <v>0.40282102864529312</v>
      </c>
      <c r="J1260" s="1">
        <v>2.6545057176470661</v>
      </c>
      <c r="K1260" s="1">
        <v>0.37671796800136204</v>
      </c>
    </row>
    <row r="1261" spans="6:11" x14ac:dyDescent="0.25">
      <c r="F1261" s="1">
        <v>124.89999999999718</v>
      </c>
      <c r="G1261" s="1">
        <v>2.4820305823529543</v>
      </c>
      <c r="H1261" s="1">
        <v>0.40289592203654651</v>
      </c>
      <c r="J1261" s="1">
        <v>2.6542455058823604</v>
      </c>
      <c r="K1261" s="1">
        <v>0.37675489994568773</v>
      </c>
    </row>
    <row r="1262" spans="6:11" x14ac:dyDescent="0.25">
      <c r="F1262" s="1">
        <v>124.99999999999717</v>
      </c>
      <c r="G1262" s="1">
        <v>2.481569117647072</v>
      </c>
      <c r="H1262" s="1">
        <v>0.40297084328167387</v>
      </c>
      <c r="J1262" s="1">
        <v>2.6539852941176543</v>
      </c>
      <c r="K1262" s="1">
        <v>0.37679183913204789</v>
      </c>
    </row>
    <row r="1263" spans="6:11" x14ac:dyDescent="0.25">
      <c r="F1263" s="1">
        <v>125.09999999999717</v>
      </c>
      <c r="G1263" s="1">
        <v>2.4811076529411893</v>
      </c>
      <c r="H1263" s="1">
        <v>0.40304579239621707</v>
      </c>
      <c r="J1263" s="1">
        <v>2.6537250823529486</v>
      </c>
      <c r="K1263" s="1">
        <v>0.37682878556257277</v>
      </c>
    </row>
    <row r="1264" spans="6:11" x14ac:dyDescent="0.25">
      <c r="F1264" s="1">
        <v>125.19999999999716</v>
      </c>
      <c r="G1264" s="1">
        <v>2.480646188235307</v>
      </c>
      <c r="H1264" s="1">
        <v>0.40312076939572927</v>
      </c>
      <c r="J1264" s="1">
        <v>2.6534648705882429</v>
      </c>
      <c r="K1264" s="1">
        <v>0.37686573923939359</v>
      </c>
    </row>
    <row r="1265" spans="6:11" x14ac:dyDescent="0.25">
      <c r="F1265" s="1">
        <v>125.29999999999715</v>
      </c>
      <c r="G1265" s="1">
        <v>2.4801847235294248</v>
      </c>
      <c r="H1265" s="1">
        <v>0.40319577429577536</v>
      </c>
      <c r="J1265" s="1">
        <v>2.6532046588235367</v>
      </c>
      <c r="K1265" s="1">
        <v>0.3769027001646425</v>
      </c>
    </row>
    <row r="1266" spans="6:11" x14ac:dyDescent="0.25">
      <c r="F1266" s="1">
        <v>125.39999999999715</v>
      </c>
      <c r="G1266" s="1">
        <v>2.4797232588235425</v>
      </c>
      <c r="H1266" s="1">
        <v>0.40327080711193192</v>
      </c>
      <c r="J1266" s="1">
        <v>2.652944447058831</v>
      </c>
      <c r="K1266" s="1">
        <v>0.37693966834045217</v>
      </c>
    </row>
    <row r="1267" spans="6:11" x14ac:dyDescent="0.25">
      <c r="F1267" s="1">
        <v>125.49999999999714</v>
      </c>
      <c r="G1267" s="1">
        <v>2.4792617941176602</v>
      </c>
      <c r="H1267" s="1">
        <v>0.40334586785978693</v>
      </c>
      <c r="J1267" s="1">
        <v>2.6526842352941253</v>
      </c>
      <c r="K1267" s="1">
        <v>0.3769766437689564</v>
      </c>
    </row>
    <row r="1268" spans="6:11" x14ac:dyDescent="0.25">
      <c r="F1268" s="1">
        <v>125.59999999999714</v>
      </c>
      <c r="G1268" s="1">
        <v>2.4788003294117775</v>
      </c>
      <c r="H1268" s="1">
        <v>0.40342095655494015</v>
      </c>
      <c r="J1268" s="1">
        <v>2.6524240235294192</v>
      </c>
      <c r="K1268" s="1">
        <v>0.37701362645228981</v>
      </c>
    </row>
    <row r="1269" spans="6:11" x14ac:dyDescent="0.25">
      <c r="F1269" s="1">
        <v>125.69999999999713</v>
      </c>
      <c r="G1269" s="1">
        <v>2.4783388647058953</v>
      </c>
      <c r="H1269" s="1">
        <v>0.40349607321300274</v>
      </c>
      <c r="J1269" s="1">
        <v>2.6521638117647135</v>
      </c>
      <c r="K1269" s="1">
        <v>0.37705061639258763</v>
      </c>
    </row>
    <row r="1270" spans="6:11" x14ac:dyDescent="0.25">
      <c r="F1270" s="1">
        <v>125.79999999999713</v>
      </c>
      <c r="G1270" s="1">
        <v>2.477877400000013</v>
      </c>
      <c r="H1270" s="1">
        <v>0.40357121784959771</v>
      </c>
      <c r="J1270" s="1">
        <v>2.6519036000000074</v>
      </c>
      <c r="K1270" s="1">
        <v>0.37708761359198623</v>
      </c>
    </row>
    <row r="1271" spans="6:11" x14ac:dyDescent="0.25">
      <c r="F1271" s="1">
        <v>125.89999999999712</v>
      </c>
      <c r="G1271" s="1">
        <v>2.4774159352941307</v>
      </c>
      <c r="H1271" s="1">
        <v>0.40364639048035961</v>
      </c>
      <c r="J1271" s="1">
        <v>2.6516433882353017</v>
      </c>
      <c r="K1271" s="1">
        <v>0.37712461805262254</v>
      </c>
    </row>
    <row r="1272" spans="6:11" x14ac:dyDescent="0.25">
      <c r="F1272" s="1">
        <v>125.99999999999712</v>
      </c>
      <c r="G1272" s="1">
        <v>2.4769544705882485</v>
      </c>
      <c r="H1272" s="1">
        <v>0.40372159112093464</v>
      </c>
      <c r="J1272" s="1">
        <v>2.651383176470596</v>
      </c>
      <c r="K1272" s="1">
        <v>0.37716162977663448</v>
      </c>
    </row>
    <row r="1273" spans="6:11" x14ac:dyDescent="0.25">
      <c r="F1273" s="1">
        <v>126.09999999999711</v>
      </c>
      <c r="G1273" s="1">
        <v>2.4764930058823662</v>
      </c>
      <c r="H1273" s="1">
        <v>0.40379681978698073</v>
      </c>
      <c r="J1273" s="1">
        <v>2.6511229647058898</v>
      </c>
      <c r="K1273" s="1">
        <v>0.37719864876616088</v>
      </c>
    </row>
    <row r="1274" spans="6:11" x14ac:dyDescent="0.25">
      <c r="F1274" s="1">
        <v>126.1999999999971</v>
      </c>
      <c r="G1274" s="1">
        <v>2.4760315411764839</v>
      </c>
      <c r="H1274" s="1">
        <v>0.40387207649416734</v>
      </c>
      <c r="J1274" s="1">
        <v>2.6508627529411841</v>
      </c>
      <c r="K1274" s="1">
        <v>0.37723567502334115</v>
      </c>
    </row>
    <row r="1275" spans="6:11" x14ac:dyDescent="0.25">
      <c r="F1275" s="1">
        <v>126.2999999999971</v>
      </c>
      <c r="G1275" s="1">
        <v>2.4755700764706017</v>
      </c>
      <c r="H1275" s="1">
        <v>0.40394736125817576</v>
      </c>
      <c r="J1275" s="1">
        <v>2.650602541176478</v>
      </c>
      <c r="K1275" s="1">
        <v>0.37727270855031586</v>
      </c>
    </row>
    <row r="1276" spans="6:11" x14ac:dyDescent="0.25">
      <c r="F1276" s="1">
        <v>126.39999999999709</v>
      </c>
      <c r="G1276" s="1">
        <v>2.4751086117647194</v>
      </c>
      <c r="H1276" s="1">
        <v>0.40402267409469894</v>
      </c>
      <c r="J1276" s="1">
        <v>2.6503423294117723</v>
      </c>
      <c r="K1276" s="1">
        <v>0.37730974934922618</v>
      </c>
    </row>
    <row r="1277" spans="6:11" x14ac:dyDescent="0.25">
      <c r="F1277" s="1">
        <v>126.49999999999709</v>
      </c>
      <c r="G1277" s="1">
        <v>2.4746471470588367</v>
      </c>
      <c r="H1277" s="1">
        <v>0.40409801501944154</v>
      </c>
      <c r="J1277" s="1">
        <v>2.6500821176470666</v>
      </c>
      <c r="K1277" s="1">
        <v>0.37734679742221416</v>
      </c>
    </row>
    <row r="1278" spans="6:11" x14ac:dyDescent="0.25">
      <c r="F1278" s="1">
        <v>126.59999999999708</v>
      </c>
      <c r="G1278" s="1">
        <v>2.4741856823529544</v>
      </c>
      <c r="H1278" s="1">
        <v>0.40417338404811981</v>
      </c>
      <c r="J1278" s="1">
        <v>2.6498219058823604</v>
      </c>
      <c r="K1278" s="1">
        <v>0.37738385277142295</v>
      </c>
    </row>
    <row r="1279" spans="6:11" x14ac:dyDescent="0.25">
      <c r="F1279" s="1">
        <v>126.69999999999708</v>
      </c>
      <c r="G1279" s="1">
        <v>2.4737242176470722</v>
      </c>
      <c r="H1279" s="1">
        <v>0.40424878119646185</v>
      </c>
      <c r="J1279" s="1">
        <v>2.6495616941176547</v>
      </c>
      <c r="K1279" s="1">
        <v>0.37742091539899603</v>
      </c>
    </row>
    <row r="1280" spans="6:11" x14ac:dyDescent="0.25">
      <c r="F1280" s="1">
        <v>126.79999999999707</v>
      </c>
      <c r="G1280" s="1">
        <v>2.4732627529411899</v>
      </c>
      <c r="H1280" s="1">
        <v>0.40432420648020745</v>
      </c>
      <c r="J1280" s="1">
        <v>2.649301482352949</v>
      </c>
      <c r="K1280" s="1">
        <v>0.37745798530707825</v>
      </c>
    </row>
    <row r="1281" spans="6:11" x14ac:dyDescent="0.25">
      <c r="F1281" s="1">
        <v>126.89999999999706</v>
      </c>
      <c r="G1281" s="1">
        <v>2.4728012882353076</v>
      </c>
      <c r="H1281" s="1">
        <v>0.40439965991510823</v>
      </c>
      <c r="J1281" s="1">
        <v>2.6490412705882429</v>
      </c>
      <c r="K1281" s="1">
        <v>0.377495062497815</v>
      </c>
    </row>
    <row r="1282" spans="6:11" x14ac:dyDescent="0.25">
      <c r="F1282" s="1">
        <v>126.99999999999706</v>
      </c>
      <c r="G1282" s="1">
        <v>2.4723398235294249</v>
      </c>
      <c r="H1282" s="1">
        <v>0.40447514151692759</v>
      </c>
      <c r="J1282" s="1">
        <v>2.6487810588235372</v>
      </c>
      <c r="K1282" s="1">
        <v>0.37753214697335252</v>
      </c>
    </row>
    <row r="1283" spans="6:11" x14ac:dyDescent="0.25">
      <c r="F1283" s="1">
        <v>127.09999999999705</v>
      </c>
      <c r="G1283" s="1">
        <v>2.4718783588235427</v>
      </c>
      <c r="H1283" s="1">
        <v>0.40455065130144047</v>
      </c>
      <c r="J1283" s="1">
        <v>2.6485208470588311</v>
      </c>
      <c r="K1283" s="1">
        <v>0.37756923873583814</v>
      </c>
    </row>
    <row r="1284" spans="6:11" x14ac:dyDescent="0.25">
      <c r="F1284" s="1">
        <v>127.19999999999705</v>
      </c>
      <c r="G1284" s="1">
        <v>2.4714168941176604</v>
      </c>
      <c r="H1284" s="1">
        <v>0.40462618928443383</v>
      </c>
      <c r="J1284" s="1">
        <v>2.6482606352941254</v>
      </c>
      <c r="K1284" s="1">
        <v>0.37760633778741964</v>
      </c>
    </row>
    <row r="1285" spans="6:11" x14ac:dyDescent="0.25">
      <c r="F1285" s="1">
        <v>127.29999999999704</v>
      </c>
      <c r="G1285" s="1">
        <v>2.4709554294117781</v>
      </c>
      <c r="H1285" s="1">
        <v>0.40470175548170628</v>
      </c>
      <c r="J1285" s="1">
        <v>2.6480004235294197</v>
      </c>
      <c r="K1285" s="1">
        <v>0.37764344413024592</v>
      </c>
    </row>
    <row r="1286" spans="6:11" x14ac:dyDescent="0.25">
      <c r="F1286" s="1">
        <v>127.39999999999704</v>
      </c>
      <c r="G1286" s="1">
        <v>2.4704939647058959</v>
      </c>
      <c r="H1286" s="1">
        <v>0.40477734990906838</v>
      </c>
      <c r="J1286" s="1">
        <v>2.6477402117647135</v>
      </c>
      <c r="K1286" s="1">
        <v>0.37768055776646681</v>
      </c>
    </row>
    <row r="1287" spans="6:11" x14ac:dyDescent="0.25">
      <c r="F1287" s="1">
        <v>127.49999999999703</v>
      </c>
      <c r="G1287" s="1">
        <v>2.4700325000000136</v>
      </c>
      <c r="H1287" s="1">
        <v>0.40485297258234232</v>
      </c>
      <c r="J1287" s="1">
        <v>2.6474800000000078</v>
      </c>
      <c r="K1287" s="1">
        <v>0.3777176786982327</v>
      </c>
    </row>
    <row r="1288" spans="6:11" x14ac:dyDescent="0.25">
      <c r="F1288" s="1">
        <v>127.59999999999702</v>
      </c>
      <c r="G1288" s="1">
        <v>2.4695710352941314</v>
      </c>
      <c r="H1288" s="1">
        <v>0.40492862351736231</v>
      </c>
      <c r="J1288" s="1">
        <v>2.6472197882353017</v>
      </c>
      <c r="K1288" s="1">
        <v>0.37775480692769497</v>
      </c>
    </row>
    <row r="1289" spans="6:11" x14ac:dyDescent="0.25">
      <c r="F1289" s="1">
        <v>127.69999999999702</v>
      </c>
      <c r="G1289" s="1">
        <v>2.4691095705882491</v>
      </c>
      <c r="H1289" s="1">
        <v>0.40500430272997429</v>
      </c>
      <c r="J1289" s="1">
        <v>2.646959576470596</v>
      </c>
      <c r="K1289" s="1">
        <v>0.37779194245700587</v>
      </c>
    </row>
    <row r="1290" spans="6:11" x14ac:dyDescent="0.25">
      <c r="F1290" s="1">
        <v>127.79999999999701</v>
      </c>
      <c r="G1290" s="1">
        <v>2.4686481058823668</v>
      </c>
      <c r="H1290" s="1">
        <v>0.40508001023603596</v>
      </c>
      <c r="J1290" s="1">
        <v>2.6466993647058903</v>
      </c>
      <c r="K1290" s="1">
        <v>0.37782908528831843</v>
      </c>
    </row>
    <row r="1291" spans="6:11" x14ac:dyDescent="0.25">
      <c r="F1291" s="1">
        <v>127.89999999999701</v>
      </c>
      <c r="G1291" s="1">
        <v>2.4681866411764841</v>
      </c>
      <c r="H1291" s="1">
        <v>0.40515574605141719</v>
      </c>
      <c r="J1291" s="1">
        <v>2.6464391529411841</v>
      </c>
      <c r="K1291" s="1">
        <v>0.37786623542378667</v>
      </c>
    </row>
    <row r="1292" spans="6:11" x14ac:dyDescent="0.25">
      <c r="F1292" s="1">
        <v>127.999999999997</v>
      </c>
      <c r="G1292" s="1">
        <v>2.4677251764706019</v>
      </c>
      <c r="H1292" s="1">
        <v>0.40523151019199932</v>
      </c>
      <c r="J1292" s="1">
        <v>2.6461789411764784</v>
      </c>
      <c r="K1292" s="1">
        <v>0.37790339286556518</v>
      </c>
    </row>
    <row r="1293" spans="6:11" x14ac:dyDescent="0.25">
      <c r="F1293" s="1">
        <v>128.09999999999701</v>
      </c>
      <c r="G1293" s="1">
        <v>2.4672637117647196</v>
      </c>
      <c r="H1293" s="1">
        <v>0.40530730267367582</v>
      </c>
      <c r="J1293" s="1">
        <v>2.6459187294117728</v>
      </c>
      <c r="K1293" s="1">
        <v>0.37794055761580969</v>
      </c>
    </row>
    <row r="1294" spans="6:11" x14ac:dyDescent="0.25">
      <c r="F1294" s="1">
        <v>128.199999999997</v>
      </c>
      <c r="G1294" s="1">
        <v>2.4668022470588373</v>
      </c>
      <c r="H1294" s="1">
        <v>0.40538312351235195</v>
      </c>
      <c r="J1294" s="1">
        <v>2.6456585176470666</v>
      </c>
      <c r="K1294" s="1">
        <v>0.37797772967667664</v>
      </c>
    </row>
    <row r="1295" spans="6:11" x14ac:dyDescent="0.25">
      <c r="F1295" s="1">
        <v>128.299999999997</v>
      </c>
      <c r="G1295" s="1">
        <v>2.4663407823529546</v>
      </c>
      <c r="H1295" s="1">
        <v>0.4054589727239451</v>
      </c>
      <c r="J1295" s="1">
        <v>2.6453983058823609</v>
      </c>
      <c r="K1295" s="1">
        <v>0.37801490905032331</v>
      </c>
    </row>
    <row r="1296" spans="6:11" x14ac:dyDescent="0.25">
      <c r="F1296" s="1">
        <v>128.39999999999699</v>
      </c>
      <c r="G1296" s="1">
        <v>2.4658793176470724</v>
      </c>
      <c r="H1296" s="1">
        <v>0.40553485032438413</v>
      </c>
      <c r="J1296" s="1">
        <v>2.6451380941176548</v>
      </c>
      <c r="K1296" s="1">
        <v>0.37805209573890791</v>
      </c>
    </row>
    <row r="1297" spans="6:11" x14ac:dyDescent="0.25">
      <c r="F1297" s="1">
        <v>128.49999999999699</v>
      </c>
      <c r="G1297" s="1">
        <v>2.4654178529411901</v>
      </c>
      <c r="H1297" s="1">
        <v>0.4056107563296103</v>
      </c>
      <c r="J1297" s="1">
        <v>2.6448778823529491</v>
      </c>
      <c r="K1297" s="1">
        <v>0.37808928974458933</v>
      </c>
    </row>
    <row r="1298" spans="6:11" x14ac:dyDescent="0.25">
      <c r="F1298" s="1">
        <v>128.59999999999698</v>
      </c>
      <c r="G1298" s="1">
        <v>2.4649563882353078</v>
      </c>
      <c r="H1298" s="1">
        <v>0.40568669075557645</v>
      </c>
      <c r="J1298" s="1">
        <v>2.6446176705882434</v>
      </c>
      <c r="K1298" s="1">
        <v>0.3781264910695275</v>
      </c>
    </row>
    <row r="1299" spans="6:11" x14ac:dyDescent="0.25">
      <c r="F1299" s="1">
        <v>128.69999999999698</v>
      </c>
      <c r="G1299" s="1">
        <v>2.4644949235294256</v>
      </c>
      <c r="H1299" s="1">
        <v>0.40576265361824765</v>
      </c>
      <c r="J1299" s="1">
        <v>2.6443574588235372</v>
      </c>
      <c r="K1299" s="1">
        <v>0.37816369971588315</v>
      </c>
    </row>
    <row r="1300" spans="6:11" x14ac:dyDescent="0.25">
      <c r="F1300" s="1">
        <v>128.79999999999697</v>
      </c>
      <c r="G1300" s="1">
        <v>2.4640334588235433</v>
      </c>
      <c r="H1300" s="1">
        <v>0.40583864493360072</v>
      </c>
      <c r="J1300" s="1">
        <v>2.6440972470588315</v>
      </c>
      <c r="K1300" s="1">
        <v>0.37820091568581776</v>
      </c>
    </row>
    <row r="1301" spans="6:11" x14ac:dyDescent="0.25">
      <c r="F1301" s="1">
        <v>128.89999999999696</v>
      </c>
      <c r="G1301" s="1">
        <v>2.463571994117661</v>
      </c>
      <c r="H1301" s="1">
        <v>0.4059146647176245</v>
      </c>
      <c r="J1301" s="1">
        <v>2.6438370352941254</v>
      </c>
      <c r="K1301" s="1">
        <v>0.37823813898149383</v>
      </c>
    </row>
    <row r="1302" spans="6:11" x14ac:dyDescent="0.25">
      <c r="F1302" s="1">
        <v>128.99999999999696</v>
      </c>
      <c r="G1302" s="1">
        <v>2.4631105294117788</v>
      </c>
      <c r="H1302" s="1">
        <v>0.40599071298631995</v>
      </c>
      <c r="J1302" s="1">
        <v>2.6435768235294197</v>
      </c>
      <c r="K1302" s="1">
        <v>0.37827536960507446</v>
      </c>
    </row>
    <row r="1303" spans="6:11" x14ac:dyDescent="0.25">
      <c r="F1303" s="1">
        <v>129.09999999999695</v>
      </c>
      <c r="G1303" s="1">
        <v>2.4626490647058965</v>
      </c>
      <c r="H1303" s="1">
        <v>0.40606678975569976</v>
      </c>
      <c r="J1303" s="1">
        <v>2.643316611764714</v>
      </c>
      <c r="K1303" s="1">
        <v>0.37831260755872392</v>
      </c>
    </row>
    <row r="1304" spans="6:11" x14ac:dyDescent="0.25">
      <c r="F1304" s="1">
        <v>129.19999999999695</v>
      </c>
      <c r="G1304" s="1">
        <v>2.4621876000000138</v>
      </c>
      <c r="H1304" s="1">
        <v>0.40614289504178902</v>
      </c>
      <c r="J1304" s="1">
        <v>2.6430564000000079</v>
      </c>
      <c r="K1304" s="1">
        <v>0.37834985284460709</v>
      </c>
    </row>
    <row r="1305" spans="6:11" x14ac:dyDescent="0.25">
      <c r="F1305" s="1">
        <v>129.29999999999694</v>
      </c>
      <c r="G1305" s="1">
        <v>2.4617261352941315</v>
      </c>
      <c r="H1305" s="1">
        <v>0.40621902886062433</v>
      </c>
      <c r="J1305" s="1">
        <v>2.6427961882353022</v>
      </c>
      <c r="K1305" s="1">
        <v>0.37838710546488979</v>
      </c>
    </row>
    <row r="1306" spans="6:11" x14ac:dyDescent="0.25">
      <c r="F1306" s="1">
        <v>129.39999999999694</v>
      </c>
      <c r="G1306" s="1">
        <v>2.4612646705882493</v>
      </c>
      <c r="H1306" s="1">
        <v>0.40629519122825469</v>
      </c>
      <c r="J1306" s="1">
        <v>2.6425359764705965</v>
      </c>
      <c r="K1306" s="1">
        <v>0.37842436542173868</v>
      </c>
    </row>
    <row r="1307" spans="6:11" x14ac:dyDescent="0.25">
      <c r="F1307" s="1">
        <v>129.49999999999693</v>
      </c>
      <c r="G1307" s="1">
        <v>2.460803205882367</v>
      </c>
      <c r="H1307" s="1">
        <v>0.40637138216074103</v>
      </c>
      <c r="J1307" s="1">
        <v>2.6422757647058903</v>
      </c>
      <c r="K1307" s="1">
        <v>0.37846163271732131</v>
      </c>
    </row>
    <row r="1308" spans="6:11" x14ac:dyDescent="0.25">
      <c r="F1308" s="1">
        <v>129.59999999999692</v>
      </c>
      <c r="G1308" s="1">
        <v>2.4603417411764847</v>
      </c>
      <c r="H1308" s="1">
        <v>0.40644760167415628</v>
      </c>
      <c r="J1308" s="1">
        <v>2.6420155529411846</v>
      </c>
      <c r="K1308" s="1">
        <v>0.37849890735380604</v>
      </c>
    </row>
    <row r="1309" spans="6:11" x14ac:dyDescent="0.25">
      <c r="F1309" s="1">
        <v>129.69999999999692</v>
      </c>
      <c r="G1309" s="1">
        <v>2.459880276470602</v>
      </c>
      <c r="H1309" s="1">
        <v>0.40652384978458561</v>
      </c>
      <c r="J1309" s="1">
        <v>2.6417553411764785</v>
      </c>
      <c r="K1309" s="1">
        <v>0.37853618933336208</v>
      </c>
    </row>
    <row r="1310" spans="6:11" x14ac:dyDescent="0.25">
      <c r="F1310" s="1">
        <v>129.79999999999691</v>
      </c>
      <c r="G1310" s="1">
        <v>2.4594188117647198</v>
      </c>
      <c r="H1310" s="1">
        <v>0.40660012650812599</v>
      </c>
      <c r="J1310" s="1">
        <v>2.6414951294117728</v>
      </c>
      <c r="K1310" s="1">
        <v>0.37857347865815949</v>
      </c>
    </row>
    <row r="1311" spans="6:11" x14ac:dyDescent="0.25">
      <c r="F1311" s="1">
        <v>129.89999999999691</v>
      </c>
      <c r="G1311" s="1">
        <v>2.4589573470588375</v>
      </c>
      <c r="H1311" s="1">
        <v>0.4066764318608867</v>
      </c>
      <c r="J1311" s="1">
        <v>2.6412349176470671</v>
      </c>
      <c r="K1311" s="1">
        <v>0.37861077533036924</v>
      </c>
    </row>
    <row r="1312" spans="6:11" x14ac:dyDescent="0.25">
      <c r="F1312" s="1">
        <v>129.9999999999969</v>
      </c>
      <c r="G1312" s="1">
        <v>2.4584958823529552</v>
      </c>
      <c r="H1312" s="1">
        <v>0.40675276585898895</v>
      </c>
      <c r="J1312" s="1">
        <v>2.6409747058823609</v>
      </c>
      <c r="K1312" s="1">
        <v>0.37864807935216316</v>
      </c>
    </row>
    <row r="1313" spans="6:11" x14ac:dyDescent="0.25">
      <c r="F1313" s="1">
        <v>130.0999999999969</v>
      </c>
      <c r="G1313" s="1">
        <v>2.458034417647073</v>
      </c>
      <c r="H1313" s="1">
        <v>0.40682912851856617</v>
      </c>
      <c r="J1313" s="1">
        <v>2.6407144941176552</v>
      </c>
      <c r="K1313" s="1">
        <v>0.37868539072571383</v>
      </c>
    </row>
    <row r="1314" spans="6:11" x14ac:dyDescent="0.25">
      <c r="F1314" s="1">
        <v>130.19999999999689</v>
      </c>
      <c r="G1314" s="1">
        <v>2.4575729529411907</v>
      </c>
      <c r="H1314" s="1">
        <v>0.4069055198557639</v>
      </c>
      <c r="J1314" s="1">
        <v>2.6404542823529491</v>
      </c>
      <c r="K1314" s="1">
        <v>0.37872270945319481</v>
      </c>
    </row>
    <row r="1315" spans="6:11" x14ac:dyDescent="0.25">
      <c r="F1315" s="1">
        <v>130.29999999999688</v>
      </c>
      <c r="G1315" s="1">
        <v>2.4571114882353084</v>
      </c>
      <c r="H1315" s="1">
        <v>0.40698193988673975</v>
      </c>
      <c r="J1315" s="1">
        <v>2.6401940705882434</v>
      </c>
      <c r="K1315" s="1">
        <v>0.37876003553678039</v>
      </c>
    </row>
    <row r="1316" spans="6:11" x14ac:dyDescent="0.25">
      <c r="F1316" s="1">
        <v>130.39999999999688</v>
      </c>
      <c r="G1316" s="1">
        <v>2.4566500235294262</v>
      </c>
      <c r="H1316" s="1">
        <v>0.40705838862766358</v>
      </c>
      <c r="J1316" s="1">
        <v>2.6399338588235377</v>
      </c>
      <c r="K1316" s="1">
        <v>0.37879736897864585</v>
      </c>
    </row>
    <row r="1317" spans="6:11" x14ac:dyDescent="0.25">
      <c r="F1317" s="1">
        <v>130.49999999999687</v>
      </c>
      <c r="G1317" s="1">
        <v>2.4561885588235439</v>
      </c>
      <c r="H1317" s="1">
        <v>0.40713486609471722</v>
      </c>
      <c r="J1317" s="1">
        <v>2.6396736470588316</v>
      </c>
      <c r="K1317" s="1">
        <v>0.37883470978096734</v>
      </c>
    </row>
    <row r="1318" spans="6:11" x14ac:dyDescent="0.25">
      <c r="F1318" s="1">
        <v>130.59999999999687</v>
      </c>
      <c r="G1318" s="1">
        <v>2.4557270941176612</v>
      </c>
      <c r="H1318" s="1">
        <v>0.40721137230409488</v>
      </c>
      <c r="J1318" s="1">
        <v>2.6394134352941259</v>
      </c>
      <c r="K1318" s="1">
        <v>0.3788720579459216</v>
      </c>
    </row>
    <row r="1319" spans="6:11" x14ac:dyDescent="0.25">
      <c r="F1319" s="1">
        <v>130.69999999999686</v>
      </c>
      <c r="G1319" s="1">
        <v>2.4552656294117789</v>
      </c>
      <c r="H1319" s="1">
        <v>0.4072879072720027</v>
      </c>
      <c r="J1319" s="1">
        <v>2.6391532235294202</v>
      </c>
      <c r="K1319" s="1">
        <v>0.37890941347568652</v>
      </c>
    </row>
    <row r="1320" spans="6:11" x14ac:dyDescent="0.25">
      <c r="F1320" s="1">
        <v>130.79999999999686</v>
      </c>
      <c r="G1320" s="1">
        <v>2.4548041647058967</v>
      </c>
      <c r="H1320" s="1">
        <v>0.40736447101465922</v>
      </c>
      <c r="J1320" s="1">
        <v>2.638893011764714</v>
      </c>
      <c r="K1320" s="1">
        <v>0.37894677637244084</v>
      </c>
    </row>
    <row r="1321" spans="6:11" x14ac:dyDescent="0.25">
      <c r="F1321" s="1">
        <v>130.89999999999685</v>
      </c>
      <c r="G1321" s="1">
        <v>2.4543427000000144</v>
      </c>
      <c r="H1321" s="1">
        <v>0.40744106354829507</v>
      </c>
      <c r="J1321" s="1">
        <v>2.6386328000000083</v>
      </c>
      <c r="K1321" s="1">
        <v>0.37898414663836394</v>
      </c>
    </row>
    <row r="1322" spans="6:11" x14ac:dyDescent="0.25">
      <c r="F1322" s="1">
        <v>130.99999999999685</v>
      </c>
      <c r="G1322" s="1">
        <v>2.4538812352941322</v>
      </c>
      <c r="H1322" s="1">
        <v>0.40751768488915313</v>
      </c>
      <c r="J1322" s="1">
        <v>2.6383725882353022</v>
      </c>
      <c r="K1322" s="1">
        <v>0.37902152427563629</v>
      </c>
    </row>
    <row r="1323" spans="6:11" x14ac:dyDescent="0.25">
      <c r="F1323" s="1">
        <v>131.09999999999684</v>
      </c>
      <c r="G1323" s="1">
        <v>2.4534197705882499</v>
      </c>
      <c r="H1323" s="1">
        <v>0.40759433505348847</v>
      </c>
      <c r="J1323" s="1">
        <v>2.6381123764705965</v>
      </c>
      <c r="K1323" s="1">
        <v>0.37905890928643904</v>
      </c>
    </row>
    <row r="1324" spans="6:11" x14ac:dyDescent="0.25">
      <c r="F1324" s="1">
        <v>131.19999999999683</v>
      </c>
      <c r="G1324" s="1">
        <v>2.4529583058823672</v>
      </c>
      <c r="H1324" s="1">
        <v>0.4076710140575685</v>
      </c>
      <c r="J1324" s="1">
        <v>2.6378521647058908</v>
      </c>
      <c r="K1324" s="1">
        <v>0.37909630167295433</v>
      </c>
    </row>
    <row r="1325" spans="6:11" x14ac:dyDescent="0.25">
      <c r="F1325" s="1">
        <v>131.29999999999683</v>
      </c>
      <c r="G1325" s="1">
        <v>2.4524968411764849</v>
      </c>
      <c r="H1325" s="1">
        <v>0.40774772191767267</v>
      </c>
      <c r="J1325" s="1">
        <v>2.6375919529411846</v>
      </c>
      <c r="K1325" s="1">
        <v>0.37913370143736513</v>
      </c>
    </row>
    <row r="1326" spans="6:11" x14ac:dyDescent="0.25">
      <c r="F1326" s="1">
        <v>131.39999999999682</v>
      </c>
      <c r="G1326" s="1">
        <v>2.4520353764706027</v>
      </c>
      <c r="H1326" s="1">
        <v>0.40782445865009281</v>
      </c>
      <c r="J1326" s="1">
        <v>2.6373317411764789</v>
      </c>
      <c r="K1326" s="1">
        <v>0.37917110858185521</v>
      </c>
    </row>
    <row r="1327" spans="6:11" x14ac:dyDescent="0.25">
      <c r="F1327" s="1">
        <v>131.49999999999682</v>
      </c>
      <c r="G1327" s="1">
        <v>2.4515739117647204</v>
      </c>
      <c r="H1327" s="1">
        <v>0.40790122427113301</v>
      </c>
      <c r="J1327" s="1">
        <v>2.6370715294117728</v>
      </c>
      <c r="K1327" s="1">
        <v>0.37920852310860931</v>
      </c>
    </row>
    <row r="1328" spans="6:11" x14ac:dyDescent="0.25">
      <c r="F1328" s="1">
        <v>131.59999999999681</v>
      </c>
      <c r="G1328" s="1">
        <v>2.4511124470588381</v>
      </c>
      <c r="H1328" s="1">
        <v>0.4079780187971096</v>
      </c>
      <c r="J1328" s="1">
        <v>2.6368113176470671</v>
      </c>
      <c r="K1328" s="1">
        <v>0.3792459450198129</v>
      </c>
    </row>
    <row r="1329" spans="6:11" x14ac:dyDescent="0.25">
      <c r="F1329" s="1">
        <v>131.69999999999681</v>
      </c>
      <c r="G1329" s="1">
        <v>2.4506509823529559</v>
      </c>
      <c r="H1329" s="1">
        <v>0.40805484224435135</v>
      </c>
      <c r="J1329" s="1">
        <v>2.6365511058823614</v>
      </c>
      <c r="K1329" s="1">
        <v>0.37928337431765236</v>
      </c>
    </row>
    <row r="1330" spans="6:11" x14ac:dyDescent="0.25">
      <c r="F1330" s="1">
        <v>131.7999999999968</v>
      </c>
      <c r="G1330" s="1">
        <v>2.4501895176470736</v>
      </c>
      <c r="H1330" s="1">
        <v>0.40813169462919907</v>
      </c>
      <c r="J1330" s="1">
        <v>2.6362908941176553</v>
      </c>
      <c r="K1330" s="1">
        <v>0.37932081100431508</v>
      </c>
    </row>
    <row r="1331" spans="6:11" x14ac:dyDescent="0.25">
      <c r="F1331" s="1">
        <v>131.89999999999679</v>
      </c>
      <c r="G1331" s="1">
        <v>2.4497280529411913</v>
      </c>
      <c r="H1331" s="1">
        <v>0.40820857596800614</v>
      </c>
      <c r="J1331" s="1">
        <v>2.6360306823529496</v>
      </c>
      <c r="K1331" s="1">
        <v>0.37935825508198912</v>
      </c>
    </row>
    <row r="1332" spans="6:11" x14ac:dyDescent="0.25">
      <c r="F1332" s="1">
        <v>131.99999999999679</v>
      </c>
      <c r="G1332" s="1">
        <v>2.4492665882353086</v>
      </c>
      <c r="H1332" s="1">
        <v>0.40828548627713812</v>
      </c>
      <c r="J1332" s="1">
        <v>2.6357704705882439</v>
      </c>
      <c r="K1332" s="1">
        <v>0.37939570655286337</v>
      </c>
    </row>
    <row r="1333" spans="6:11" x14ac:dyDescent="0.25">
      <c r="F1333" s="1">
        <v>132.09999999999678</v>
      </c>
      <c r="G1333" s="1">
        <v>2.4488051235294264</v>
      </c>
      <c r="H1333" s="1">
        <v>0.40836242557297286</v>
      </c>
      <c r="J1333" s="1">
        <v>2.6355102588235377</v>
      </c>
      <c r="K1333" s="1">
        <v>0.37943316541912792</v>
      </c>
    </row>
    <row r="1334" spans="6:11" x14ac:dyDescent="0.25">
      <c r="F1334" s="1">
        <v>132.19999999999678</v>
      </c>
      <c r="G1334" s="1">
        <v>2.4483436588235441</v>
      </c>
      <c r="H1334" s="1">
        <v>0.4084393938719007</v>
      </c>
      <c r="J1334" s="1">
        <v>2.635250047058832</v>
      </c>
      <c r="K1334" s="1">
        <v>0.37947063168297324</v>
      </c>
    </row>
    <row r="1335" spans="6:11" x14ac:dyDescent="0.25">
      <c r="F1335" s="1">
        <v>132.29999999999677</v>
      </c>
      <c r="G1335" s="1">
        <v>2.4478821941176618</v>
      </c>
      <c r="H1335" s="1">
        <v>0.40851639119032424</v>
      </c>
      <c r="J1335" s="1">
        <v>2.6349898352941259</v>
      </c>
      <c r="K1335" s="1">
        <v>0.37950810534659113</v>
      </c>
    </row>
    <row r="1336" spans="6:11" x14ac:dyDescent="0.25">
      <c r="F1336" s="1">
        <v>132.39999999999677</v>
      </c>
      <c r="G1336" s="1">
        <v>2.4474207294117796</v>
      </c>
      <c r="H1336" s="1">
        <v>0.40859341754465855</v>
      </c>
      <c r="J1336" s="1">
        <v>2.6347296235294202</v>
      </c>
      <c r="K1336" s="1">
        <v>0.3795455864121739</v>
      </c>
    </row>
    <row r="1337" spans="6:11" x14ac:dyDescent="0.25">
      <c r="F1337" s="1">
        <v>132.49999999999676</v>
      </c>
      <c r="G1337" s="1">
        <v>2.4469592647058973</v>
      </c>
      <c r="H1337" s="1">
        <v>0.40867047295133091</v>
      </c>
      <c r="J1337" s="1">
        <v>2.6344694117647145</v>
      </c>
      <c r="K1337" s="1">
        <v>0.37958307488191495</v>
      </c>
    </row>
    <row r="1338" spans="6:11" x14ac:dyDescent="0.25">
      <c r="F1338" s="1">
        <v>132.59999999999675</v>
      </c>
      <c r="G1338" s="1">
        <v>2.4464978000000146</v>
      </c>
      <c r="H1338" s="1">
        <v>0.40874755742678126</v>
      </c>
      <c r="J1338" s="1">
        <v>2.6342092000000084</v>
      </c>
      <c r="K1338" s="1">
        <v>0.37962057075800842</v>
      </c>
    </row>
    <row r="1339" spans="6:11" x14ac:dyDescent="0.25">
      <c r="F1339" s="1">
        <v>132.69999999999675</v>
      </c>
      <c r="G1339" s="1">
        <v>2.4460363352941323</v>
      </c>
      <c r="H1339" s="1">
        <v>0.40882467098746161</v>
      </c>
      <c r="J1339" s="1">
        <v>2.6339489882353027</v>
      </c>
      <c r="K1339" s="1">
        <v>0.3796580740426494</v>
      </c>
    </row>
    <row r="1340" spans="6:11" x14ac:dyDescent="0.25">
      <c r="F1340" s="1">
        <v>132.79999999999674</v>
      </c>
      <c r="G1340" s="1">
        <v>2.4455748705882501</v>
      </c>
      <c r="H1340" s="1">
        <v>0.40890181364983663</v>
      </c>
      <c r="J1340" s="1">
        <v>2.6336887764705965</v>
      </c>
      <c r="K1340" s="1">
        <v>0.37969558473803383</v>
      </c>
    </row>
    <row r="1341" spans="6:11" x14ac:dyDescent="0.25">
      <c r="F1341" s="1">
        <v>132.89999999999674</v>
      </c>
      <c r="G1341" s="1">
        <v>2.4451134058823678</v>
      </c>
      <c r="H1341" s="1">
        <v>0.40897898543038341</v>
      </c>
      <c r="J1341" s="1">
        <v>2.6334285647058908</v>
      </c>
      <c r="K1341" s="1">
        <v>0.37973310284635842</v>
      </c>
    </row>
    <row r="1342" spans="6:11" x14ac:dyDescent="0.25">
      <c r="F1342" s="1">
        <v>132.99999999999673</v>
      </c>
      <c r="G1342" s="1">
        <v>2.4446519411764855</v>
      </c>
      <c r="H1342" s="1">
        <v>0.40905618634559132</v>
      </c>
      <c r="J1342" s="1">
        <v>2.6331683529411851</v>
      </c>
      <c r="K1342" s="1">
        <v>0.37977062836982084</v>
      </c>
    </row>
    <row r="1343" spans="6:11" x14ac:dyDescent="0.25">
      <c r="F1343" s="1">
        <v>133.09999999999673</v>
      </c>
      <c r="G1343" s="1">
        <v>2.4441904764706033</v>
      </c>
      <c r="H1343" s="1">
        <v>0.40913341641196233</v>
      </c>
      <c r="J1343" s="1">
        <v>2.632908141176479</v>
      </c>
      <c r="K1343" s="1">
        <v>0.37980816131061973</v>
      </c>
    </row>
    <row r="1344" spans="6:11" x14ac:dyDescent="0.25">
      <c r="F1344" s="1">
        <v>133.19999999999672</v>
      </c>
      <c r="G1344" s="1">
        <v>2.443729011764721</v>
      </c>
      <c r="H1344" s="1">
        <v>0.40921067564601088</v>
      </c>
      <c r="J1344" s="1">
        <v>2.6326479294117733</v>
      </c>
      <c r="K1344" s="1">
        <v>0.37984570167095433</v>
      </c>
    </row>
    <row r="1345" spans="6:11" x14ac:dyDescent="0.25">
      <c r="F1345" s="1">
        <v>133.29999999999671</v>
      </c>
      <c r="G1345" s="1">
        <v>2.4432675470588388</v>
      </c>
      <c r="H1345" s="1">
        <v>0.40928796406426382</v>
      </c>
      <c r="J1345" s="1">
        <v>2.6323877176470676</v>
      </c>
      <c r="K1345" s="1">
        <v>0.37988324945302493</v>
      </c>
    </row>
    <row r="1346" spans="6:11" x14ac:dyDescent="0.25">
      <c r="F1346" s="1">
        <v>133.39999999999671</v>
      </c>
      <c r="G1346" s="1">
        <v>2.4428060823529565</v>
      </c>
      <c r="H1346" s="1">
        <v>0.40936528168326047</v>
      </c>
      <c r="J1346" s="1">
        <v>2.6321275058823614</v>
      </c>
      <c r="K1346" s="1">
        <v>0.37992080465903288</v>
      </c>
    </row>
    <row r="1347" spans="6:11" x14ac:dyDescent="0.25">
      <c r="F1347" s="1">
        <v>133.4999999999967</v>
      </c>
      <c r="G1347" s="1">
        <v>2.4423446176470738</v>
      </c>
      <c r="H1347" s="1">
        <v>0.40944262851955276</v>
      </c>
      <c r="J1347" s="1">
        <v>2.6318672941176557</v>
      </c>
      <c r="K1347" s="1">
        <v>0.37995836729117988</v>
      </c>
    </row>
    <row r="1348" spans="6:11" x14ac:dyDescent="0.25">
      <c r="F1348" s="1">
        <v>133.5999999999967</v>
      </c>
      <c r="G1348" s="1">
        <v>2.4418831529411915</v>
      </c>
      <c r="H1348" s="1">
        <v>0.409520004589705</v>
      </c>
      <c r="J1348" s="1">
        <v>2.63160708235295</v>
      </c>
      <c r="K1348" s="1">
        <v>0.37999593735166898</v>
      </c>
    </row>
    <row r="1349" spans="6:11" x14ac:dyDescent="0.25">
      <c r="F1349" s="1">
        <v>133.69999999999669</v>
      </c>
      <c r="G1349" s="1">
        <v>2.4414216882353093</v>
      </c>
      <c r="H1349" s="1">
        <v>0.40959740991029403</v>
      </c>
      <c r="J1349" s="1">
        <v>2.6313468705882439</v>
      </c>
      <c r="K1349" s="1">
        <v>0.38003351484270398</v>
      </c>
    </row>
    <row r="1350" spans="6:11" x14ac:dyDescent="0.25">
      <c r="F1350" s="1">
        <v>133.79999999999669</v>
      </c>
      <c r="G1350" s="1">
        <v>2.440960223529427</v>
      </c>
      <c r="H1350" s="1">
        <v>0.40967484449790931</v>
      </c>
      <c r="J1350" s="1">
        <v>2.6310866588235382</v>
      </c>
      <c r="K1350" s="1">
        <v>0.38007109976648928</v>
      </c>
    </row>
    <row r="1351" spans="6:11" x14ac:dyDescent="0.25">
      <c r="F1351" s="1">
        <v>133.89999999999668</v>
      </c>
      <c r="G1351" s="1">
        <v>2.4404987588235447</v>
      </c>
      <c r="H1351" s="1">
        <v>0.40975230836915288</v>
      </c>
      <c r="J1351" s="1">
        <v>2.6308264470588321</v>
      </c>
      <c r="K1351" s="1">
        <v>0.38010869212523063</v>
      </c>
    </row>
    <row r="1352" spans="6:11" x14ac:dyDescent="0.25">
      <c r="F1352" s="1">
        <v>133.99999999999667</v>
      </c>
      <c r="G1352" s="1">
        <v>2.440037294117662</v>
      </c>
      <c r="H1352" s="1">
        <v>0.4098298015406393</v>
      </c>
      <c r="J1352" s="1">
        <v>2.6305662352941264</v>
      </c>
      <c r="K1352" s="1">
        <v>0.38014629192113419</v>
      </c>
    </row>
    <row r="1353" spans="6:11" x14ac:dyDescent="0.25">
      <c r="F1353" s="1">
        <v>134.09999999999667</v>
      </c>
      <c r="G1353" s="1">
        <v>2.4395758294117798</v>
      </c>
      <c r="H1353" s="1">
        <v>0.40990732402899555</v>
      </c>
      <c r="J1353" s="1">
        <v>2.6303060235294202</v>
      </c>
      <c r="K1353" s="1">
        <v>0.38018389915640738</v>
      </c>
    </row>
    <row r="1354" spans="6:11" x14ac:dyDescent="0.25">
      <c r="F1354" s="1">
        <v>134.19999999999666</v>
      </c>
      <c r="G1354" s="1">
        <v>2.4391143647058975</v>
      </c>
      <c r="H1354" s="1">
        <v>0.40998487585086135</v>
      </c>
      <c r="J1354" s="1">
        <v>2.6300458117647145</v>
      </c>
      <c r="K1354" s="1">
        <v>0.38022151383325814</v>
      </c>
    </row>
    <row r="1355" spans="6:11" x14ac:dyDescent="0.25">
      <c r="F1355" s="1">
        <v>134.29999999999666</v>
      </c>
      <c r="G1355" s="1">
        <v>2.4386529000000152</v>
      </c>
      <c r="H1355" s="1">
        <v>0.41006245702288907</v>
      </c>
      <c r="J1355" s="1">
        <v>2.6297856000000088</v>
      </c>
      <c r="K1355" s="1">
        <v>0.38025913595389549</v>
      </c>
    </row>
    <row r="1356" spans="6:11" x14ac:dyDescent="0.25">
      <c r="F1356" s="1">
        <v>134.39999999999665</v>
      </c>
      <c r="G1356" s="1">
        <v>2.438191435294133</v>
      </c>
      <c r="H1356" s="1">
        <v>0.41014006756174348</v>
      </c>
      <c r="J1356" s="1">
        <v>2.6295253882353027</v>
      </c>
      <c r="K1356" s="1">
        <v>0.38029676552052943</v>
      </c>
    </row>
    <row r="1357" spans="6:11" x14ac:dyDescent="0.25">
      <c r="F1357" s="1">
        <v>134.49999999999665</v>
      </c>
      <c r="G1357" s="1">
        <v>2.4377299705882507</v>
      </c>
      <c r="H1357" s="1">
        <v>0.41021770748410219</v>
      </c>
      <c r="J1357" s="1">
        <v>2.629265176470597</v>
      </c>
      <c r="K1357" s="1">
        <v>0.38033440253537049</v>
      </c>
    </row>
    <row r="1358" spans="6:11" x14ac:dyDescent="0.25">
      <c r="F1358" s="1">
        <v>134.59999999999664</v>
      </c>
      <c r="G1358" s="1">
        <v>2.4372685058823684</v>
      </c>
      <c r="H1358" s="1">
        <v>0.41029537680665523</v>
      </c>
      <c r="J1358" s="1">
        <v>2.6290049647058913</v>
      </c>
      <c r="K1358" s="1">
        <v>0.38037204700063043</v>
      </c>
    </row>
    <row r="1359" spans="6:11" x14ac:dyDescent="0.25">
      <c r="F1359" s="1">
        <v>134.69999999999663</v>
      </c>
      <c r="G1359" s="1">
        <v>2.4368070411764862</v>
      </c>
      <c r="H1359" s="1">
        <v>0.41037307554610553</v>
      </c>
      <c r="J1359" s="1">
        <v>2.6287447529411851</v>
      </c>
      <c r="K1359" s="1">
        <v>0.38040969891852172</v>
      </c>
    </row>
    <row r="1360" spans="6:11" x14ac:dyDescent="0.25">
      <c r="F1360" s="1">
        <v>134.79999999999663</v>
      </c>
      <c r="G1360" s="1">
        <v>2.4363455764706039</v>
      </c>
      <c r="H1360" s="1">
        <v>0.41045080371916837</v>
      </c>
      <c r="J1360" s="1">
        <v>2.6284845411764794</v>
      </c>
      <c r="K1360" s="1">
        <v>0.38044735829125764</v>
      </c>
    </row>
    <row r="1361" spans="6:11" x14ac:dyDescent="0.25">
      <c r="F1361" s="1">
        <v>134.89999999999662</v>
      </c>
      <c r="G1361" s="1">
        <v>2.4358841117647212</v>
      </c>
      <c r="H1361" s="1">
        <v>0.41052856134257204</v>
      </c>
      <c r="J1361" s="1">
        <v>2.6282243294117738</v>
      </c>
      <c r="K1361" s="1">
        <v>0.38048502512105248</v>
      </c>
    </row>
    <row r="1362" spans="6:11" x14ac:dyDescent="0.25">
      <c r="F1362" s="1">
        <v>134.99999999999662</v>
      </c>
      <c r="G1362" s="1">
        <v>2.4354226470588389</v>
      </c>
      <c r="H1362" s="1">
        <v>0.41060634843305716</v>
      </c>
      <c r="J1362" s="1">
        <v>2.6279641176470676</v>
      </c>
      <c r="K1362" s="1">
        <v>0.3805226994101214</v>
      </c>
    </row>
    <row r="1363" spans="6:11" x14ac:dyDescent="0.25">
      <c r="F1363" s="1">
        <v>135.09999999999661</v>
      </c>
      <c r="G1363" s="1">
        <v>2.4349611823529567</v>
      </c>
      <c r="H1363" s="1">
        <v>0.4106841650073772</v>
      </c>
      <c r="J1363" s="1">
        <v>2.6277039058823619</v>
      </c>
      <c r="K1363" s="1">
        <v>0.38056038116068031</v>
      </c>
    </row>
    <row r="1364" spans="6:11" x14ac:dyDescent="0.25">
      <c r="F1364" s="1">
        <v>135.19999999999661</v>
      </c>
      <c r="G1364" s="1">
        <v>2.4344997176470744</v>
      </c>
      <c r="H1364" s="1">
        <v>0.41076201108229843</v>
      </c>
      <c r="J1364" s="1">
        <v>2.6274436941176558</v>
      </c>
      <c r="K1364" s="1">
        <v>0.38059807037494614</v>
      </c>
    </row>
    <row r="1365" spans="6:11" x14ac:dyDescent="0.25">
      <c r="F1365" s="1">
        <v>135.2999999999966</v>
      </c>
      <c r="G1365" s="1">
        <v>2.4340382529411921</v>
      </c>
      <c r="H1365" s="1">
        <v>0.4108398866745997</v>
      </c>
      <c r="J1365" s="1">
        <v>2.6271834823529501</v>
      </c>
      <c r="K1365" s="1">
        <v>0.38063576705513658</v>
      </c>
    </row>
    <row r="1366" spans="6:11" x14ac:dyDescent="0.25">
      <c r="F1366" s="1">
        <v>135.3999999999966</v>
      </c>
      <c r="G1366" s="1">
        <v>2.4335767882353094</v>
      </c>
      <c r="H1366" s="1">
        <v>0.41091779180107268</v>
      </c>
      <c r="J1366" s="1">
        <v>2.6269232705882444</v>
      </c>
      <c r="K1366" s="1">
        <v>0.38067347120347028</v>
      </c>
    </row>
    <row r="1367" spans="6:11" x14ac:dyDescent="0.25">
      <c r="F1367" s="1">
        <v>135.49999999999659</v>
      </c>
      <c r="G1367" s="1">
        <v>2.4331153235294272</v>
      </c>
      <c r="H1367" s="1">
        <v>0.41099572647852156</v>
      </c>
      <c r="J1367" s="1">
        <v>2.6266630588235382</v>
      </c>
      <c r="K1367" s="1">
        <v>0.38071118282216682</v>
      </c>
    </row>
    <row r="1368" spans="6:11" x14ac:dyDescent="0.25">
      <c r="F1368" s="1">
        <v>135.59999999999658</v>
      </c>
      <c r="G1368" s="1">
        <v>2.4326538588235449</v>
      </c>
      <c r="H1368" s="1">
        <v>0.4110736907237636</v>
      </c>
      <c r="J1368" s="1">
        <v>2.6264028470588325</v>
      </c>
      <c r="K1368" s="1">
        <v>0.38074890191344646</v>
      </c>
    </row>
    <row r="1369" spans="6:11" x14ac:dyDescent="0.25">
      <c r="F1369" s="1">
        <v>135.69999999999658</v>
      </c>
      <c r="G1369" s="1">
        <v>2.4321923941176626</v>
      </c>
      <c r="H1369" s="1">
        <v>0.4111516845536286</v>
      </c>
      <c r="J1369" s="1">
        <v>2.6261426352941264</v>
      </c>
      <c r="K1369" s="1">
        <v>0.38078662847953065</v>
      </c>
    </row>
    <row r="1370" spans="6:11" x14ac:dyDescent="0.25">
      <c r="F1370" s="1">
        <v>135.79999999999657</v>
      </c>
      <c r="G1370" s="1">
        <v>2.4317309294117804</v>
      </c>
      <c r="H1370" s="1">
        <v>0.41122970798495923</v>
      </c>
      <c r="J1370" s="1">
        <v>2.6258824235294207</v>
      </c>
      <c r="K1370" s="1">
        <v>0.38082436252264129</v>
      </c>
    </row>
    <row r="1371" spans="6:11" x14ac:dyDescent="0.25">
      <c r="F1371" s="1">
        <v>135.89999999999657</v>
      </c>
      <c r="G1371" s="1">
        <v>2.4312694647058981</v>
      </c>
      <c r="H1371" s="1">
        <v>0.41130776103461092</v>
      </c>
      <c r="J1371" s="1">
        <v>2.625622211764715</v>
      </c>
      <c r="K1371" s="1">
        <v>0.38086210404500154</v>
      </c>
    </row>
    <row r="1372" spans="6:11" x14ac:dyDescent="0.25">
      <c r="F1372" s="1">
        <v>135.99999999999656</v>
      </c>
      <c r="G1372" s="1">
        <v>2.4308080000000158</v>
      </c>
      <c r="H1372" s="1">
        <v>0.41138584371945192</v>
      </c>
      <c r="J1372" s="1">
        <v>2.6253620000000089</v>
      </c>
      <c r="K1372" s="1">
        <v>0.38089985304883539</v>
      </c>
    </row>
    <row r="1373" spans="6:11" x14ac:dyDescent="0.25">
      <c r="F1373" s="1">
        <v>136.09999999999656</v>
      </c>
      <c r="G1373" s="1">
        <v>2.4303465352941336</v>
      </c>
      <c r="H1373" s="1">
        <v>0.41146395605636321</v>
      </c>
      <c r="J1373" s="1">
        <v>2.6251017882353032</v>
      </c>
      <c r="K1373" s="1">
        <v>0.38093760953636752</v>
      </c>
    </row>
    <row r="1374" spans="6:11" x14ac:dyDescent="0.25">
      <c r="F1374" s="1">
        <v>136.19999999999655</v>
      </c>
      <c r="G1374" s="1">
        <v>2.4298850705882513</v>
      </c>
      <c r="H1374" s="1">
        <v>0.41154209806223874</v>
      </c>
      <c r="J1374" s="1">
        <v>2.6248415764705975</v>
      </c>
      <c r="K1374" s="1">
        <v>0.38097537350982358</v>
      </c>
    </row>
    <row r="1375" spans="6:11" x14ac:dyDescent="0.25">
      <c r="F1375" s="1">
        <v>136.29999999999654</v>
      </c>
      <c r="G1375" s="1">
        <v>2.4294236058823686</v>
      </c>
      <c r="H1375" s="1">
        <v>0.41162026975398519</v>
      </c>
      <c r="J1375" s="1">
        <v>2.6245813647058913</v>
      </c>
      <c r="K1375" s="1">
        <v>0.38101314497143024</v>
      </c>
    </row>
    <row r="1376" spans="6:11" x14ac:dyDescent="0.25">
      <c r="F1376" s="1">
        <v>136.39999999999654</v>
      </c>
      <c r="G1376" s="1">
        <v>2.4289621411764863</v>
      </c>
      <c r="H1376" s="1">
        <v>0.41169847114852204</v>
      </c>
      <c r="J1376" s="1">
        <v>2.6243211529411856</v>
      </c>
      <c r="K1376" s="1">
        <v>0.38105092392341483</v>
      </c>
    </row>
    <row r="1377" spans="6:11" x14ac:dyDescent="0.25">
      <c r="F1377" s="1">
        <v>136.49999999999653</v>
      </c>
      <c r="G1377" s="1">
        <v>2.4285006764706041</v>
      </c>
      <c r="H1377" s="1">
        <v>0.41177670226278174</v>
      </c>
      <c r="J1377" s="1">
        <v>2.6240609411764795</v>
      </c>
      <c r="K1377" s="1">
        <v>0.38108871036800579</v>
      </c>
    </row>
    <row r="1378" spans="6:11" x14ac:dyDescent="0.25">
      <c r="F1378" s="1">
        <v>136.59999999999653</v>
      </c>
      <c r="G1378" s="1">
        <v>2.4280392117647218</v>
      </c>
      <c r="H1378" s="1">
        <v>0.41185496311370956</v>
      </c>
      <c r="J1378" s="1">
        <v>2.6238007294117738</v>
      </c>
      <c r="K1378" s="1">
        <v>0.38112650430743217</v>
      </c>
    </row>
    <row r="1379" spans="6:11" x14ac:dyDescent="0.25">
      <c r="F1379" s="1">
        <v>136.69999999999652</v>
      </c>
      <c r="G1379" s="1">
        <v>2.4275777470588396</v>
      </c>
      <c r="H1379" s="1">
        <v>0.41193325371826373</v>
      </c>
      <c r="J1379" s="1">
        <v>2.6235405176470681</v>
      </c>
      <c r="K1379" s="1">
        <v>0.38116430574392413</v>
      </c>
    </row>
    <row r="1380" spans="6:11" x14ac:dyDescent="0.25">
      <c r="F1380" s="1">
        <v>136.79999999999652</v>
      </c>
      <c r="G1380" s="1">
        <v>2.4271162823529568</v>
      </c>
      <c r="H1380" s="1">
        <v>0.41201157409341532</v>
      </c>
      <c r="J1380" s="1">
        <v>2.6232803058823619</v>
      </c>
      <c r="K1380" s="1">
        <v>0.38120211467971271</v>
      </c>
    </row>
    <row r="1381" spans="6:11" x14ac:dyDescent="0.25">
      <c r="F1381" s="1">
        <v>136.89999999999651</v>
      </c>
      <c r="G1381" s="1">
        <v>2.4266548176470746</v>
      </c>
      <c r="H1381" s="1">
        <v>0.41208992425614815</v>
      </c>
      <c r="J1381" s="1">
        <v>2.6230200941176562</v>
      </c>
      <c r="K1381" s="1">
        <v>0.3812399311170297</v>
      </c>
    </row>
    <row r="1382" spans="6:11" x14ac:dyDescent="0.25">
      <c r="F1382" s="1">
        <v>136.9999999999965</v>
      </c>
      <c r="G1382" s="1">
        <v>2.4261933529411923</v>
      </c>
      <c r="H1382" s="1">
        <v>0.41216830422345924</v>
      </c>
      <c r="J1382" s="1">
        <v>2.6227598823529501</v>
      </c>
      <c r="K1382" s="1">
        <v>0.3812777550581079</v>
      </c>
    </row>
    <row r="1383" spans="6:11" x14ac:dyDescent="0.25">
      <c r="F1383" s="1">
        <v>137.0999999999965</v>
      </c>
      <c r="G1383" s="1">
        <v>2.4257318882353101</v>
      </c>
      <c r="H1383" s="1">
        <v>0.41224671401235841</v>
      </c>
      <c r="J1383" s="1">
        <v>2.6224996705882444</v>
      </c>
      <c r="K1383" s="1">
        <v>0.38131558650518083</v>
      </c>
    </row>
    <row r="1384" spans="6:11" x14ac:dyDescent="0.25">
      <c r="F1384" s="1">
        <v>137.19999999999649</v>
      </c>
      <c r="G1384" s="1">
        <v>2.4252704235294278</v>
      </c>
      <c r="H1384" s="1">
        <v>0.41232515363986838</v>
      </c>
      <c r="J1384" s="1">
        <v>2.6222394588235387</v>
      </c>
      <c r="K1384" s="1">
        <v>0.38135342546048312</v>
      </c>
    </row>
    <row r="1385" spans="6:11" x14ac:dyDescent="0.25">
      <c r="F1385" s="1">
        <v>137.29999999999649</v>
      </c>
      <c r="G1385" s="1">
        <v>2.4248089588235455</v>
      </c>
      <c r="H1385" s="1">
        <v>0.41240362312302498</v>
      </c>
      <c r="J1385" s="1">
        <v>2.6219792470588326</v>
      </c>
      <c r="K1385" s="1">
        <v>0.38139127192625022</v>
      </c>
    </row>
    <row r="1386" spans="6:11" x14ac:dyDescent="0.25">
      <c r="F1386" s="1">
        <v>137.39999999999648</v>
      </c>
      <c r="G1386" s="1">
        <v>2.4243474941176633</v>
      </c>
      <c r="H1386" s="1">
        <v>0.41248212247887678</v>
      </c>
      <c r="J1386" s="1">
        <v>2.6217190352941269</v>
      </c>
      <c r="K1386" s="1">
        <v>0.38142912590471828</v>
      </c>
    </row>
    <row r="1387" spans="6:11" x14ac:dyDescent="0.25">
      <c r="F1387" s="1">
        <v>137.49999999999648</v>
      </c>
      <c r="G1387" s="1">
        <v>2.423886029411781</v>
      </c>
      <c r="H1387" s="1">
        <v>0.41256065172448558</v>
      </c>
      <c r="J1387" s="1">
        <v>2.6214588235294212</v>
      </c>
      <c r="K1387" s="1">
        <v>0.38146698739812451</v>
      </c>
    </row>
    <row r="1388" spans="6:11" x14ac:dyDescent="0.25">
      <c r="F1388" s="1">
        <v>137.59999999999647</v>
      </c>
      <c r="G1388" s="1">
        <v>2.4234245647058987</v>
      </c>
      <c r="H1388" s="1">
        <v>0.41263921087692601</v>
      </c>
      <c r="J1388" s="1">
        <v>2.621198611764715</v>
      </c>
      <c r="K1388" s="1">
        <v>0.38150485640870713</v>
      </c>
    </row>
    <row r="1389" spans="6:11" x14ac:dyDescent="0.25">
      <c r="F1389" s="1">
        <v>137.69999999999646</v>
      </c>
      <c r="G1389" s="1">
        <v>2.422963100000016</v>
      </c>
      <c r="H1389" s="1">
        <v>0.41271779995328589</v>
      </c>
      <c r="J1389" s="1">
        <v>2.6209384000000093</v>
      </c>
      <c r="K1389" s="1">
        <v>0.38154273293870489</v>
      </c>
    </row>
    <row r="1390" spans="6:11" x14ac:dyDescent="0.25">
      <c r="F1390" s="1">
        <v>137.79999999999646</v>
      </c>
      <c r="G1390" s="1">
        <v>2.4225016352941338</v>
      </c>
      <c r="H1390" s="1">
        <v>0.41279641897066566</v>
      </c>
      <c r="J1390" s="1">
        <v>2.6206781882353032</v>
      </c>
      <c r="K1390" s="1">
        <v>0.38158061699035778</v>
      </c>
    </row>
    <row r="1391" spans="6:11" x14ac:dyDescent="0.25">
      <c r="F1391" s="1">
        <v>137.89999999999645</v>
      </c>
      <c r="G1391" s="1">
        <v>2.4220401705882515</v>
      </c>
      <c r="H1391" s="1">
        <v>0.41287506794617929</v>
      </c>
      <c r="J1391" s="1">
        <v>2.6204179764705975</v>
      </c>
      <c r="K1391" s="1">
        <v>0.38161850856590646</v>
      </c>
    </row>
    <row r="1392" spans="6:11" x14ac:dyDescent="0.25">
      <c r="F1392" s="1">
        <v>137.99999999999645</v>
      </c>
      <c r="G1392" s="1">
        <v>2.4215787058823692</v>
      </c>
      <c r="H1392" s="1">
        <v>0.41295374689695347</v>
      </c>
      <c r="J1392" s="1">
        <v>2.6201577647058918</v>
      </c>
      <c r="K1392" s="1">
        <v>0.38165640766759262</v>
      </c>
    </row>
    <row r="1393" spans="6:11" x14ac:dyDescent="0.25">
      <c r="F1393" s="1">
        <v>138.09999999999644</v>
      </c>
      <c r="G1393" s="1">
        <v>2.421117241176487</v>
      </c>
      <c r="H1393" s="1">
        <v>0.41303245584012804</v>
      </c>
      <c r="J1393" s="1">
        <v>2.6198975529411856</v>
      </c>
      <c r="K1393" s="1">
        <v>0.38169431429765877</v>
      </c>
    </row>
    <row r="1394" spans="6:11" x14ac:dyDescent="0.25">
      <c r="F1394" s="1">
        <v>138.19999999999644</v>
      </c>
      <c r="G1394" s="1">
        <v>2.4206557764706047</v>
      </c>
      <c r="H1394" s="1">
        <v>0.41311119479285596</v>
      </c>
      <c r="J1394" s="1">
        <v>2.6196373411764799</v>
      </c>
      <c r="K1394" s="1">
        <v>0.38173222845834826</v>
      </c>
    </row>
    <row r="1395" spans="6:11" x14ac:dyDescent="0.25">
      <c r="F1395" s="1">
        <v>138.29999999999643</v>
      </c>
      <c r="G1395" s="1">
        <v>2.420194311764722</v>
      </c>
      <c r="H1395" s="1">
        <v>0.41318996377230333</v>
      </c>
      <c r="J1395" s="1">
        <v>2.6193771294117738</v>
      </c>
      <c r="K1395" s="1">
        <v>0.38177015015190546</v>
      </c>
    </row>
    <row r="1396" spans="6:11" x14ac:dyDescent="0.25">
      <c r="F1396" s="1">
        <v>138.39999999999642</v>
      </c>
      <c r="G1396" s="1">
        <v>2.4197328470588397</v>
      </c>
      <c r="H1396" s="1">
        <v>0.413268762795649</v>
      </c>
      <c r="J1396" s="1">
        <v>2.6191169176470681</v>
      </c>
      <c r="K1396" s="1">
        <v>0.38180807938057548</v>
      </c>
    </row>
    <row r="1397" spans="6:11" x14ac:dyDescent="0.25">
      <c r="F1397" s="1">
        <v>138.49999999999642</v>
      </c>
      <c r="G1397" s="1">
        <v>2.4192713823529575</v>
      </c>
      <c r="H1397" s="1">
        <v>0.4133475918800853</v>
      </c>
      <c r="J1397" s="1">
        <v>2.6188567058823624</v>
      </c>
      <c r="K1397" s="1">
        <v>0.38184601614660446</v>
      </c>
    </row>
    <row r="1398" spans="6:11" x14ac:dyDescent="0.25">
      <c r="F1398" s="1">
        <v>138.59999999999641</v>
      </c>
      <c r="G1398" s="1">
        <v>2.4188099176470752</v>
      </c>
      <c r="H1398" s="1">
        <v>0.4134264510428175</v>
      </c>
      <c r="J1398" s="1">
        <v>2.6185964941176563</v>
      </c>
      <c r="K1398" s="1">
        <v>0.38188396045223949</v>
      </c>
    </row>
    <row r="1399" spans="6:11" x14ac:dyDescent="0.25">
      <c r="F1399" s="1">
        <v>138.69999999999641</v>
      </c>
      <c r="G1399" s="1">
        <v>2.4183484529411929</v>
      </c>
      <c r="H1399" s="1">
        <v>0.41350534030106417</v>
      </c>
      <c r="J1399" s="1">
        <v>2.6183362823529506</v>
      </c>
      <c r="K1399" s="1">
        <v>0.38192191229972822</v>
      </c>
    </row>
    <row r="1400" spans="6:11" x14ac:dyDescent="0.25">
      <c r="F1400" s="1">
        <v>138.7999999999964</v>
      </c>
      <c r="G1400" s="1">
        <v>2.4178869882353107</v>
      </c>
      <c r="H1400" s="1">
        <v>0.41358425967205675</v>
      </c>
      <c r="J1400" s="1">
        <v>2.6180760705882449</v>
      </c>
      <c r="K1400" s="1">
        <v>0.38195987169131951</v>
      </c>
    </row>
    <row r="1401" spans="6:11" x14ac:dyDescent="0.25">
      <c r="F1401" s="1">
        <v>138.8999999999964</v>
      </c>
      <c r="G1401" s="1">
        <v>2.4174255235294284</v>
      </c>
      <c r="H1401" s="1">
        <v>0.41366320917304011</v>
      </c>
      <c r="J1401" s="1">
        <v>2.6178158588235387</v>
      </c>
      <c r="K1401" s="1">
        <v>0.38199783862926312</v>
      </c>
    </row>
    <row r="1402" spans="6:11" x14ac:dyDescent="0.25">
      <c r="F1402" s="1">
        <v>138.99999999999639</v>
      </c>
      <c r="G1402" s="1">
        <v>2.4169640588235461</v>
      </c>
      <c r="H1402" s="1">
        <v>0.41374218882127217</v>
      </c>
      <c r="J1402" s="1">
        <v>2.617555647058833</v>
      </c>
      <c r="K1402" s="1">
        <v>0.38203581311580942</v>
      </c>
    </row>
    <row r="1403" spans="6:11" x14ac:dyDescent="0.25">
      <c r="F1403" s="1">
        <v>139.09999999999638</v>
      </c>
      <c r="G1403" s="1">
        <v>2.4165025941176634</v>
      </c>
      <c r="H1403" s="1">
        <v>0.41382119863402406</v>
      </c>
      <c r="J1403" s="1">
        <v>2.6172954352941273</v>
      </c>
      <c r="K1403" s="1">
        <v>0.38207379515320999</v>
      </c>
    </row>
    <row r="1404" spans="6:11" x14ac:dyDescent="0.25">
      <c r="F1404" s="1">
        <v>139.19999999999638</v>
      </c>
      <c r="G1404" s="1">
        <v>2.4160411294117812</v>
      </c>
      <c r="H1404" s="1">
        <v>0.41390023862857994</v>
      </c>
      <c r="J1404" s="1">
        <v>2.6170352235294212</v>
      </c>
      <c r="K1404" s="1">
        <v>0.38211178474371721</v>
      </c>
    </row>
    <row r="1405" spans="6:11" x14ac:dyDescent="0.25">
      <c r="F1405" s="1">
        <v>139.29999999999637</v>
      </c>
      <c r="G1405" s="1">
        <v>2.4155796647058989</v>
      </c>
      <c r="H1405" s="1">
        <v>0.41397930882223738</v>
      </c>
      <c r="J1405" s="1">
        <v>2.6167750117647155</v>
      </c>
      <c r="K1405" s="1">
        <v>0.38214978188958415</v>
      </c>
    </row>
    <row r="1406" spans="6:11" x14ac:dyDescent="0.25">
      <c r="F1406" s="1">
        <v>139.39999999999637</v>
      </c>
      <c r="G1406" s="1">
        <v>2.4151182000000166</v>
      </c>
      <c r="H1406" s="1">
        <v>0.41405840923230719</v>
      </c>
      <c r="J1406" s="1">
        <v>2.6165148000000094</v>
      </c>
      <c r="K1406" s="1">
        <v>0.38218778659306513</v>
      </c>
    </row>
    <row r="1407" spans="6:11" x14ac:dyDescent="0.25">
      <c r="F1407" s="1">
        <v>139.49999999999636</v>
      </c>
      <c r="G1407" s="1">
        <v>2.4146567352941344</v>
      </c>
      <c r="H1407" s="1">
        <v>0.41413753987611324</v>
      </c>
      <c r="J1407" s="1">
        <v>2.6162545882353037</v>
      </c>
      <c r="K1407" s="1">
        <v>0.382225798856415</v>
      </c>
    </row>
    <row r="1408" spans="6:11" x14ac:dyDescent="0.25">
      <c r="F1408" s="1">
        <v>139.59999999999636</v>
      </c>
      <c r="G1408" s="1">
        <v>2.4141952705882521</v>
      </c>
      <c r="H1408" s="1">
        <v>0.41421670077099282</v>
      </c>
      <c r="J1408" s="1">
        <v>2.6159943764705975</v>
      </c>
      <c r="K1408" s="1">
        <v>0.38226381868188986</v>
      </c>
    </row>
    <row r="1409" spans="6:11" x14ac:dyDescent="0.25">
      <c r="F1409" s="1">
        <v>139.69999999999635</v>
      </c>
      <c r="G1409" s="1">
        <v>2.4137338058823694</v>
      </c>
      <c r="H1409" s="1">
        <v>0.41429589193429639</v>
      </c>
      <c r="J1409" s="1">
        <v>2.6157341647058918</v>
      </c>
      <c r="K1409" s="1">
        <v>0.38230184607174639</v>
      </c>
    </row>
    <row r="1410" spans="6:11" x14ac:dyDescent="0.25">
      <c r="F1410" s="1">
        <v>139.79999999999634</v>
      </c>
      <c r="G1410" s="1">
        <v>2.4132723411764871</v>
      </c>
      <c r="H1410" s="1">
        <v>0.41437511338338756</v>
      </c>
      <c r="J1410" s="1">
        <v>2.6154739529411861</v>
      </c>
      <c r="K1410" s="1">
        <v>0.3823398810282424</v>
      </c>
    </row>
    <row r="1411" spans="6:11" x14ac:dyDescent="0.25">
      <c r="F1411" s="1">
        <v>139.89999999999634</v>
      </c>
      <c r="G1411" s="1">
        <v>2.4128108764706049</v>
      </c>
      <c r="H1411" s="1">
        <v>0.41445436513564343</v>
      </c>
      <c r="J1411" s="1">
        <v>2.61521374117648</v>
      </c>
      <c r="K1411" s="1">
        <v>0.38237792355363659</v>
      </c>
    </row>
    <row r="1412" spans="6:11" x14ac:dyDescent="0.25">
      <c r="F1412" s="1">
        <v>139.99999999999633</v>
      </c>
      <c r="G1412" s="1">
        <v>2.4123494117647226</v>
      </c>
      <c r="H1412" s="1">
        <v>0.41453364720845437</v>
      </c>
      <c r="J1412" s="1">
        <v>2.6149535294117743</v>
      </c>
      <c r="K1412" s="1">
        <v>0.38241597365018831</v>
      </c>
    </row>
    <row r="1413" spans="6:11" x14ac:dyDescent="0.25">
      <c r="F1413" s="1">
        <v>140.09999999999633</v>
      </c>
      <c r="G1413" s="1">
        <v>2.4118879470588404</v>
      </c>
      <c r="H1413" s="1">
        <v>0.41461295961922395</v>
      </c>
      <c r="J1413" s="1">
        <v>2.6146933176470686</v>
      </c>
      <c r="K1413" s="1">
        <v>0.38245403132015809</v>
      </c>
    </row>
    <row r="1414" spans="6:11" x14ac:dyDescent="0.25">
      <c r="F1414" s="1">
        <v>140.19999999999632</v>
      </c>
      <c r="G1414" s="1">
        <v>2.4114264823529581</v>
      </c>
      <c r="H1414" s="1">
        <v>0.41469230238536919</v>
      </c>
      <c r="J1414" s="1">
        <v>2.6144331058823624</v>
      </c>
      <c r="K1414" s="1">
        <v>0.38249209656580729</v>
      </c>
    </row>
    <row r="1415" spans="6:11" x14ac:dyDescent="0.25">
      <c r="F1415" s="1">
        <v>140.29999999999632</v>
      </c>
      <c r="G1415" s="1">
        <v>2.4109650176470758</v>
      </c>
      <c r="H1415" s="1">
        <v>0.41477167552432026</v>
      </c>
      <c r="J1415" s="1">
        <v>2.6141728941176567</v>
      </c>
      <c r="K1415" s="1">
        <v>0.38253016938939799</v>
      </c>
    </row>
    <row r="1416" spans="6:11" x14ac:dyDescent="0.25">
      <c r="F1416" s="1">
        <v>140.39999999999631</v>
      </c>
      <c r="G1416" s="1">
        <v>2.4105035529411936</v>
      </c>
      <c r="H1416" s="1">
        <v>0.41485107905352087</v>
      </c>
      <c r="J1416" s="1">
        <v>2.613912682352951</v>
      </c>
      <c r="K1416" s="1">
        <v>0.38256824979319343</v>
      </c>
    </row>
    <row r="1417" spans="6:11" x14ac:dyDescent="0.25">
      <c r="F1417" s="1">
        <v>140.49999999999631</v>
      </c>
      <c r="G1417" s="1">
        <v>2.4100420882353113</v>
      </c>
      <c r="H1417" s="1">
        <v>0.41493051299042799</v>
      </c>
      <c r="J1417" s="1">
        <v>2.6136524705882449</v>
      </c>
      <c r="K1417" s="1">
        <v>0.38260633777945763</v>
      </c>
    </row>
    <row r="1418" spans="6:11" x14ac:dyDescent="0.25">
      <c r="F1418" s="1">
        <v>140.5999999999963</v>
      </c>
      <c r="G1418" s="1">
        <v>2.4095806235294286</v>
      </c>
      <c r="H1418" s="1">
        <v>0.41500997735251205</v>
      </c>
      <c r="J1418" s="1">
        <v>2.6133922588235392</v>
      </c>
      <c r="K1418" s="1">
        <v>0.38264443335045545</v>
      </c>
    </row>
    <row r="1419" spans="6:11" x14ac:dyDescent="0.25">
      <c r="F1419" s="1">
        <v>140.69999999999629</v>
      </c>
      <c r="G1419" s="1">
        <v>2.4091191588235463</v>
      </c>
      <c r="H1419" s="1">
        <v>0.41508947215725667</v>
      </c>
      <c r="J1419" s="1">
        <v>2.6131320470588331</v>
      </c>
      <c r="K1419" s="1">
        <v>0.38268253650845285</v>
      </c>
    </row>
    <row r="1420" spans="6:11" x14ac:dyDescent="0.25">
      <c r="F1420" s="1">
        <v>140.79999999999629</v>
      </c>
      <c r="G1420" s="1">
        <v>2.4086576941176641</v>
      </c>
      <c r="H1420" s="1">
        <v>0.41516899742215901</v>
      </c>
      <c r="J1420" s="1">
        <v>2.6128718352941274</v>
      </c>
      <c r="K1420" s="1">
        <v>0.38272064725571636</v>
      </c>
    </row>
    <row r="1421" spans="6:11" x14ac:dyDescent="0.25">
      <c r="F1421" s="1">
        <v>140.89999999999628</v>
      </c>
      <c r="G1421" s="1">
        <v>2.4081962294117818</v>
      </c>
      <c r="H1421" s="1">
        <v>0.41524855316472975</v>
      </c>
      <c r="J1421" s="1">
        <v>2.6126116235294217</v>
      </c>
      <c r="K1421" s="1">
        <v>0.38275876559451377</v>
      </c>
    </row>
    <row r="1422" spans="6:11" x14ac:dyDescent="0.25">
      <c r="F1422" s="1">
        <v>140.99999999999628</v>
      </c>
      <c r="G1422" s="1">
        <v>2.4077347647058995</v>
      </c>
      <c r="H1422" s="1">
        <v>0.4153281394024928</v>
      </c>
      <c r="J1422" s="1">
        <v>2.6123514117647155</v>
      </c>
      <c r="K1422" s="1">
        <v>0.38279689152711366</v>
      </c>
    </row>
    <row r="1423" spans="6:11" x14ac:dyDescent="0.25">
      <c r="F1423" s="1">
        <v>141.09999999999627</v>
      </c>
      <c r="G1423" s="1">
        <v>2.4072733000000168</v>
      </c>
      <c r="H1423" s="1">
        <v>0.41540775615298564</v>
      </c>
      <c r="J1423" s="1">
        <v>2.6120912000000098</v>
      </c>
      <c r="K1423" s="1">
        <v>0.38283502505578526</v>
      </c>
    </row>
    <row r="1424" spans="6:11" x14ac:dyDescent="0.25">
      <c r="F1424" s="1">
        <v>141.19999999999627</v>
      </c>
      <c r="G1424" s="1">
        <v>2.4068118352941346</v>
      </c>
      <c r="H1424" s="1">
        <v>0.41548740343375901</v>
      </c>
      <c r="J1424" s="1">
        <v>2.6118309882353037</v>
      </c>
      <c r="K1424" s="1">
        <v>0.38287316618279915</v>
      </c>
    </row>
    <row r="1425" spans="6:11" x14ac:dyDescent="0.25">
      <c r="F1425" s="1">
        <v>141.29999999999626</v>
      </c>
      <c r="G1425" s="1">
        <v>2.4063503705882523</v>
      </c>
      <c r="H1425" s="1">
        <v>0.41556708126237729</v>
      </c>
      <c r="J1425" s="1">
        <v>2.611570776470598</v>
      </c>
      <c r="K1425" s="1">
        <v>0.3829113149104264</v>
      </c>
    </row>
    <row r="1426" spans="6:11" x14ac:dyDescent="0.25">
      <c r="F1426" s="1">
        <v>141.39999999999625</v>
      </c>
      <c r="G1426" s="1">
        <v>2.40588890588237</v>
      </c>
      <c r="H1426" s="1">
        <v>0.41564678965641838</v>
      </c>
      <c r="J1426" s="1">
        <v>2.6113105647058923</v>
      </c>
      <c r="K1426" s="1">
        <v>0.38294947124093925</v>
      </c>
    </row>
    <row r="1427" spans="6:11" x14ac:dyDescent="0.25">
      <c r="F1427" s="1">
        <v>141.49999999999625</v>
      </c>
      <c r="G1427" s="1">
        <v>2.4054274411764878</v>
      </c>
      <c r="H1427" s="1">
        <v>0.41572652863347348</v>
      </c>
      <c r="J1427" s="1">
        <v>2.6110503529411861</v>
      </c>
      <c r="K1427" s="1">
        <v>0.38298763517661083</v>
      </c>
    </row>
    <row r="1428" spans="6:11" x14ac:dyDescent="0.25">
      <c r="F1428" s="1">
        <v>141.59999999999624</v>
      </c>
      <c r="G1428" s="1">
        <v>2.4049659764706055</v>
      </c>
      <c r="H1428" s="1">
        <v>0.41580629821114745</v>
      </c>
      <c r="J1428" s="1">
        <v>2.6107901411764805</v>
      </c>
      <c r="K1428" s="1">
        <v>0.38302580671971498</v>
      </c>
    </row>
    <row r="1429" spans="6:11" x14ac:dyDescent="0.25">
      <c r="F1429" s="1">
        <v>141.69999999999624</v>
      </c>
      <c r="G1429" s="1">
        <v>2.4045045117647232</v>
      </c>
      <c r="H1429" s="1">
        <v>0.41588609840705859</v>
      </c>
      <c r="J1429" s="1">
        <v>2.6105299294117748</v>
      </c>
      <c r="K1429" s="1">
        <v>0.3830639858725266</v>
      </c>
    </row>
    <row r="1430" spans="6:11" x14ac:dyDescent="0.25">
      <c r="F1430" s="1">
        <v>141.79999999999623</v>
      </c>
      <c r="G1430" s="1">
        <v>2.404043047058841</v>
      </c>
      <c r="H1430" s="1">
        <v>0.41596592923883868</v>
      </c>
      <c r="J1430" s="1">
        <v>2.6102697176470686</v>
      </c>
      <c r="K1430" s="1">
        <v>0.3831021726373216</v>
      </c>
    </row>
    <row r="1431" spans="6:11" x14ac:dyDescent="0.25">
      <c r="F1431" s="1">
        <v>141.89999999999623</v>
      </c>
      <c r="G1431" s="1">
        <v>2.4035815823529587</v>
      </c>
      <c r="H1431" s="1">
        <v>0.41604579072413322</v>
      </c>
      <c r="J1431" s="1">
        <v>2.6100095058823629</v>
      </c>
      <c r="K1431" s="1">
        <v>0.38314036701637649</v>
      </c>
    </row>
    <row r="1432" spans="6:11" x14ac:dyDescent="0.25">
      <c r="F1432" s="1">
        <v>141.99999999999622</v>
      </c>
      <c r="G1432" s="1">
        <v>2.403120117647076</v>
      </c>
      <c r="H1432" s="1">
        <v>0.41612568288060114</v>
      </c>
      <c r="J1432" s="1">
        <v>2.6097492941176568</v>
      </c>
      <c r="K1432" s="1">
        <v>0.38317856901196901</v>
      </c>
    </row>
    <row r="1433" spans="6:11" x14ac:dyDescent="0.25">
      <c r="F1433" s="1">
        <v>142.09999999999621</v>
      </c>
      <c r="G1433" s="1">
        <v>2.4026586529411937</v>
      </c>
      <c r="H1433" s="1">
        <v>0.41620560572591481</v>
      </c>
      <c r="J1433" s="1">
        <v>2.6094890823529511</v>
      </c>
      <c r="K1433" s="1">
        <v>0.3832167786263776</v>
      </c>
    </row>
    <row r="1434" spans="6:11" x14ac:dyDescent="0.25">
      <c r="F1434" s="1">
        <v>142.19999999999621</v>
      </c>
      <c r="G1434" s="1">
        <v>2.4021971882353115</v>
      </c>
      <c r="H1434" s="1">
        <v>0.41628555927776034</v>
      </c>
      <c r="J1434" s="1">
        <v>2.6092288705882454</v>
      </c>
      <c r="K1434" s="1">
        <v>0.38325499586188161</v>
      </c>
    </row>
    <row r="1435" spans="6:11" x14ac:dyDescent="0.25">
      <c r="F1435" s="1">
        <v>142.2999999999962</v>
      </c>
      <c r="G1435" s="1">
        <v>2.4017357235294292</v>
      </c>
      <c r="H1435" s="1">
        <v>0.41636554355383754</v>
      </c>
      <c r="J1435" s="1">
        <v>2.6089686588235392</v>
      </c>
      <c r="K1435" s="1">
        <v>0.38329322072076155</v>
      </c>
    </row>
    <row r="1436" spans="6:11" x14ac:dyDescent="0.25">
      <c r="F1436" s="1">
        <v>142.3999999999962</v>
      </c>
      <c r="G1436" s="1">
        <v>2.4012742588235469</v>
      </c>
      <c r="H1436" s="1">
        <v>0.41644555857185955</v>
      </c>
      <c r="J1436" s="1">
        <v>2.6087084470588335</v>
      </c>
      <c r="K1436" s="1">
        <v>0.38333145320529843</v>
      </c>
    </row>
    <row r="1437" spans="6:11" x14ac:dyDescent="0.25">
      <c r="F1437" s="1">
        <v>142.49999999999619</v>
      </c>
      <c r="G1437" s="1">
        <v>2.4008127941176642</v>
      </c>
      <c r="H1437" s="1">
        <v>0.41652560434955338</v>
      </c>
      <c r="J1437" s="1">
        <v>2.6084482352941274</v>
      </c>
      <c r="K1437" s="1">
        <v>0.3833696933177746</v>
      </c>
    </row>
    <row r="1438" spans="6:11" x14ac:dyDescent="0.25">
      <c r="F1438" s="1">
        <v>142.59999999999619</v>
      </c>
      <c r="G1438" s="1">
        <v>2.400351329411782</v>
      </c>
      <c r="H1438" s="1">
        <v>0.41660568090465949</v>
      </c>
      <c r="J1438" s="1">
        <v>2.6081880235294217</v>
      </c>
      <c r="K1438" s="1">
        <v>0.38340794106047299</v>
      </c>
    </row>
    <row r="1439" spans="6:11" x14ac:dyDescent="0.25">
      <c r="F1439" s="1">
        <v>142.69999999999618</v>
      </c>
      <c r="G1439" s="1">
        <v>2.3998898647058997</v>
      </c>
      <c r="H1439" s="1">
        <v>0.41668578825493202</v>
      </c>
      <c r="J1439" s="1">
        <v>2.607927811764716</v>
      </c>
      <c r="K1439" s="1">
        <v>0.38344619643567757</v>
      </c>
    </row>
    <row r="1440" spans="6:11" x14ac:dyDescent="0.25">
      <c r="F1440" s="1">
        <v>142.79999999999617</v>
      </c>
      <c r="G1440" s="1">
        <v>2.3994284000000174</v>
      </c>
      <c r="H1440" s="1">
        <v>0.41676592641813887</v>
      </c>
      <c r="J1440" s="1">
        <v>2.6076676000000099</v>
      </c>
      <c r="K1440" s="1">
        <v>0.38348445944567328</v>
      </c>
    </row>
    <row r="1441" spans="6:11" x14ac:dyDescent="0.25">
      <c r="F1441" s="1">
        <v>142.89999999999617</v>
      </c>
      <c r="G1441" s="1">
        <v>2.3989669352941352</v>
      </c>
      <c r="H1441" s="1">
        <v>0.41684609541206158</v>
      </c>
      <c r="J1441" s="1">
        <v>2.6074073882353042</v>
      </c>
      <c r="K1441" s="1">
        <v>0.38352273009274584</v>
      </c>
    </row>
    <row r="1442" spans="6:11" x14ac:dyDescent="0.25">
      <c r="F1442" s="1">
        <v>142.99999999999616</v>
      </c>
      <c r="G1442" s="1">
        <v>2.3985054705882529</v>
      </c>
      <c r="H1442" s="1">
        <v>0.41692629525449526</v>
      </c>
      <c r="J1442" s="1">
        <v>2.6071471764705985</v>
      </c>
      <c r="K1442" s="1">
        <v>0.38356100837918206</v>
      </c>
    </row>
    <row r="1443" spans="6:11" x14ac:dyDescent="0.25">
      <c r="F1443" s="1">
        <v>143.09999999999616</v>
      </c>
      <c r="G1443" s="1">
        <v>2.3980440058823707</v>
      </c>
      <c r="H1443" s="1">
        <v>0.41700652596324883</v>
      </c>
      <c r="J1443" s="1">
        <v>2.6068869647058923</v>
      </c>
      <c r="K1443" s="1">
        <v>0.38359929430726947</v>
      </c>
    </row>
    <row r="1444" spans="6:11" x14ac:dyDescent="0.25">
      <c r="F1444" s="1">
        <v>143.19999999999615</v>
      </c>
      <c r="G1444" s="1">
        <v>2.3975825411764884</v>
      </c>
      <c r="H1444" s="1">
        <v>0.41708678755614487</v>
      </c>
      <c r="J1444" s="1">
        <v>2.6066267529411866</v>
      </c>
      <c r="K1444" s="1">
        <v>0.38363758787929658</v>
      </c>
    </row>
    <row r="1445" spans="6:11" x14ac:dyDescent="0.25">
      <c r="F1445" s="1">
        <v>143.29999999999615</v>
      </c>
      <c r="G1445" s="1">
        <v>2.3971210764706061</v>
      </c>
      <c r="H1445" s="1">
        <v>0.41716708005101977</v>
      </c>
      <c r="J1445" s="1">
        <v>2.6063665411764805</v>
      </c>
      <c r="K1445" s="1">
        <v>0.38367588909755296</v>
      </c>
    </row>
    <row r="1446" spans="6:11" x14ac:dyDescent="0.25">
      <c r="F1446" s="1">
        <v>143.39999999999614</v>
      </c>
      <c r="G1446" s="1">
        <v>2.3966596117647234</v>
      </c>
      <c r="H1446" s="1">
        <v>0.41724740346572359</v>
      </c>
      <c r="J1446" s="1">
        <v>2.6061063294117748</v>
      </c>
      <c r="K1446" s="1">
        <v>0.38371419796432876</v>
      </c>
    </row>
    <row r="1447" spans="6:11" x14ac:dyDescent="0.25">
      <c r="F1447" s="1">
        <v>143.49999999999613</v>
      </c>
      <c r="G1447" s="1">
        <v>2.3961981470588412</v>
      </c>
      <c r="H1447" s="1">
        <v>0.41732775781812004</v>
      </c>
      <c r="J1447" s="1">
        <v>2.6058461176470691</v>
      </c>
      <c r="K1447" s="1">
        <v>0.38375251448191544</v>
      </c>
    </row>
    <row r="1448" spans="6:11" x14ac:dyDescent="0.25">
      <c r="F1448" s="1">
        <v>143.59999999999613</v>
      </c>
      <c r="G1448" s="1">
        <v>2.3957366823529589</v>
      </c>
      <c r="H1448" s="1">
        <v>0.41740814312608671</v>
      </c>
      <c r="J1448" s="1">
        <v>2.6055859058823629</v>
      </c>
      <c r="K1448" s="1">
        <v>0.38379083865260516</v>
      </c>
    </row>
    <row r="1449" spans="6:11" x14ac:dyDescent="0.25">
      <c r="F1449" s="1">
        <v>143.69999999999612</v>
      </c>
      <c r="G1449" s="1">
        <v>2.3952752176470766</v>
      </c>
      <c r="H1449" s="1">
        <v>0.417488559407515</v>
      </c>
      <c r="J1449" s="1">
        <v>2.6053256941176572</v>
      </c>
      <c r="K1449" s="1">
        <v>0.38382917047869092</v>
      </c>
    </row>
    <row r="1450" spans="6:11" x14ac:dyDescent="0.25">
      <c r="F1450" s="1">
        <v>143.79999999999612</v>
      </c>
      <c r="G1450" s="1">
        <v>2.3948137529411944</v>
      </c>
      <c r="H1450" s="1">
        <v>0.41756900668031005</v>
      </c>
      <c r="J1450" s="1">
        <v>2.6050654823529511</v>
      </c>
      <c r="K1450" s="1">
        <v>0.38386750996246688</v>
      </c>
    </row>
    <row r="1451" spans="6:11" x14ac:dyDescent="0.25">
      <c r="F1451" s="1">
        <v>143.89999999999611</v>
      </c>
      <c r="G1451" s="1">
        <v>2.3943522882353117</v>
      </c>
      <c r="H1451" s="1">
        <v>0.4176494849623909</v>
      </c>
      <c r="J1451" s="1">
        <v>2.6048052705882454</v>
      </c>
      <c r="K1451" s="1">
        <v>0.38390585710622782</v>
      </c>
    </row>
    <row r="1452" spans="6:11" x14ac:dyDescent="0.25">
      <c r="F1452" s="1">
        <v>143.99999999999611</v>
      </c>
      <c r="G1452" s="1">
        <v>2.3938908235294294</v>
      </c>
      <c r="H1452" s="1">
        <v>0.41772999427169011</v>
      </c>
      <c r="J1452" s="1">
        <v>2.6045450588235397</v>
      </c>
      <c r="K1452" s="1">
        <v>0.38394421191226968</v>
      </c>
    </row>
    <row r="1453" spans="6:11" x14ac:dyDescent="0.25">
      <c r="F1453" s="1">
        <v>144.0999999999961</v>
      </c>
      <c r="G1453" s="1">
        <v>2.3934293588235471</v>
      </c>
      <c r="H1453" s="1">
        <v>0.41781053462615431</v>
      </c>
      <c r="J1453" s="1">
        <v>2.6042848470588336</v>
      </c>
      <c r="K1453" s="1">
        <v>0.3839825743828893</v>
      </c>
    </row>
    <row r="1454" spans="6:11" x14ac:dyDescent="0.25">
      <c r="F1454" s="1">
        <v>144.19999999999609</v>
      </c>
      <c r="G1454" s="1">
        <v>2.3929678941176649</v>
      </c>
      <c r="H1454" s="1">
        <v>0.41789110604374408</v>
      </c>
      <c r="J1454" s="1">
        <v>2.6040246352941279</v>
      </c>
      <c r="K1454" s="1">
        <v>0.38402094452038421</v>
      </c>
    </row>
    <row r="1455" spans="6:11" x14ac:dyDescent="0.25">
      <c r="F1455" s="1">
        <v>144.29999999999609</v>
      </c>
      <c r="G1455" s="1">
        <v>2.3925064294117826</v>
      </c>
      <c r="H1455" s="1">
        <v>0.41797170854243354</v>
      </c>
      <c r="J1455" s="1">
        <v>2.6037644235294222</v>
      </c>
      <c r="K1455" s="1">
        <v>0.38405932232705314</v>
      </c>
    </row>
    <row r="1456" spans="6:11" x14ac:dyDescent="0.25">
      <c r="F1456" s="1">
        <v>144.39999999999608</v>
      </c>
      <c r="G1456" s="1">
        <v>2.3920449647059003</v>
      </c>
      <c r="H1456" s="1">
        <v>0.41805234214021103</v>
      </c>
      <c r="J1456" s="1">
        <v>2.603504211764716</v>
      </c>
      <c r="K1456" s="1">
        <v>0.38409770780519559</v>
      </c>
    </row>
    <row r="1457" spans="6:11" x14ac:dyDescent="0.25">
      <c r="F1457" s="1">
        <v>144.49999999999608</v>
      </c>
      <c r="G1457" s="1">
        <v>2.3915835000000181</v>
      </c>
      <c r="H1457" s="1">
        <v>0.41813300685507843</v>
      </c>
      <c r="J1457" s="1">
        <v>2.6032440000000103</v>
      </c>
      <c r="K1457" s="1">
        <v>0.38413610095711198</v>
      </c>
    </row>
    <row r="1458" spans="6:11" x14ac:dyDescent="0.25">
      <c r="F1458" s="1">
        <v>144.59999999999607</v>
      </c>
      <c r="G1458" s="1">
        <v>2.3911220352941358</v>
      </c>
      <c r="H1458" s="1">
        <v>0.41821370270505176</v>
      </c>
      <c r="J1458" s="1">
        <v>2.6029837882353046</v>
      </c>
      <c r="K1458" s="1">
        <v>0.38417450178510371</v>
      </c>
    </row>
    <row r="1459" spans="6:11" x14ac:dyDescent="0.25">
      <c r="F1459" s="1">
        <v>144.69999999999607</v>
      </c>
      <c r="G1459" s="1">
        <v>2.3906605705882535</v>
      </c>
      <c r="H1459" s="1">
        <v>0.41829442970816089</v>
      </c>
      <c r="J1459" s="1">
        <v>2.6027235764705985</v>
      </c>
      <c r="K1459" s="1">
        <v>0.38421291029147309</v>
      </c>
    </row>
    <row r="1460" spans="6:11" x14ac:dyDescent="0.25">
      <c r="F1460" s="1">
        <v>144.79999999999606</v>
      </c>
      <c r="G1460" s="1">
        <v>2.3901991058823708</v>
      </c>
      <c r="H1460" s="1">
        <v>0.41837518788244965</v>
      </c>
      <c r="J1460" s="1">
        <v>2.6024633647058928</v>
      </c>
      <c r="K1460" s="1">
        <v>0.38425132647852323</v>
      </c>
    </row>
    <row r="1461" spans="6:11" x14ac:dyDescent="0.25">
      <c r="F1461" s="1">
        <v>144.89999999999606</v>
      </c>
      <c r="G1461" s="1">
        <v>2.3897376411764886</v>
      </c>
      <c r="H1461" s="1">
        <v>0.41845597724597555</v>
      </c>
      <c r="J1461" s="1">
        <v>2.6022031529411866</v>
      </c>
      <c r="K1461" s="1">
        <v>0.38428975034855833</v>
      </c>
    </row>
    <row r="1462" spans="6:11" x14ac:dyDescent="0.25">
      <c r="F1462" s="1">
        <v>144.99999999999605</v>
      </c>
      <c r="G1462" s="1">
        <v>2.3892761764706063</v>
      </c>
      <c r="H1462" s="1">
        <v>0.41853679781681041</v>
      </c>
      <c r="J1462" s="1">
        <v>2.601942941176481</v>
      </c>
      <c r="K1462" s="1">
        <v>0.3843281819038834</v>
      </c>
    </row>
    <row r="1463" spans="6:11" x14ac:dyDescent="0.25">
      <c r="F1463" s="1">
        <v>145.09999999999604</v>
      </c>
      <c r="G1463" s="1">
        <v>2.388814711764724</v>
      </c>
      <c r="H1463" s="1">
        <v>0.41861764961303982</v>
      </c>
      <c r="J1463" s="1">
        <v>2.6016827294117748</v>
      </c>
      <c r="K1463" s="1">
        <v>0.38436662114680453</v>
      </c>
    </row>
    <row r="1464" spans="6:11" x14ac:dyDescent="0.25">
      <c r="F1464" s="1">
        <v>145.19999999999604</v>
      </c>
      <c r="G1464" s="1">
        <v>2.3883532470588418</v>
      </c>
      <c r="H1464" s="1">
        <v>0.41869853265276341</v>
      </c>
      <c r="J1464" s="1">
        <v>2.6014225176470691</v>
      </c>
      <c r="K1464" s="1">
        <v>0.38440506807962843</v>
      </c>
    </row>
    <row r="1465" spans="6:11" x14ac:dyDescent="0.25">
      <c r="F1465" s="1">
        <v>145.29999999999603</v>
      </c>
      <c r="G1465" s="1">
        <v>2.3878917823529595</v>
      </c>
      <c r="H1465" s="1">
        <v>0.41877944695409475</v>
      </c>
      <c r="J1465" s="1">
        <v>2.6011623058823634</v>
      </c>
      <c r="K1465" s="1">
        <v>0.38444352270466303</v>
      </c>
    </row>
    <row r="1466" spans="6:11" x14ac:dyDescent="0.25">
      <c r="F1466" s="1">
        <v>145.39999999999603</v>
      </c>
      <c r="G1466" s="1">
        <v>2.3874303176470768</v>
      </c>
      <c r="H1466" s="1">
        <v>0.41886039253516155</v>
      </c>
      <c r="J1466" s="1">
        <v>2.6009020941176573</v>
      </c>
      <c r="K1466" s="1">
        <v>0.3844819850242171</v>
      </c>
    </row>
    <row r="1467" spans="6:11" x14ac:dyDescent="0.25">
      <c r="F1467" s="1">
        <v>145.49999999999602</v>
      </c>
      <c r="G1467" s="1">
        <v>2.3869688529411945</v>
      </c>
      <c r="H1467" s="1">
        <v>0.4189413694141052</v>
      </c>
      <c r="J1467" s="1">
        <v>2.6006418823529516</v>
      </c>
      <c r="K1467" s="1">
        <v>0.38452045504060023</v>
      </c>
    </row>
    <row r="1468" spans="6:11" x14ac:dyDescent="0.25">
      <c r="F1468" s="1">
        <v>145.59999999999602</v>
      </c>
      <c r="G1468" s="1">
        <v>2.3865073882353123</v>
      </c>
      <c r="H1468" s="1">
        <v>0.41902237760908156</v>
      </c>
      <c r="J1468" s="1">
        <v>2.6003816705882459</v>
      </c>
      <c r="K1468" s="1">
        <v>0.38455893275612296</v>
      </c>
    </row>
    <row r="1469" spans="6:11" x14ac:dyDescent="0.25">
      <c r="F1469" s="1">
        <v>145.69999999999601</v>
      </c>
      <c r="G1469" s="1">
        <v>2.38604592352943</v>
      </c>
      <c r="H1469" s="1">
        <v>0.41910341713826021</v>
      </c>
      <c r="J1469" s="1">
        <v>2.6001214588235397</v>
      </c>
      <c r="K1469" s="1">
        <v>0.38459741817309701</v>
      </c>
    </row>
    <row r="1470" spans="6:11" x14ac:dyDescent="0.25">
      <c r="F1470" s="1">
        <v>145.799999999996</v>
      </c>
      <c r="G1470" s="1">
        <v>2.3855844588235477</v>
      </c>
      <c r="H1470" s="1">
        <v>0.41918448801982494</v>
      </c>
      <c r="J1470" s="1">
        <v>2.599861247058834</v>
      </c>
      <c r="K1470" s="1">
        <v>0.38463591129383462</v>
      </c>
    </row>
    <row r="1471" spans="6:11" x14ac:dyDescent="0.25">
      <c r="F1471" s="1">
        <v>145.899999999996</v>
      </c>
      <c r="G1471" s="1">
        <v>2.3851229941176655</v>
      </c>
      <c r="H1471" s="1">
        <v>0.41926559027197358</v>
      </c>
      <c r="J1471" s="1">
        <v>2.5996010352941283</v>
      </c>
      <c r="K1471" s="1">
        <v>0.38467441212064923</v>
      </c>
    </row>
    <row r="1472" spans="6:11" x14ac:dyDescent="0.25">
      <c r="F1472" s="1">
        <v>145.99999999999599</v>
      </c>
      <c r="G1472" s="1">
        <v>2.3846615294117832</v>
      </c>
      <c r="H1472" s="1">
        <v>0.41934672391291805</v>
      </c>
      <c r="J1472" s="1">
        <v>2.5993408235294222</v>
      </c>
      <c r="K1472" s="1">
        <v>0.38471292065585522</v>
      </c>
    </row>
    <row r="1473" spans="6:11" x14ac:dyDescent="0.25">
      <c r="F1473" s="1">
        <v>146.09999999999599</v>
      </c>
      <c r="G1473" s="1">
        <v>2.384200064705901</v>
      </c>
      <c r="H1473" s="1">
        <v>0.4194278889608844</v>
      </c>
      <c r="J1473" s="1">
        <v>2.5990806117647165</v>
      </c>
      <c r="K1473" s="1">
        <v>0.38475143690176766</v>
      </c>
    </row>
    <row r="1474" spans="6:11" x14ac:dyDescent="0.25">
      <c r="F1474" s="1">
        <v>146.19999999999598</v>
      </c>
      <c r="G1474" s="1">
        <v>2.3837386000000182</v>
      </c>
      <c r="H1474" s="1">
        <v>0.41950908543411275</v>
      </c>
      <c r="J1474" s="1">
        <v>2.5988204000000104</v>
      </c>
      <c r="K1474" s="1">
        <v>0.38478996086070283</v>
      </c>
    </row>
    <row r="1475" spans="6:11" x14ac:dyDescent="0.25">
      <c r="F1475" s="1">
        <v>146.29999999999598</v>
      </c>
      <c r="G1475" s="1">
        <v>2.383277135294136</v>
      </c>
      <c r="H1475" s="1">
        <v>0.41959031335085728</v>
      </c>
      <c r="J1475" s="1">
        <v>2.5985601882353047</v>
      </c>
      <c r="K1475" s="1">
        <v>0.38482849253497764</v>
      </c>
    </row>
    <row r="1476" spans="6:11" x14ac:dyDescent="0.25">
      <c r="F1476" s="1">
        <v>146.39999999999597</v>
      </c>
      <c r="G1476" s="1">
        <v>2.3828156705882537</v>
      </c>
      <c r="H1476" s="1">
        <v>0.41967157272938643</v>
      </c>
      <c r="J1476" s="1">
        <v>2.598299976470599</v>
      </c>
      <c r="K1476" s="1">
        <v>0.38486703192691019</v>
      </c>
    </row>
    <row r="1477" spans="6:11" x14ac:dyDescent="0.25">
      <c r="F1477" s="1">
        <v>146.49999999999596</v>
      </c>
      <c r="G1477" s="1">
        <v>2.3823542058823715</v>
      </c>
      <c r="H1477" s="1">
        <v>0.41975286358798275</v>
      </c>
      <c r="J1477" s="1">
        <v>2.5980397647058928</v>
      </c>
      <c r="K1477" s="1">
        <v>0.3849055790388195</v>
      </c>
    </row>
    <row r="1478" spans="6:11" x14ac:dyDescent="0.25">
      <c r="F1478" s="1">
        <v>146.59999999999596</v>
      </c>
      <c r="G1478" s="1">
        <v>2.3818927411764892</v>
      </c>
      <c r="H1478" s="1">
        <v>0.41983418594494293</v>
      </c>
      <c r="J1478" s="1">
        <v>2.5977795529411871</v>
      </c>
      <c r="K1478" s="1">
        <v>0.38494413387302523</v>
      </c>
    </row>
    <row r="1479" spans="6:11" x14ac:dyDescent="0.25">
      <c r="F1479" s="1">
        <v>146.69999999999595</v>
      </c>
      <c r="G1479" s="1">
        <v>2.3814312764706069</v>
      </c>
      <c r="H1479" s="1">
        <v>0.41991553981857793</v>
      </c>
      <c r="J1479" s="1">
        <v>2.597519341176481</v>
      </c>
      <c r="K1479" s="1">
        <v>0.3849826964318484</v>
      </c>
    </row>
    <row r="1480" spans="6:11" x14ac:dyDescent="0.25">
      <c r="F1480" s="1">
        <v>146.79999999999595</v>
      </c>
      <c r="G1480" s="1">
        <v>2.3809698117647242</v>
      </c>
      <c r="H1480" s="1">
        <v>0.41999692522721288</v>
      </c>
      <c r="J1480" s="1">
        <v>2.5972591294117753</v>
      </c>
      <c r="K1480" s="1">
        <v>0.3850212667176105</v>
      </c>
    </row>
    <row r="1481" spans="6:11" x14ac:dyDescent="0.25">
      <c r="F1481" s="1">
        <v>146.89999999999594</v>
      </c>
      <c r="G1481" s="1">
        <v>2.380508347058842</v>
      </c>
      <c r="H1481" s="1">
        <v>0.42007834218918694</v>
      </c>
      <c r="J1481" s="1">
        <v>2.5969989176470696</v>
      </c>
      <c r="K1481" s="1">
        <v>0.38505984473263433</v>
      </c>
    </row>
    <row r="1482" spans="6:11" x14ac:dyDescent="0.25">
      <c r="F1482" s="1">
        <v>146.99999999999594</v>
      </c>
      <c r="G1482" s="1">
        <v>2.3800468823529597</v>
      </c>
      <c r="H1482" s="1">
        <v>0.4201597907228537</v>
      </c>
      <c r="J1482" s="1">
        <v>2.5967387058823634</v>
      </c>
      <c r="K1482" s="1">
        <v>0.38509843047924347</v>
      </c>
    </row>
    <row r="1483" spans="6:11" x14ac:dyDescent="0.25">
      <c r="F1483" s="1">
        <v>147.09999999999593</v>
      </c>
      <c r="G1483" s="1">
        <v>2.3795854176470774</v>
      </c>
      <c r="H1483" s="1">
        <v>0.42024127084658097</v>
      </c>
      <c r="J1483" s="1">
        <v>2.5964784941176577</v>
      </c>
      <c r="K1483" s="1">
        <v>0.38513702395976235</v>
      </c>
    </row>
    <row r="1484" spans="6:11" x14ac:dyDescent="0.25">
      <c r="F1484" s="1">
        <v>147.19999999999592</v>
      </c>
      <c r="G1484" s="1">
        <v>2.3791239529411952</v>
      </c>
      <c r="H1484" s="1">
        <v>0.42032278257875072</v>
      </c>
      <c r="J1484" s="1">
        <v>2.596218282352952</v>
      </c>
      <c r="K1484" s="1">
        <v>0.38517562517651643</v>
      </c>
    </row>
    <row r="1485" spans="6:11" x14ac:dyDescent="0.25">
      <c r="F1485" s="1">
        <v>147.29999999999592</v>
      </c>
      <c r="G1485" s="1">
        <v>2.3786624882353129</v>
      </c>
      <c r="H1485" s="1">
        <v>0.42040432593775928</v>
      </c>
      <c r="J1485" s="1">
        <v>2.5959580705882459</v>
      </c>
      <c r="K1485" s="1">
        <v>0.3852142341318322</v>
      </c>
    </row>
    <row r="1486" spans="6:11" x14ac:dyDescent="0.25">
      <c r="F1486" s="1">
        <v>147.39999999999591</v>
      </c>
      <c r="G1486" s="1">
        <v>2.3782010235294306</v>
      </c>
      <c r="H1486" s="1">
        <v>0.42048590094201715</v>
      </c>
      <c r="J1486" s="1">
        <v>2.5956978588235402</v>
      </c>
      <c r="K1486" s="1">
        <v>0.38525285082803684</v>
      </c>
    </row>
    <row r="1487" spans="6:11" x14ac:dyDescent="0.25">
      <c r="F1487" s="1">
        <v>147.49999999999591</v>
      </c>
      <c r="G1487" s="1">
        <v>2.3777395588235484</v>
      </c>
      <c r="H1487" s="1">
        <v>0.42056750760994921</v>
      </c>
      <c r="J1487" s="1">
        <v>2.5954376470588341</v>
      </c>
      <c r="K1487" s="1">
        <v>0.38529147526745872</v>
      </c>
    </row>
    <row r="1488" spans="6:11" x14ac:dyDescent="0.25">
      <c r="F1488" s="1">
        <v>147.5999999999959</v>
      </c>
      <c r="G1488" s="1">
        <v>2.3772780941176661</v>
      </c>
      <c r="H1488" s="1">
        <v>0.42064914595999464</v>
      </c>
      <c r="J1488" s="1">
        <v>2.5951774352941284</v>
      </c>
      <c r="K1488" s="1">
        <v>0.38533010745242685</v>
      </c>
    </row>
    <row r="1489" spans="6:11" x14ac:dyDescent="0.25">
      <c r="F1489" s="1">
        <v>147.6999999999959</v>
      </c>
      <c r="G1489" s="1">
        <v>2.3768166294117834</v>
      </c>
      <c r="H1489" s="1">
        <v>0.42073081601060697</v>
      </c>
      <c r="J1489" s="1">
        <v>2.5949172235294227</v>
      </c>
      <c r="K1489" s="1">
        <v>0.38536874738527144</v>
      </c>
    </row>
    <row r="1490" spans="6:11" x14ac:dyDescent="0.25">
      <c r="F1490" s="1">
        <v>147.79999999999589</v>
      </c>
      <c r="G1490" s="1">
        <v>2.3763551647059011</v>
      </c>
      <c r="H1490" s="1">
        <v>0.4208125177802538</v>
      </c>
      <c r="J1490" s="1">
        <v>2.5946570117647165</v>
      </c>
      <c r="K1490" s="1">
        <v>0.38540739506832355</v>
      </c>
    </row>
    <row r="1491" spans="6:11" x14ac:dyDescent="0.25">
      <c r="F1491" s="1">
        <v>147.89999999999588</v>
      </c>
      <c r="G1491" s="1">
        <v>2.3758937000000189</v>
      </c>
      <c r="H1491" s="1">
        <v>0.42089425128741748</v>
      </c>
      <c r="J1491" s="1">
        <v>2.5943968000000108</v>
      </c>
      <c r="K1491" s="1">
        <v>0.38544605050391512</v>
      </c>
    </row>
    <row r="1492" spans="6:11" x14ac:dyDescent="0.25">
      <c r="F1492" s="1">
        <v>147.99999999999588</v>
      </c>
      <c r="G1492" s="1">
        <v>2.3754322352941366</v>
      </c>
      <c r="H1492" s="1">
        <v>0.42097601655059447</v>
      </c>
      <c r="J1492" s="1">
        <v>2.5941365882353047</v>
      </c>
      <c r="K1492" s="1">
        <v>0.38548471369437914</v>
      </c>
    </row>
    <row r="1493" spans="6:11" x14ac:dyDescent="0.25">
      <c r="F1493" s="1">
        <v>148.09999999999587</v>
      </c>
      <c r="G1493" s="1">
        <v>2.3749707705882543</v>
      </c>
      <c r="H1493" s="1">
        <v>0.42105781358829564</v>
      </c>
      <c r="J1493" s="1">
        <v>2.593876376470599</v>
      </c>
      <c r="K1493" s="1">
        <v>0.38552338464204938</v>
      </c>
    </row>
    <row r="1494" spans="6:11" x14ac:dyDescent="0.25">
      <c r="F1494" s="1">
        <v>148.19999999999587</v>
      </c>
      <c r="G1494" s="1">
        <v>2.3745093058823716</v>
      </c>
      <c r="H1494" s="1">
        <v>0.42113964241904639</v>
      </c>
      <c r="J1494" s="1">
        <v>2.5936161647058933</v>
      </c>
      <c r="K1494" s="1">
        <v>0.38556206334926063</v>
      </c>
    </row>
    <row r="1495" spans="6:11" x14ac:dyDescent="0.25">
      <c r="F1495" s="1">
        <v>148.29999999999586</v>
      </c>
      <c r="G1495" s="1">
        <v>2.3740478411764894</v>
      </c>
      <c r="H1495" s="1">
        <v>0.42122150306138623</v>
      </c>
      <c r="J1495" s="1">
        <v>2.5933559529411871</v>
      </c>
      <c r="K1495" s="1">
        <v>0.38560074981834869</v>
      </c>
    </row>
    <row r="1496" spans="6:11" x14ac:dyDescent="0.25">
      <c r="F1496" s="1">
        <v>148.39999999999586</v>
      </c>
      <c r="G1496" s="1">
        <v>2.3735863764706071</v>
      </c>
      <c r="H1496" s="1">
        <v>0.42130339553386936</v>
      </c>
      <c r="J1496" s="1">
        <v>2.5930957411764815</v>
      </c>
      <c r="K1496" s="1">
        <v>0.38563944405165013</v>
      </c>
    </row>
    <row r="1497" spans="6:11" x14ac:dyDescent="0.25">
      <c r="F1497" s="1">
        <v>148.49999999999585</v>
      </c>
      <c r="G1497" s="1">
        <v>2.3731249117647248</v>
      </c>
      <c r="H1497" s="1">
        <v>0.42138531985506439</v>
      </c>
      <c r="J1497" s="1">
        <v>2.5928355294117758</v>
      </c>
      <c r="K1497" s="1">
        <v>0.38567814605150263</v>
      </c>
    </row>
    <row r="1498" spans="6:11" x14ac:dyDescent="0.25">
      <c r="F1498" s="1">
        <v>148.59999999999584</v>
      </c>
      <c r="G1498" s="1">
        <v>2.3726634470588426</v>
      </c>
      <c r="H1498" s="1">
        <v>0.42146727604355416</v>
      </c>
      <c r="J1498" s="1">
        <v>2.5925753176470696</v>
      </c>
      <c r="K1498" s="1">
        <v>0.38571685582024473</v>
      </c>
    </row>
    <row r="1499" spans="6:11" x14ac:dyDescent="0.25">
      <c r="F1499" s="1">
        <v>148.69999999999584</v>
      </c>
      <c r="G1499" s="1">
        <v>2.3722019823529603</v>
      </c>
      <c r="H1499" s="1">
        <v>0.42154926411793625</v>
      </c>
      <c r="J1499" s="1">
        <v>2.5923151058823639</v>
      </c>
      <c r="K1499" s="1">
        <v>0.38575557336021588</v>
      </c>
    </row>
    <row r="1500" spans="6:11" x14ac:dyDescent="0.25">
      <c r="F1500" s="1">
        <v>148.79999999999583</v>
      </c>
      <c r="G1500" s="1">
        <v>2.3717405176470781</v>
      </c>
      <c r="H1500" s="1">
        <v>0.42163128409682249</v>
      </c>
      <c r="J1500" s="1">
        <v>2.5920548941176578</v>
      </c>
      <c r="K1500" s="1">
        <v>0.38579429867375653</v>
      </c>
    </row>
    <row r="1501" spans="6:11" x14ac:dyDescent="0.25">
      <c r="F1501" s="1">
        <v>148.89999999999583</v>
      </c>
      <c r="G1501" s="1">
        <v>2.3712790529411958</v>
      </c>
      <c r="H1501" s="1">
        <v>0.42171333599883931</v>
      </c>
      <c r="J1501" s="1">
        <v>2.5917946823529521</v>
      </c>
      <c r="K1501" s="1">
        <v>0.38583303176320793</v>
      </c>
    </row>
    <row r="1502" spans="6:11" x14ac:dyDescent="0.25">
      <c r="F1502" s="1">
        <v>148.99999999999582</v>
      </c>
      <c r="G1502" s="1">
        <v>2.3708175882353135</v>
      </c>
      <c r="H1502" s="1">
        <v>0.42179541984262764</v>
      </c>
      <c r="J1502" s="1">
        <v>2.5915344705882464</v>
      </c>
      <c r="K1502" s="1">
        <v>0.38587177263091249</v>
      </c>
    </row>
    <row r="1503" spans="6:11" x14ac:dyDescent="0.25">
      <c r="F1503" s="1">
        <v>149.09999999999582</v>
      </c>
      <c r="G1503" s="1">
        <v>2.3703561235294308</v>
      </c>
      <c r="H1503" s="1">
        <v>0.42187753564684299</v>
      </c>
      <c r="J1503" s="1">
        <v>2.5912742588235402</v>
      </c>
      <c r="K1503" s="1">
        <v>0.38591052127921349</v>
      </c>
    </row>
    <row r="1504" spans="6:11" x14ac:dyDescent="0.25">
      <c r="F1504" s="1">
        <v>149.19999999999581</v>
      </c>
      <c r="G1504" s="1">
        <v>2.3698946588235485</v>
      </c>
      <c r="H1504" s="1">
        <v>0.42195968343015511</v>
      </c>
      <c r="J1504" s="1">
        <v>2.5910140470588345</v>
      </c>
      <c r="K1504" s="1">
        <v>0.38594927771045501</v>
      </c>
    </row>
    <row r="1505" spans="6:11" x14ac:dyDescent="0.25">
      <c r="F1505" s="1">
        <v>149.2999999999958</v>
      </c>
      <c r="G1505" s="1">
        <v>2.3694331941176663</v>
      </c>
      <c r="H1505" s="1">
        <v>0.42204186321124859</v>
      </c>
      <c r="J1505" s="1">
        <v>2.5907538352941284</v>
      </c>
      <c r="K1505" s="1">
        <v>0.38598804192698222</v>
      </c>
    </row>
    <row r="1506" spans="6:11" x14ac:dyDescent="0.25">
      <c r="F1506" s="1">
        <v>149.3999999999958</v>
      </c>
      <c r="G1506" s="1">
        <v>2.368971729411784</v>
      </c>
      <c r="H1506" s="1">
        <v>0.42212407500882254</v>
      </c>
      <c r="J1506" s="1">
        <v>2.5904936235294227</v>
      </c>
      <c r="K1506" s="1">
        <v>0.38602681393114113</v>
      </c>
    </row>
    <row r="1507" spans="6:11" x14ac:dyDescent="0.25">
      <c r="F1507" s="1">
        <v>149.49999999999579</v>
      </c>
      <c r="G1507" s="1">
        <v>2.3685102647059018</v>
      </c>
      <c r="H1507" s="1">
        <v>0.42220631884159054</v>
      </c>
      <c r="J1507" s="1">
        <v>2.590233411764717</v>
      </c>
      <c r="K1507" s="1">
        <v>0.38606559372527877</v>
      </c>
    </row>
    <row r="1508" spans="6:11" x14ac:dyDescent="0.25">
      <c r="F1508" s="1">
        <v>149.59999999999579</v>
      </c>
      <c r="G1508" s="1">
        <v>2.368048800000019</v>
      </c>
      <c r="H1508" s="1">
        <v>0.4222885947282809</v>
      </c>
      <c r="J1508" s="1">
        <v>2.5899732000000109</v>
      </c>
      <c r="K1508" s="1">
        <v>0.38610438131174324</v>
      </c>
    </row>
    <row r="1509" spans="6:11" x14ac:dyDescent="0.25">
      <c r="F1509" s="1">
        <v>149.69999999999578</v>
      </c>
      <c r="G1509" s="1">
        <v>2.3675873352941368</v>
      </c>
      <c r="H1509" s="1">
        <v>0.42237090268763633</v>
      </c>
      <c r="J1509" s="1">
        <v>2.5897129882353052</v>
      </c>
      <c r="K1509" s="1">
        <v>0.38614317669288323</v>
      </c>
    </row>
    <row r="1510" spans="6:11" x14ac:dyDescent="0.25">
      <c r="F1510" s="1">
        <v>149.79999999999578</v>
      </c>
      <c r="G1510" s="1">
        <v>2.3671258705882545</v>
      </c>
      <c r="H1510" s="1">
        <v>0.42245324273841423</v>
      </c>
      <c r="J1510" s="1">
        <v>2.5894527764705995</v>
      </c>
      <c r="K1510" s="1">
        <v>0.38618197987104863</v>
      </c>
    </row>
    <row r="1511" spans="6:11" x14ac:dyDescent="0.25">
      <c r="F1511" s="1">
        <v>149.89999999999577</v>
      </c>
      <c r="G1511" s="1">
        <v>2.3666644058823723</v>
      </c>
      <c r="H1511" s="1">
        <v>0.42253561489938674</v>
      </c>
      <c r="J1511" s="1">
        <v>2.5891925647058933</v>
      </c>
      <c r="K1511" s="1">
        <v>0.38622079084859035</v>
      </c>
    </row>
    <row r="1512" spans="6:11" x14ac:dyDescent="0.25">
      <c r="F1512" s="1">
        <v>149.99999999999577</v>
      </c>
      <c r="G1512" s="1">
        <v>2.36620294117649</v>
      </c>
      <c r="H1512" s="1">
        <v>0.42261801918934061</v>
      </c>
      <c r="J1512" s="1">
        <v>2.5889323529411876</v>
      </c>
      <c r="K1512" s="1">
        <v>0.38625960962785993</v>
      </c>
    </row>
    <row r="1513" spans="6:11" x14ac:dyDescent="0.25">
      <c r="F1513" s="1">
        <v>150.09999999999576</v>
      </c>
      <c r="G1513" s="1">
        <v>2.3657414764706077</v>
      </c>
      <c r="H1513" s="1">
        <v>0.42270045562707709</v>
      </c>
      <c r="J1513" s="1">
        <v>2.5886721411764815</v>
      </c>
      <c r="K1513" s="1">
        <v>0.38629843621121024</v>
      </c>
    </row>
    <row r="1514" spans="6:11" x14ac:dyDescent="0.25">
      <c r="F1514" s="1">
        <v>150.19999999999575</v>
      </c>
      <c r="G1514" s="1">
        <v>2.3652800117647255</v>
      </c>
      <c r="H1514" s="1">
        <v>0.42278292423141234</v>
      </c>
      <c r="J1514" s="1">
        <v>2.5884119294117758</v>
      </c>
      <c r="K1514" s="1">
        <v>0.38633727060099471</v>
      </c>
    </row>
    <row r="1515" spans="6:11" x14ac:dyDescent="0.25">
      <c r="F1515" s="1">
        <v>150.29999999999575</v>
      </c>
      <c r="G1515" s="1">
        <v>2.3648185470588432</v>
      </c>
      <c r="H1515" s="1">
        <v>0.42286542502117702</v>
      </c>
      <c r="J1515" s="1">
        <v>2.5881517176470701</v>
      </c>
      <c r="K1515" s="1">
        <v>0.38637611279956802</v>
      </c>
    </row>
    <row r="1516" spans="6:11" x14ac:dyDescent="0.25">
      <c r="F1516" s="1">
        <v>150.39999999999574</v>
      </c>
      <c r="G1516" s="1">
        <v>2.3643570823529609</v>
      </c>
      <c r="H1516" s="1">
        <v>0.42294795801521656</v>
      </c>
      <c r="J1516" s="1">
        <v>2.5878915058823639</v>
      </c>
      <c r="K1516" s="1">
        <v>0.38641496280928567</v>
      </c>
    </row>
    <row r="1517" spans="6:11" x14ac:dyDescent="0.25">
      <c r="F1517" s="1">
        <v>150.49999999999574</v>
      </c>
      <c r="G1517" s="1">
        <v>2.3638956176470782</v>
      </c>
      <c r="H1517" s="1">
        <v>0.42303052323239115</v>
      </c>
      <c r="J1517" s="1">
        <v>2.5876312941176582</v>
      </c>
      <c r="K1517" s="1">
        <v>0.38645382063250411</v>
      </c>
    </row>
    <row r="1518" spans="6:11" x14ac:dyDescent="0.25">
      <c r="F1518" s="1">
        <v>150.59999999999573</v>
      </c>
      <c r="G1518" s="1">
        <v>2.363434152941196</v>
      </c>
      <c r="H1518" s="1">
        <v>0.42311312069157558</v>
      </c>
      <c r="J1518" s="1">
        <v>2.5873710823529521</v>
      </c>
      <c r="K1518" s="1">
        <v>0.38649268627158079</v>
      </c>
    </row>
    <row r="1519" spans="6:11" x14ac:dyDescent="0.25">
      <c r="F1519" s="1">
        <v>150.69999999999573</v>
      </c>
      <c r="G1519" s="1">
        <v>2.3629726882353137</v>
      </c>
      <c r="H1519" s="1">
        <v>0.42319575041165952</v>
      </c>
      <c r="J1519" s="1">
        <v>2.5871108705882464</v>
      </c>
      <c r="K1519" s="1">
        <v>0.38653155972887399</v>
      </c>
    </row>
    <row r="1520" spans="6:11" x14ac:dyDescent="0.25">
      <c r="F1520" s="1">
        <v>150.79999999999572</v>
      </c>
      <c r="G1520" s="1">
        <v>2.3625112235294314</v>
      </c>
      <c r="H1520" s="1">
        <v>0.42327841241154734</v>
      </c>
      <c r="J1520" s="1">
        <v>2.5868506588235407</v>
      </c>
      <c r="K1520" s="1">
        <v>0.38657044100674309</v>
      </c>
    </row>
    <row r="1521" spans="6:11" x14ac:dyDescent="0.25">
      <c r="F1521" s="1">
        <v>150.89999999999571</v>
      </c>
      <c r="G1521" s="1">
        <v>2.3620497588235492</v>
      </c>
      <c r="H1521" s="1">
        <v>0.4233611067101582</v>
      </c>
      <c r="J1521" s="1">
        <v>2.5865904470588346</v>
      </c>
      <c r="K1521" s="1">
        <v>0.38660933010754833</v>
      </c>
    </row>
    <row r="1522" spans="6:11" x14ac:dyDescent="0.25">
      <c r="F1522" s="1">
        <v>150.99999999999571</v>
      </c>
      <c r="G1522" s="1">
        <v>2.3615882941176665</v>
      </c>
      <c r="H1522" s="1">
        <v>0.42344383332642604</v>
      </c>
      <c r="J1522" s="1">
        <v>2.5863302352941289</v>
      </c>
      <c r="K1522" s="1">
        <v>0.38664822703365087</v>
      </c>
    </row>
    <row r="1523" spans="6:11" x14ac:dyDescent="0.25">
      <c r="F1523" s="1">
        <v>151.0999999999957</v>
      </c>
      <c r="G1523" s="1">
        <v>2.3611268294117842</v>
      </c>
      <c r="H1523" s="1">
        <v>0.42352659227929956</v>
      </c>
      <c r="J1523" s="1">
        <v>2.5860700235294232</v>
      </c>
      <c r="K1523" s="1">
        <v>0.38668713178741287</v>
      </c>
    </row>
    <row r="1524" spans="6:11" x14ac:dyDescent="0.25">
      <c r="F1524" s="1">
        <v>151.1999999999957</v>
      </c>
      <c r="G1524" s="1">
        <v>2.3606653647059019</v>
      </c>
      <c r="H1524" s="1">
        <v>0.42360938358774231</v>
      </c>
      <c r="J1524" s="1">
        <v>2.585809811764717</v>
      </c>
      <c r="K1524" s="1">
        <v>0.38672604437119756</v>
      </c>
    </row>
    <row r="1525" spans="6:11" x14ac:dyDescent="0.25">
      <c r="F1525" s="1">
        <v>151.29999999999569</v>
      </c>
      <c r="G1525" s="1">
        <v>2.3602039000000197</v>
      </c>
      <c r="H1525" s="1">
        <v>0.4236922072707327</v>
      </c>
      <c r="J1525" s="1">
        <v>2.5855496000000113</v>
      </c>
      <c r="K1525" s="1">
        <v>0.38676496478736883</v>
      </c>
    </row>
    <row r="1526" spans="6:11" x14ac:dyDescent="0.25">
      <c r="F1526" s="1">
        <v>151.39999999999569</v>
      </c>
      <c r="G1526" s="1">
        <v>2.3597424352941374</v>
      </c>
      <c r="H1526" s="1">
        <v>0.42377506334726395</v>
      </c>
      <c r="J1526" s="1">
        <v>2.5852893882353056</v>
      </c>
      <c r="K1526" s="1">
        <v>0.38680389303829182</v>
      </c>
    </row>
    <row r="1527" spans="6:11" x14ac:dyDescent="0.25">
      <c r="F1527" s="1">
        <v>151.49999999999568</v>
      </c>
      <c r="G1527" s="1">
        <v>2.3592809705882551</v>
      </c>
      <c r="H1527" s="1">
        <v>0.42385795183634417</v>
      </c>
      <c r="J1527" s="1">
        <v>2.5850291764705995</v>
      </c>
      <c r="K1527" s="1">
        <v>0.38684282912633244</v>
      </c>
    </row>
    <row r="1528" spans="6:11" x14ac:dyDescent="0.25">
      <c r="F1528" s="1">
        <v>151.59999999999567</v>
      </c>
      <c r="G1528" s="1">
        <v>2.3588195058823729</v>
      </c>
      <c r="H1528" s="1">
        <v>0.42394087275699632</v>
      </c>
      <c r="J1528" s="1">
        <v>2.5847689647058938</v>
      </c>
      <c r="K1528" s="1">
        <v>0.38688177305385757</v>
      </c>
    </row>
    <row r="1529" spans="6:11" x14ac:dyDescent="0.25">
      <c r="F1529" s="1">
        <v>151.69999999999567</v>
      </c>
      <c r="G1529" s="1">
        <v>2.3583580411764906</v>
      </c>
      <c r="H1529" s="1">
        <v>0.42402382612825829</v>
      </c>
      <c r="J1529" s="1">
        <v>2.5845087529411876</v>
      </c>
      <c r="K1529" s="1">
        <v>0.3869207248232352</v>
      </c>
    </row>
    <row r="1530" spans="6:11" x14ac:dyDescent="0.25">
      <c r="F1530" s="1">
        <v>151.79999999999566</v>
      </c>
      <c r="G1530" s="1">
        <v>2.3578965764706084</v>
      </c>
      <c r="H1530" s="1">
        <v>0.42410681196918276</v>
      </c>
      <c r="J1530" s="1">
        <v>2.584248541176482</v>
      </c>
      <c r="K1530" s="1">
        <v>0.38695968443683398</v>
      </c>
    </row>
    <row r="1531" spans="6:11" x14ac:dyDescent="0.25">
      <c r="F1531" s="1">
        <v>151.89999999999566</v>
      </c>
      <c r="G1531" s="1">
        <v>2.3574351117647256</v>
      </c>
      <c r="H1531" s="1">
        <v>0.4241898302988375</v>
      </c>
      <c r="J1531" s="1">
        <v>2.5839883294117758</v>
      </c>
      <c r="K1531" s="1">
        <v>0.38699865189702382</v>
      </c>
    </row>
    <row r="1532" spans="6:11" x14ac:dyDescent="0.25">
      <c r="F1532" s="1">
        <v>151.99999999999565</v>
      </c>
      <c r="G1532" s="1">
        <v>2.3569736470588434</v>
      </c>
      <c r="H1532" s="1">
        <v>0.42427288113630501</v>
      </c>
      <c r="J1532" s="1">
        <v>2.5837281176470701</v>
      </c>
      <c r="K1532" s="1">
        <v>0.38703762720617541</v>
      </c>
    </row>
    <row r="1533" spans="6:11" x14ac:dyDescent="0.25">
      <c r="F1533" s="1">
        <v>152.09999999999565</v>
      </c>
      <c r="G1533" s="1">
        <v>2.3565121823529611</v>
      </c>
      <c r="H1533" s="1">
        <v>0.42435596450068291</v>
      </c>
      <c r="J1533" s="1">
        <v>2.5834679058823644</v>
      </c>
      <c r="K1533" s="1">
        <v>0.38707661036666036</v>
      </c>
    </row>
    <row r="1534" spans="6:11" x14ac:dyDescent="0.25">
      <c r="F1534" s="1">
        <v>152.19999999999564</v>
      </c>
      <c r="G1534" s="1">
        <v>2.3560507176470789</v>
      </c>
      <c r="H1534" s="1">
        <v>0.42443908041108369</v>
      </c>
      <c r="J1534" s="1">
        <v>2.5832076941176583</v>
      </c>
      <c r="K1534" s="1">
        <v>0.38711560138085149</v>
      </c>
    </row>
    <row r="1535" spans="6:11" x14ac:dyDescent="0.25">
      <c r="F1535" s="1">
        <v>152.29999999999563</v>
      </c>
      <c r="G1535" s="1">
        <v>2.3555892529411966</v>
      </c>
      <c r="H1535" s="1">
        <v>0.42452222888663493</v>
      </c>
      <c r="J1535" s="1">
        <v>2.5829474823529526</v>
      </c>
      <c r="K1535" s="1">
        <v>0.38715460025112225</v>
      </c>
    </row>
    <row r="1536" spans="6:11" x14ac:dyDescent="0.25">
      <c r="F1536" s="1">
        <v>152.39999999999563</v>
      </c>
      <c r="G1536" s="1">
        <v>2.3551277882353139</v>
      </c>
      <c r="H1536" s="1">
        <v>0.42460540994647905</v>
      </c>
      <c r="J1536" s="1">
        <v>2.5826872705882469</v>
      </c>
      <c r="K1536" s="1">
        <v>0.38719360697984723</v>
      </c>
    </row>
    <row r="1537" spans="6:11" x14ac:dyDescent="0.25">
      <c r="F1537" s="1">
        <v>152.49999999999562</v>
      </c>
      <c r="G1537" s="1">
        <v>2.3546663235294316</v>
      </c>
      <c r="H1537" s="1">
        <v>0.42468862360977355</v>
      </c>
      <c r="J1537" s="1">
        <v>2.5824270588235407</v>
      </c>
      <c r="K1537" s="1">
        <v>0.38723262156940202</v>
      </c>
    </row>
    <row r="1538" spans="6:11" x14ac:dyDescent="0.25">
      <c r="F1538" s="1">
        <v>152.59999999999562</v>
      </c>
      <c r="G1538" s="1">
        <v>2.3542048588235494</v>
      </c>
      <c r="H1538" s="1">
        <v>0.42477186989569088</v>
      </c>
      <c r="J1538" s="1">
        <v>2.582166847058835</v>
      </c>
      <c r="K1538" s="1">
        <v>0.38727164402216291</v>
      </c>
    </row>
    <row r="1539" spans="6:11" x14ac:dyDescent="0.25">
      <c r="F1539" s="1">
        <v>152.69999999999561</v>
      </c>
      <c r="G1539" s="1">
        <v>2.3537433941176671</v>
      </c>
      <c r="H1539" s="1">
        <v>0.42485514882341868</v>
      </c>
      <c r="J1539" s="1">
        <v>2.5819066352941293</v>
      </c>
      <c r="K1539" s="1">
        <v>0.38731067434050748</v>
      </c>
    </row>
    <row r="1540" spans="6:11" x14ac:dyDescent="0.25">
      <c r="F1540" s="1">
        <v>152.79999999999561</v>
      </c>
      <c r="G1540" s="1">
        <v>2.3532819294117848</v>
      </c>
      <c r="H1540" s="1">
        <v>0.42493846041215949</v>
      </c>
      <c r="J1540" s="1">
        <v>2.5816464235294232</v>
      </c>
      <c r="K1540" s="1">
        <v>0.38734971252681416</v>
      </c>
    </row>
    <row r="1541" spans="6:11" x14ac:dyDescent="0.25">
      <c r="F1541" s="1">
        <v>152.8999999999956</v>
      </c>
      <c r="G1541" s="1">
        <v>2.3528204647059026</v>
      </c>
      <c r="H1541" s="1">
        <v>0.42502180468113099</v>
      </c>
      <c r="J1541" s="1">
        <v>2.5813862117647175</v>
      </c>
      <c r="K1541" s="1">
        <v>0.38738875858346211</v>
      </c>
    </row>
    <row r="1542" spans="6:11" x14ac:dyDescent="0.25">
      <c r="F1542" s="1">
        <v>152.99999999999559</v>
      </c>
      <c r="G1542" s="1">
        <v>2.3523590000000203</v>
      </c>
      <c r="H1542" s="1">
        <v>0.42510518164956596</v>
      </c>
      <c r="J1542" s="1">
        <v>2.5811260000000114</v>
      </c>
      <c r="K1542" s="1">
        <v>0.38742781251283182</v>
      </c>
    </row>
    <row r="1543" spans="6:11" x14ac:dyDescent="0.25">
      <c r="F1543" s="1">
        <v>153.09999999999559</v>
      </c>
      <c r="G1543" s="1">
        <v>2.351897535294138</v>
      </c>
      <c r="H1543" s="1">
        <v>0.42518859133671222</v>
      </c>
      <c r="J1543" s="1">
        <v>2.5808657882353057</v>
      </c>
      <c r="K1543" s="1">
        <v>0.38746687431730442</v>
      </c>
    </row>
    <row r="1544" spans="6:11" x14ac:dyDescent="0.25">
      <c r="F1544" s="1">
        <v>153.19999999999558</v>
      </c>
      <c r="G1544" s="1">
        <v>2.3514360705882558</v>
      </c>
      <c r="H1544" s="1">
        <v>0.42527203376183276</v>
      </c>
      <c r="J1544" s="1">
        <v>2.5806055764706</v>
      </c>
      <c r="K1544" s="1">
        <v>0.38750594399926219</v>
      </c>
    </row>
    <row r="1545" spans="6:11" x14ac:dyDescent="0.25">
      <c r="F1545" s="1">
        <v>153.29999999999558</v>
      </c>
      <c r="G1545" s="1">
        <v>2.3509746058823731</v>
      </c>
      <c r="H1545" s="1">
        <v>0.4253555089442056</v>
      </c>
      <c r="J1545" s="1">
        <v>2.5803453647058938</v>
      </c>
      <c r="K1545" s="1">
        <v>0.38754502156108833</v>
      </c>
    </row>
    <row r="1546" spans="6:11" x14ac:dyDescent="0.25">
      <c r="F1546" s="1">
        <v>153.39999999999557</v>
      </c>
      <c r="G1546" s="1">
        <v>2.3505131411764908</v>
      </c>
      <c r="H1546" s="1">
        <v>0.42543901690312391</v>
      </c>
      <c r="J1546" s="1">
        <v>2.5800851529411881</v>
      </c>
      <c r="K1546" s="1">
        <v>0.38758410700516693</v>
      </c>
    </row>
    <row r="1547" spans="6:11" x14ac:dyDescent="0.25">
      <c r="F1547" s="1">
        <v>153.49999999999557</v>
      </c>
      <c r="G1547" s="1">
        <v>2.3500516764706085</v>
      </c>
      <c r="H1547" s="1">
        <v>0.42552255765789615</v>
      </c>
      <c r="J1547" s="1">
        <v>2.579824941176482</v>
      </c>
      <c r="K1547" s="1">
        <v>0.38762320033388326</v>
      </c>
    </row>
    <row r="1548" spans="6:11" x14ac:dyDescent="0.25">
      <c r="F1548" s="1">
        <v>153.59999999999556</v>
      </c>
      <c r="G1548" s="1">
        <v>2.3495902117647263</v>
      </c>
      <c r="H1548" s="1">
        <v>0.42560613122784574</v>
      </c>
      <c r="J1548" s="1">
        <v>2.5795647294117763</v>
      </c>
      <c r="K1548" s="1">
        <v>0.38766230154962311</v>
      </c>
    </row>
    <row r="1549" spans="6:11" x14ac:dyDescent="0.25">
      <c r="F1549" s="1">
        <v>153.69999999999555</v>
      </c>
      <c r="G1549" s="1">
        <v>2.349128747058844</v>
      </c>
      <c r="H1549" s="1">
        <v>0.42568973763231155</v>
      </c>
      <c r="J1549" s="1">
        <v>2.5793045176470706</v>
      </c>
      <c r="K1549" s="1">
        <v>0.38770141065477376</v>
      </c>
    </row>
    <row r="1550" spans="6:11" x14ac:dyDescent="0.25">
      <c r="F1550" s="1">
        <v>153.79999999999555</v>
      </c>
      <c r="G1550" s="1">
        <v>2.3486672823529617</v>
      </c>
      <c r="H1550" s="1">
        <v>0.42577337689064731</v>
      </c>
      <c r="J1550" s="1">
        <v>2.5790443058823644</v>
      </c>
      <c r="K1550" s="1">
        <v>0.38774052765172312</v>
      </c>
    </row>
    <row r="1551" spans="6:11" x14ac:dyDescent="0.25">
      <c r="F1551" s="1">
        <v>153.89999999999554</v>
      </c>
      <c r="G1551" s="1">
        <v>2.348205817647079</v>
      </c>
      <c r="H1551" s="1">
        <v>0.42585704902222243</v>
      </c>
      <c r="J1551" s="1">
        <v>2.5787840941176587</v>
      </c>
      <c r="K1551" s="1">
        <v>0.38777965254286012</v>
      </c>
    </row>
    <row r="1552" spans="6:11" x14ac:dyDescent="0.25">
      <c r="F1552" s="1">
        <v>153.99999999999554</v>
      </c>
      <c r="G1552" s="1">
        <v>2.3477443529411968</v>
      </c>
      <c r="H1552" s="1">
        <v>0.42594075404642096</v>
      </c>
      <c r="J1552" s="1">
        <v>2.578523882352953</v>
      </c>
      <c r="K1552" s="1">
        <v>0.38781878533057473</v>
      </c>
    </row>
    <row r="1553" spans="6:11" x14ac:dyDescent="0.25">
      <c r="F1553" s="1">
        <v>154.09999999999553</v>
      </c>
      <c r="G1553" s="1">
        <v>2.3472828882353145</v>
      </c>
      <c r="H1553" s="1">
        <v>0.42602449198264264</v>
      </c>
      <c r="J1553" s="1">
        <v>2.5782636705882469</v>
      </c>
      <c r="K1553" s="1">
        <v>0.38785792601725788</v>
      </c>
    </row>
    <row r="1554" spans="6:11" x14ac:dyDescent="0.25">
      <c r="F1554" s="1">
        <v>154.19999999999553</v>
      </c>
      <c r="G1554" s="1">
        <v>2.3468214235294322</v>
      </c>
      <c r="H1554" s="1">
        <v>0.42610826285030234</v>
      </c>
      <c r="J1554" s="1">
        <v>2.5780034588235412</v>
      </c>
      <c r="K1554" s="1">
        <v>0.38789707460530132</v>
      </c>
    </row>
    <row r="1555" spans="6:11" x14ac:dyDescent="0.25">
      <c r="F1555" s="1">
        <v>154.29999999999552</v>
      </c>
      <c r="G1555" s="1">
        <v>2.34635995882355</v>
      </c>
      <c r="H1555" s="1">
        <v>0.42619206666883014</v>
      </c>
      <c r="J1555" s="1">
        <v>2.5777432470588351</v>
      </c>
      <c r="K1555" s="1">
        <v>0.38793623109709802</v>
      </c>
    </row>
    <row r="1556" spans="6:11" x14ac:dyDescent="0.25">
      <c r="F1556" s="1">
        <v>154.39999999999552</v>
      </c>
      <c r="G1556" s="1">
        <v>2.3458984941176677</v>
      </c>
      <c r="H1556" s="1">
        <v>0.42627590345767158</v>
      </c>
      <c r="J1556" s="1">
        <v>2.5774830352941294</v>
      </c>
      <c r="K1556" s="1">
        <v>0.38797539549504156</v>
      </c>
    </row>
    <row r="1557" spans="6:11" x14ac:dyDescent="0.25">
      <c r="F1557" s="1">
        <v>154.49999999999551</v>
      </c>
      <c r="G1557" s="1">
        <v>2.3454370294117854</v>
      </c>
      <c r="H1557" s="1">
        <v>0.42635977323628721</v>
      </c>
      <c r="J1557" s="1">
        <v>2.5772228235294237</v>
      </c>
      <c r="K1557" s="1">
        <v>0.38801456780152682</v>
      </c>
    </row>
    <row r="1558" spans="6:11" x14ac:dyDescent="0.25">
      <c r="F1558" s="1">
        <v>154.5999999999955</v>
      </c>
      <c r="G1558" s="1">
        <v>2.3449755647059032</v>
      </c>
      <c r="H1558" s="1">
        <v>0.42644367602415323</v>
      </c>
      <c r="J1558" s="1">
        <v>2.5769626117647175</v>
      </c>
      <c r="K1558" s="1">
        <v>0.3880537480189496</v>
      </c>
    </row>
    <row r="1559" spans="6:11" x14ac:dyDescent="0.25">
      <c r="F1559" s="1">
        <v>154.6999999999955</v>
      </c>
      <c r="G1559" s="1">
        <v>2.3445141000000209</v>
      </c>
      <c r="H1559" s="1">
        <v>0.42652761184076099</v>
      </c>
      <c r="J1559" s="1">
        <v>2.5767024000000118</v>
      </c>
      <c r="K1559" s="1">
        <v>0.38809293614970647</v>
      </c>
    </row>
    <row r="1560" spans="6:11" x14ac:dyDescent="0.25">
      <c r="F1560" s="1">
        <v>154.79999999999549</v>
      </c>
      <c r="G1560" s="1">
        <v>2.3440526352941382</v>
      </c>
      <c r="H1560" s="1">
        <v>0.42661158070561722</v>
      </c>
      <c r="J1560" s="1">
        <v>2.5764421882353057</v>
      </c>
      <c r="K1560" s="1">
        <v>0.38813213219619513</v>
      </c>
    </row>
    <row r="1561" spans="6:11" x14ac:dyDescent="0.25">
      <c r="F1561" s="1">
        <v>154.89999999999549</v>
      </c>
      <c r="G1561" s="1">
        <v>2.3435911705882559</v>
      </c>
      <c r="H1561" s="1">
        <v>0.42669558263824392</v>
      </c>
      <c r="J1561" s="1">
        <v>2.5761819764706</v>
      </c>
      <c r="K1561" s="1">
        <v>0.38817133616081417</v>
      </c>
    </row>
    <row r="1562" spans="6:11" x14ac:dyDescent="0.25">
      <c r="F1562" s="1">
        <v>154.99999999999548</v>
      </c>
      <c r="G1562" s="1">
        <v>2.3431297058823737</v>
      </c>
      <c r="H1562" s="1">
        <v>0.42677961765817862</v>
      </c>
      <c r="J1562" s="1">
        <v>2.5759217647058943</v>
      </c>
      <c r="K1562" s="1">
        <v>0.38821054804596322</v>
      </c>
    </row>
    <row r="1563" spans="6:11" x14ac:dyDescent="0.25">
      <c r="F1563" s="1">
        <v>155.09999999999548</v>
      </c>
      <c r="G1563" s="1">
        <v>2.3426682411764914</v>
      </c>
      <c r="H1563" s="1">
        <v>0.42686368578497419</v>
      </c>
      <c r="J1563" s="1">
        <v>2.5756615529411881</v>
      </c>
      <c r="K1563" s="1">
        <v>0.38824976785404292</v>
      </c>
    </row>
    <row r="1564" spans="6:11" x14ac:dyDescent="0.25">
      <c r="F1564" s="1">
        <v>155.19999999999547</v>
      </c>
      <c r="G1564" s="1">
        <v>2.3422067764706092</v>
      </c>
      <c r="H1564" s="1">
        <v>0.42694778703819891</v>
      </c>
      <c r="J1564" s="1">
        <v>2.5754013411764825</v>
      </c>
      <c r="K1564" s="1">
        <v>0.38828899558745467</v>
      </c>
    </row>
    <row r="1565" spans="6:11" x14ac:dyDescent="0.25">
      <c r="F1565" s="1">
        <v>155.29999999999546</v>
      </c>
      <c r="G1565" s="1">
        <v>2.3417453117647264</v>
      </c>
      <c r="H1565" s="1">
        <v>0.42703192143743651</v>
      </c>
      <c r="J1565" s="1">
        <v>2.5751411294117768</v>
      </c>
      <c r="K1565" s="1">
        <v>0.388328231248601</v>
      </c>
    </row>
    <row r="1566" spans="6:11" x14ac:dyDescent="0.25">
      <c r="F1566" s="1">
        <v>155.39999999999546</v>
      </c>
      <c r="G1566" s="1">
        <v>2.3412838470588442</v>
      </c>
      <c r="H1566" s="1">
        <v>0.42711608900228604</v>
      </c>
      <c r="J1566" s="1">
        <v>2.5748809176470706</v>
      </c>
      <c r="K1566" s="1">
        <v>0.38836747483988548</v>
      </c>
    </row>
    <row r="1567" spans="6:11" x14ac:dyDescent="0.25">
      <c r="F1567" s="1">
        <v>155.49999999999545</v>
      </c>
      <c r="G1567" s="1">
        <v>2.3408223823529619</v>
      </c>
      <c r="H1567" s="1">
        <v>0.42720028975236213</v>
      </c>
      <c r="J1567" s="1">
        <v>2.5746207058823649</v>
      </c>
      <c r="K1567" s="1">
        <v>0.38840672636371248</v>
      </c>
    </row>
    <row r="1568" spans="6:11" x14ac:dyDescent="0.25">
      <c r="F1568" s="1">
        <v>155.59999999999545</v>
      </c>
      <c r="G1568" s="1">
        <v>2.3403609176470797</v>
      </c>
      <c r="H1568" s="1">
        <v>0.42728452370729486</v>
      </c>
      <c r="J1568" s="1">
        <v>2.5743604941176588</v>
      </c>
      <c r="K1568" s="1">
        <v>0.38844598582248752</v>
      </c>
    </row>
    <row r="1569" spans="6:11" x14ac:dyDescent="0.25">
      <c r="F1569" s="1">
        <v>155.69999999999544</v>
      </c>
      <c r="G1569" s="1">
        <v>2.3398994529411974</v>
      </c>
      <c r="H1569" s="1">
        <v>0.4273687908867298</v>
      </c>
      <c r="J1569" s="1">
        <v>2.5741002823529531</v>
      </c>
      <c r="K1569" s="1">
        <v>0.38848525321861682</v>
      </c>
    </row>
    <row r="1570" spans="6:11" x14ac:dyDescent="0.25">
      <c r="F1570" s="1">
        <v>155.79999999999544</v>
      </c>
      <c r="G1570" s="1">
        <v>2.3394379882353151</v>
      </c>
      <c r="H1570" s="1">
        <v>0.42745309131032794</v>
      </c>
      <c r="J1570" s="1">
        <v>2.5738400705882474</v>
      </c>
      <c r="K1570" s="1">
        <v>0.38852452855450786</v>
      </c>
    </row>
    <row r="1571" spans="6:11" x14ac:dyDescent="0.25">
      <c r="F1571" s="1">
        <v>155.89999999999543</v>
      </c>
      <c r="G1571" s="1">
        <v>2.3389765235294329</v>
      </c>
      <c r="H1571" s="1">
        <v>0.42753742499776587</v>
      </c>
      <c r="J1571" s="1">
        <v>2.5735798588235412</v>
      </c>
      <c r="K1571" s="1">
        <v>0.38856381183256899</v>
      </c>
    </row>
    <row r="1572" spans="6:11" x14ac:dyDescent="0.25">
      <c r="F1572" s="1">
        <v>155.99999999999542</v>
      </c>
      <c r="G1572" s="1">
        <v>2.3385150588235506</v>
      </c>
      <c r="H1572" s="1">
        <v>0.42762179196873568</v>
      </c>
      <c r="J1572" s="1">
        <v>2.5733196470588355</v>
      </c>
      <c r="K1572" s="1">
        <v>0.38860310305520951</v>
      </c>
    </row>
    <row r="1573" spans="6:11" x14ac:dyDescent="0.25">
      <c r="F1573" s="1">
        <v>156.09999999999542</v>
      </c>
      <c r="G1573" s="1">
        <v>2.3380535941176683</v>
      </c>
      <c r="H1573" s="1">
        <v>0.42770619224294504</v>
      </c>
      <c r="J1573" s="1">
        <v>2.5730594352941294</v>
      </c>
      <c r="K1573" s="1">
        <v>0.3886424022248397</v>
      </c>
    </row>
    <row r="1574" spans="6:11" x14ac:dyDescent="0.25">
      <c r="F1574" s="1">
        <v>156.19999999999541</v>
      </c>
      <c r="G1574" s="1">
        <v>2.3375921294117856</v>
      </c>
      <c r="H1574" s="1">
        <v>0.42779062584011718</v>
      </c>
      <c r="J1574" s="1">
        <v>2.5727992235294237</v>
      </c>
      <c r="K1574" s="1">
        <v>0.38868170934387081</v>
      </c>
    </row>
    <row r="1575" spans="6:11" x14ac:dyDescent="0.25">
      <c r="F1575" s="1">
        <v>156.29999999999541</v>
      </c>
      <c r="G1575" s="1">
        <v>2.3371306647059034</v>
      </c>
      <c r="H1575" s="1">
        <v>0.42787509277999081</v>
      </c>
      <c r="J1575" s="1">
        <v>2.572539011764718</v>
      </c>
      <c r="K1575" s="1">
        <v>0.38872102441471512</v>
      </c>
    </row>
    <row r="1576" spans="6:11" x14ac:dyDescent="0.25">
      <c r="F1576" s="1">
        <v>156.3999999999954</v>
      </c>
      <c r="G1576" s="1">
        <v>2.3366692000000211</v>
      </c>
      <c r="H1576" s="1">
        <v>0.42795959308232034</v>
      </c>
      <c r="J1576" s="1">
        <v>2.5722788000000119</v>
      </c>
      <c r="K1576" s="1">
        <v>0.38876034743978582</v>
      </c>
    </row>
    <row r="1577" spans="6:11" x14ac:dyDescent="0.25">
      <c r="F1577" s="1">
        <v>156.4999999999954</v>
      </c>
      <c r="G1577" s="1">
        <v>2.3362077352941388</v>
      </c>
      <c r="H1577" s="1">
        <v>0.4280441267668757</v>
      </c>
      <c r="J1577" s="1">
        <v>2.5720185882353062</v>
      </c>
      <c r="K1577" s="1">
        <v>0.3887996784214971</v>
      </c>
    </row>
    <row r="1578" spans="6:11" x14ac:dyDescent="0.25">
      <c r="F1578" s="1">
        <v>156.59999999999539</v>
      </c>
      <c r="G1578" s="1">
        <v>2.3357462705882566</v>
      </c>
      <c r="H1578" s="1">
        <v>0.4281286938534426</v>
      </c>
      <c r="J1578" s="1">
        <v>2.5717583764706005</v>
      </c>
      <c r="K1578" s="1">
        <v>0.38883901736226412</v>
      </c>
    </row>
    <row r="1579" spans="6:11" x14ac:dyDescent="0.25">
      <c r="F1579" s="1">
        <v>156.69999999999538</v>
      </c>
      <c r="G1579" s="1">
        <v>2.3352848058823739</v>
      </c>
      <c r="H1579" s="1">
        <v>0.42821329436182232</v>
      </c>
      <c r="J1579" s="1">
        <v>2.5714981647058943</v>
      </c>
      <c r="K1579" s="1">
        <v>0.38887836426450312</v>
      </c>
    </row>
    <row r="1580" spans="6:11" x14ac:dyDescent="0.25">
      <c r="F1580" s="1">
        <v>156.79999999999538</v>
      </c>
      <c r="G1580" s="1">
        <v>2.3348233411764916</v>
      </c>
      <c r="H1580" s="1">
        <v>0.42829792831183155</v>
      </c>
      <c r="J1580" s="1">
        <v>2.5712379529411886</v>
      </c>
      <c r="K1580" s="1">
        <v>0.38891771913063106</v>
      </c>
    </row>
    <row r="1581" spans="6:11" x14ac:dyDescent="0.25">
      <c r="F1581" s="1">
        <v>156.89999999999537</v>
      </c>
      <c r="G1581" s="1">
        <v>2.3343618764706093</v>
      </c>
      <c r="H1581" s="1">
        <v>0.42838259572330301</v>
      </c>
      <c r="J1581" s="1">
        <v>2.5709777411764829</v>
      </c>
      <c r="K1581" s="1">
        <v>0.38895708196306616</v>
      </c>
    </row>
    <row r="1582" spans="6:11" x14ac:dyDescent="0.25">
      <c r="F1582" s="1">
        <v>156.99999999999537</v>
      </c>
      <c r="G1582" s="1">
        <v>2.3339004117647271</v>
      </c>
      <c r="H1582" s="1">
        <v>0.4284672966160849</v>
      </c>
      <c r="J1582" s="1">
        <v>2.5707175294117768</v>
      </c>
      <c r="K1582" s="1">
        <v>0.38899645276422756</v>
      </c>
    </row>
    <row r="1583" spans="6:11" x14ac:dyDescent="0.25">
      <c r="F1583" s="1">
        <v>157.09999999999536</v>
      </c>
      <c r="G1583" s="1">
        <v>2.3334389470588448</v>
      </c>
      <c r="H1583" s="1">
        <v>0.42855203101004125</v>
      </c>
      <c r="J1583" s="1">
        <v>2.5704573176470711</v>
      </c>
      <c r="K1583" s="1">
        <v>0.38903583153653515</v>
      </c>
    </row>
    <row r="1584" spans="6:11" x14ac:dyDescent="0.25">
      <c r="F1584" s="1">
        <v>157.19999999999536</v>
      </c>
      <c r="G1584" s="1">
        <v>2.3329774823529625</v>
      </c>
      <c r="H1584" s="1">
        <v>0.42863679892505163</v>
      </c>
      <c r="J1584" s="1">
        <v>2.5701971058823649</v>
      </c>
      <c r="K1584" s="1">
        <v>0.38907521828241015</v>
      </c>
    </row>
    <row r="1585" spans="6:11" x14ac:dyDescent="0.25">
      <c r="F1585" s="1">
        <v>157.29999999999535</v>
      </c>
      <c r="G1585" s="1">
        <v>2.3325160176470803</v>
      </c>
      <c r="H1585" s="1">
        <v>0.42872160038101154</v>
      </c>
      <c r="J1585" s="1">
        <v>2.5699368941176592</v>
      </c>
      <c r="K1585" s="1">
        <v>0.38911461300427447</v>
      </c>
    </row>
    <row r="1586" spans="6:11" x14ac:dyDescent="0.25">
      <c r="F1586" s="1">
        <v>157.39999999999534</v>
      </c>
      <c r="G1586" s="1">
        <v>2.332054552941198</v>
      </c>
      <c r="H1586" s="1">
        <v>0.42880643539783209</v>
      </c>
      <c r="J1586" s="1">
        <v>2.5696766823529531</v>
      </c>
      <c r="K1586" s="1">
        <v>0.38915401570455116</v>
      </c>
    </row>
    <row r="1587" spans="6:11" x14ac:dyDescent="0.25">
      <c r="F1587" s="1">
        <v>157.49999999999534</v>
      </c>
      <c r="G1587" s="1">
        <v>2.3315930882353157</v>
      </c>
      <c r="H1587" s="1">
        <v>0.42889130399544018</v>
      </c>
      <c r="J1587" s="1">
        <v>2.5694164705882474</v>
      </c>
      <c r="K1587" s="1">
        <v>0.38919342638566412</v>
      </c>
    </row>
    <row r="1588" spans="6:11" x14ac:dyDescent="0.25">
      <c r="F1588" s="1">
        <v>157.59999999999533</v>
      </c>
      <c r="G1588" s="1">
        <v>2.331131623529433</v>
      </c>
      <c r="H1588" s="1">
        <v>0.42897620619377863</v>
      </c>
      <c r="J1588" s="1">
        <v>2.5691562588235417</v>
      </c>
      <c r="K1588" s="1">
        <v>0.38923284505003841</v>
      </c>
    </row>
    <row r="1589" spans="6:11" x14ac:dyDescent="0.25">
      <c r="F1589" s="1">
        <v>157.69999999999533</v>
      </c>
      <c r="G1589" s="1">
        <v>2.3306701588235508</v>
      </c>
      <c r="H1589" s="1">
        <v>0.42906114201280571</v>
      </c>
      <c r="J1589" s="1">
        <v>2.5688960470588356</v>
      </c>
      <c r="K1589" s="1">
        <v>0.38927227170010004</v>
      </c>
    </row>
    <row r="1590" spans="6:11" x14ac:dyDescent="0.25">
      <c r="F1590" s="1">
        <v>157.79999999999532</v>
      </c>
      <c r="G1590" s="1">
        <v>2.3302086941176685</v>
      </c>
      <c r="H1590" s="1">
        <v>0.42914611147249587</v>
      </c>
      <c r="J1590" s="1">
        <v>2.5686358352941299</v>
      </c>
      <c r="K1590" s="1">
        <v>0.38931170633827578</v>
      </c>
    </row>
    <row r="1591" spans="6:11" x14ac:dyDescent="0.25">
      <c r="F1591" s="1">
        <v>157.89999999999532</v>
      </c>
      <c r="G1591" s="1">
        <v>2.3297472294117862</v>
      </c>
      <c r="H1591" s="1">
        <v>0.42923111459283919</v>
      </c>
      <c r="J1591" s="1">
        <v>2.5683756235294242</v>
      </c>
      <c r="K1591" s="1">
        <v>0.38935114896699363</v>
      </c>
    </row>
    <row r="1592" spans="6:11" x14ac:dyDescent="0.25">
      <c r="F1592" s="1">
        <v>157.99999999999531</v>
      </c>
      <c r="G1592" s="1">
        <v>2.329285764705904</v>
      </c>
      <c r="H1592" s="1">
        <v>0.42931615139384161</v>
      </c>
      <c r="J1592" s="1">
        <v>2.568115411764718</v>
      </c>
      <c r="K1592" s="1">
        <v>0.38939059958868255</v>
      </c>
    </row>
    <row r="1593" spans="6:11" x14ac:dyDescent="0.25">
      <c r="F1593" s="1">
        <v>158.0999999999953</v>
      </c>
      <c r="G1593" s="1">
        <v>2.3288243000000213</v>
      </c>
      <c r="H1593" s="1">
        <v>0.4294012218955251</v>
      </c>
      <c r="J1593" s="1">
        <v>2.5678552000000123</v>
      </c>
      <c r="K1593" s="1">
        <v>0.38943005820577237</v>
      </c>
    </row>
    <row r="1594" spans="6:11" x14ac:dyDescent="0.25">
      <c r="F1594" s="1">
        <v>158.1999999999953</v>
      </c>
      <c r="G1594" s="1">
        <v>2.328362835294139</v>
      </c>
      <c r="H1594" s="1">
        <v>0.42948632611792709</v>
      </c>
      <c r="J1594" s="1">
        <v>2.5675949882353066</v>
      </c>
      <c r="K1594" s="1">
        <v>0.38946952482069391</v>
      </c>
    </row>
    <row r="1595" spans="6:11" x14ac:dyDescent="0.25">
      <c r="F1595" s="1">
        <v>158.29999999999529</v>
      </c>
      <c r="G1595" s="1">
        <v>2.3279013705882567</v>
      </c>
      <c r="H1595" s="1">
        <v>0.42957146408110136</v>
      </c>
      <c r="J1595" s="1">
        <v>2.5673347764706005</v>
      </c>
      <c r="K1595" s="1">
        <v>0.38950899943587913</v>
      </c>
    </row>
    <row r="1596" spans="6:11" x14ac:dyDescent="0.25">
      <c r="F1596" s="1">
        <v>158.39999999999529</v>
      </c>
      <c r="G1596" s="1">
        <v>2.3274399058823745</v>
      </c>
      <c r="H1596" s="1">
        <v>0.42965663580511737</v>
      </c>
      <c r="J1596" s="1">
        <v>2.5670745647058948</v>
      </c>
      <c r="K1596" s="1">
        <v>0.38954848205376075</v>
      </c>
    </row>
    <row r="1597" spans="6:11" x14ac:dyDescent="0.25">
      <c r="F1597" s="1">
        <v>158.49999999999528</v>
      </c>
      <c r="G1597" s="1">
        <v>2.3269784411764922</v>
      </c>
      <c r="H1597" s="1">
        <v>0.42974184131006049</v>
      </c>
      <c r="J1597" s="1">
        <v>2.5668143529411886</v>
      </c>
      <c r="K1597" s="1">
        <v>0.38958797267677275</v>
      </c>
    </row>
    <row r="1598" spans="6:11" x14ac:dyDescent="0.25">
      <c r="F1598" s="1">
        <v>158.59999999999528</v>
      </c>
      <c r="G1598" s="1">
        <v>2.32651697647061</v>
      </c>
      <c r="H1598" s="1">
        <v>0.42982708061603203</v>
      </c>
      <c r="J1598" s="1">
        <v>2.566554141176483</v>
      </c>
      <c r="K1598" s="1">
        <v>0.38962747130734982</v>
      </c>
    </row>
    <row r="1599" spans="6:11" x14ac:dyDescent="0.25">
      <c r="F1599" s="1">
        <v>158.69999999999527</v>
      </c>
      <c r="G1599" s="1">
        <v>2.3260555117647277</v>
      </c>
      <c r="H1599" s="1">
        <v>0.4299123537431494</v>
      </c>
      <c r="J1599" s="1">
        <v>2.5662939294117773</v>
      </c>
      <c r="K1599" s="1">
        <v>0.38966697794792782</v>
      </c>
    </row>
    <row r="1600" spans="6:11" x14ac:dyDescent="0.25">
      <c r="F1600" s="1">
        <v>158.79999999999526</v>
      </c>
      <c r="G1600" s="1">
        <v>2.3255940470588454</v>
      </c>
      <c r="H1600" s="1">
        <v>0.42999766071154577</v>
      </c>
      <c r="J1600" s="1">
        <v>2.5660337176470711</v>
      </c>
      <c r="K1600" s="1">
        <v>0.38970649260094353</v>
      </c>
    </row>
    <row r="1601" spans="6:11" x14ac:dyDescent="0.25">
      <c r="F1601" s="1">
        <v>158.89999999999526</v>
      </c>
      <c r="G1601" s="1">
        <v>2.3251325823529632</v>
      </c>
      <c r="H1601" s="1">
        <v>0.43008300154137041</v>
      </c>
      <c r="J1601" s="1">
        <v>2.5657735058823654</v>
      </c>
      <c r="K1601" s="1">
        <v>0.38974601526883473</v>
      </c>
    </row>
    <row r="1602" spans="6:11" x14ac:dyDescent="0.25">
      <c r="F1602" s="1">
        <v>158.99999999999525</v>
      </c>
      <c r="G1602" s="1">
        <v>2.3246711176470805</v>
      </c>
      <c r="H1602" s="1">
        <v>0.43016837625278864</v>
      </c>
      <c r="J1602" s="1">
        <v>2.5655132941176593</v>
      </c>
      <c r="K1602" s="1">
        <v>0.38978554595404025</v>
      </c>
    </row>
    <row r="1603" spans="6:11" x14ac:dyDescent="0.25">
      <c r="F1603" s="1">
        <v>159.09999999999525</v>
      </c>
      <c r="G1603" s="1">
        <v>2.3242096529411982</v>
      </c>
      <c r="H1603" s="1">
        <v>0.43025378486598159</v>
      </c>
      <c r="J1603" s="1">
        <v>2.5652530823529536</v>
      </c>
      <c r="K1603" s="1">
        <v>0.38982508465899968</v>
      </c>
    </row>
    <row r="1604" spans="6:11" x14ac:dyDescent="0.25">
      <c r="F1604" s="1">
        <v>159.19999999999524</v>
      </c>
      <c r="G1604" s="1">
        <v>2.3237481882353159</v>
      </c>
      <c r="H1604" s="1">
        <v>0.43033922740114661</v>
      </c>
      <c r="J1604" s="1">
        <v>2.5649928705882479</v>
      </c>
      <c r="K1604" s="1">
        <v>0.3898646313861539</v>
      </c>
    </row>
    <row r="1605" spans="6:11" x14ac:dyDescent="0.25">
      <c r="F1605" s="1">
        <v>159.29999999999524</v>
      </c>
      <c r="G1605" s="1">
        <v>2.3232867235294337</v>
      </c>
      <c r="H1605" s="1">
        <v>0.43042470387849702</v>
      </c>
      <c r="J1605" s="1">
        <v>2.5647326588235417</v>
      </c>
      <c r="K1605" s="1">
        <v>0.3899041861379447</v>
      </c>
    </row>
    <row r="1606" spans="6:11" x14ac:dyDescent="0.25">
      <c r="F1606" s="1">
        <v>159.39999999999523</v>
      </c>
      <c r="G1606" s="1">
        <v>2.3228252588235514</v>
      </c>
      <c r="H1606" s="1">
        <v>0.4305102143182622</v>
      </c>
      <c r="J1606" s="1">
        <v>2.564472447058836</v>
      </c>
      <c r="K1606" s="1">
        <v>0.38994374891681466</v>
      </c>
    </row>
    <row r="1607" spans="6:11" x14ac:dyDescent="0.25">
      <c r="F1607" s="1">
        <v>159.49999999999523</v>
      </c>
      <c r="G1607" s="1">
        <v>2.3223637941176687</v>
      </c>
      <c r="H1607" s="1">
        <v>0.43059575874068778</v>
      </c>
      <c r="J1607" s="1">
        <v>2.5642122352941303</v>
      </c>
      <c r="K1607" s="1">
        <v>0.38998331972520756</v>
      </c>
    </row>
    <row r="1608" spans="6:11" x14ac:dyDescent="0.25">
      <c r="F1608" s="1">
        <v>159.59999999999522</v>
      </c>
      <c r="G1608" s="1">
        <v>2.3219023294117864</v>
      </c>
      <c r="H1608" s="1">
        <v>0.43068133716603513</v>
      </c>
      <c r="J1608" s="1">
        <v>2.5639520235294242</v>
      </c>
      <c r="K1608" s="1">
        <v>0.39002289856556821</v>
      </c>
    </row>
    <row r="1609" spans="6:11" x14ac:dyDescent="0.25">
      <c r="F1609" s="1">
        <v>159.69999999999521</v>
      </c>
      <c r="G1609" s="1">
        <v>2.3214408647059042</v>
      </c>
      <c r="H1609" s="1">
        <v>0.43076694961458206</v>
      </c>
      <c r="J1609" s="1">
        <v>2.5636918117647185</v>
      </c>
      <c r="K1609" s="1">
        <v>0.39006248544034217</v>
      </c>
    </row>
    <row r="1610" spans="6:11" x14ac:dyDescent="0.25">
      <c r="F1610" s="1">
        <v>159.79999999999521</v>
      </c>
      <c r="G1610" s="1">
        <v>2.3209794000000219</v>
      </c>
      <c r="H1610" s="1">
        <v>0.4308525961066223</v>
      </c>
      <c r="J1610" s="1">
        <v>2.5634316000000124</v>
      </c>
      <c r="K1610" s="1">
        <v>0.3901020803519763</v>
      </c>
    </row>
    <row r="1611" spans="6:11" x14ac:dyDescent="0.25">
      <c r="F1611" s="1">
        <v>159.8999999999952</v>
      </c>
      <c r="G1611" s="1">
        <v>2.3205179352941396</v>
      </c>
      <c r="H1611" s="1">
        <v>0.43093827666246587</v>
      </c>
      <c r="J1611" s="1">
        <v>2.5631713882353067</v>
      </c>
      <c r="K1611" s="1">
        <v>0.3901416833029181</v>
      </c>
    </row>
    <row r="1612" spans="6:11" x14ac:dyDescent="0.25">
      <c r="F1612" s="1">
        <v>159.9999999999952</v>
      </c>
      <c r="G1612" s="1">
        <v>2.3200564705882574</v>
      </c>
      <c r="H1612" s="1">
        <v>0.43102399130243885</v>
      </c>
      <c r="J1612" s="1">
        <v>2.562911176470601</v>
      </c>
      <c r="K1612" s="1">
        <v>0.39018129429561638</v>
      </c>
    </row>
    <row r="1613" spans="6:11" x14ac:dyDescent="0.25">
      <c r="F1613" s="1">
        <v>160.09999999999519</v>
      </c>
      <c r="G1613" s="1">
        <v>2.3195950058823751</v>
      </c>
      <c r="H1613" s="1">
        <v>0.43110974004688352</v>
      </c>
      <c r="J1613" s="1">
        <v>2.5626509647058948</v>
      </c>
      <c r="K1613" s="1">
        <v>0.3902209133325209</v>
      </c>
    </row>
    <row r="1614" spans="6:11" x14ac:dyDescent="0.25">
      <c r="F1614" s="1">
        <v>160.19999999999519</v>
      </c>
      <c r="G1614" s="1">
        <v>2.3191335411764928</v>
      </c>
      <c r="H1614" s="1">
        <v>0.43119552291615842</v>
      </c>
      <c r="J1614" s="1">
        <v>2.5623907529411891</v>
      </c>
      <c r="K1614" s="1">
        <v>0.3902605404160821</v>
      </c>
    </row>
    <row r="1615" spans="6:11" x14ac:dyDescent="0.25">
      <c r="F1615" s="1">
        <v>160.29999999999518</v>
      </c>
      <c r="G1615" s="1">
        <v>2.3186720764706106</v>
      </c>
      <c r="H1615" s="1">
        <v>0.43128133993063816</v>
      </c>
      <c r="J1615" s="1">
        <v>2.562130541176483</v>
      </c>
      <c r="K1615" s="1">
        <v>0.3903001755487519</v>
      </c>
    </row>
    <row r="1616" spans="6:11" x14ac:dyDescent="0.25">
      <c r="F1616" s="1">
        <v>160.39999999999517</v>
      </c>
      <c r="G1616" s="1">
        <v>2.3182106117647279</v>
      </c>
      <c r="H1616" s="1">
        <v>0.43136719111071375</v>
      </c>
      <c r="J1616" s="1">
        <v>2.5618703294117773</v>
      </c>
      <c r="K1616" s="1">
        <v>0.39033981873298279</v>
      </c>
    </row>
    <row r="1617" spans="6:11" x14ac:dyDescent="0.25">
      <c r="F1617" s="1">
        <v>160.49999999999517</v>
      </c>
      <c r="G1617" s="1">
        <v>2.3177491470588456</v>
      </c>
      <c r="H1617" s="1">
        <v>0.43145307647679221</v>
      </c>
      <c r="J1617" s="1">
        <v>2.5616101176470716</v>
      </c>
      <c r="K1617" s="1">
        <v>0.39037946997122847</v>
      </c>
    </row>
    <row r="1618" spans="6:11" x14ac:dyDescent="0.25">
      <c r="F1618" s="1">
        <v>160.59999999999516</v>
      </c>
      <c r="G1618" s="1">
        <v>2.3172876823529633</v>
      </c>
      <c r="H1618" s="1">
        <v>0.43153899604929696</v>
      </c>
      <c r="J1618" s="1">
        <v>2.5613499058823654</v>
      </c>
      <c r="K1618" s="1">
        <v>0.39041912926594369</v>
      </c>
    </row>
    <row r="1619" spans="6:11" x14ac:dyDescent="0.25">
      <c r="F1619" s="1">
        <v>160.69999999999516</v>
      </c>
      <c r="G1619" s="1">
        <v>2.3168262176470811</v>
      </c>
      <c r="H1619" s="1">
        <v>0.43162494984866778</v>
      </c>
      <c r="J1619" s="1">
        <v>2.5610896941176597</v>
      </c>
      <c r="K1619" s="1">
        <v>0.39045879661958405</v>
      </c>
    </row>
    <row r="1620" spans="6:11" x14ac:dyDescent="0.25">
      <c r="F1620" s="1">
        <v>160.79999999999515</v>
      </c>
      <c r="G1620" s="1">
        <v>2.3163647529411988</v>
      </c>
      <c r="H1620" s="1">
        <v>0.43171093789536052</v>
      </c>
      <c r="J1620" s="1">
        <v>2.560829482352954</v>
      </c>
      <c r="K1620" s="1">
        <v>0.39049847203460614</v>
      </c>
    </row>
    <row r="1621" spans="6:11" x14ac:dyDescent="0.25">
      <c r="F1621" s="1">
        <v>160.89999999999515</v>
      </c>
      <c r="G1621" s="1">
        <v>2.3159032882353165</v>
      </c>
      <c r="H1621" s="1">
        <v>0.43179696020984754</v>
      </c>
      <c r="J1621" s="1">
        <v>2.5605692705882479</v>
      </c>
      <c r="K1621" s="1">
        <v>0.39053815551346782</v>
      </c>
    </row>
    <row r="1622" spans="6:11" x14ac:dyDescent="0.25">
      <c r="F1622" s="1">
        <v>160.99999999999514</v>
      </c>
      <c r="G1622" s="1">
        <v>2.3154418235294338</v>
      </c>
      <c r="H1622" s="1">
        <v>0.43188301681261743</v>
      </c>
      <c r="J1622" s="1">
        <v>2.5603090588235422</v>
      </c>
      <c r="K1622" s="1">
        <v>0.39057784705862753</v>
      </c>
    </row>
    <row r="1623" spans="6:11" x14ac:dyDescent="0.25">
      <c r="F1623" s="1">
        <v>161.09999999999513</v>
      </c>
      <c r="G1623" s="1">
        <v>2.3149803588235516</v>
      </c>
      <c r="H1623" s="1">
        <v>0.43196910772417496</v>
      </c>
      <c r="J1623" s="1">
        <v>2.5600488470588361</v>
      </c>
      <c r="K1623" s="1">
        <v>0.39061754667254506</v>
      </c>
    </row>
    <row r="1624" spans="6:11" x14ac:dyDescent="0.25">
      <c r="F1624" s="1">
        <v>161.19999999999513</v>
      </c>
      <c r="G1624" s="1">
        <v>2.3145188941176693</v>
      </c>
      <c r="H1624" s="1">
        <v>0.43205523296504156</v>
      </c>
      <c r="J1624" s="1">
        <v>2.5597886352941304</v>
      </c>
      <c r="K1624" s="1">
        <v>0.39065725435768089</v>
      </c>
    </row>
    <row r="1625" spans="6:11" x14ac:dyDescent="0.25">
      <c r="F1625" s="1">
        <v>161.29999999999512</v>
      </c>
      <c r="G1625" s="1">
        <v>2.314057429411787</v>
      </c>
      <c r="H1625" s="1">
        <v>0.43214139255575484</v>
      </c>
      <c r="J1625" s="1">
        <v>2.5595284235294247</v>
      </c>
      <c r="K1625" s="1">
        <v>0.3906969701164969</v>
      </c>
    </row>
    <row r="1626" spans="6:11" x14ac:dyDescent="0.25">
      <c r="F1626" s="1">
        <v>161.39999999999512</v>
      </c>
      <c r="G1626" s="1">
        <v>2.3135959647059048</v>
      </c>
      <c r="H1626" s="1">
        <v>0.43222758651686882</v>
      </c>
      <c r="J1626" s="1">
        <v>2.5592682117647185</v>
      </c>
      <c r="K1626" s="1">
        <v>0.39073669395145566</v>
      </c>
    </row>
    <row r="1627" spans="6:11" x14ac:dyDescent="0.25">
      <c r="F1627" s="1">
        <v>161.49999999999511</v>
      </c>
      <c r="G1627" s="1">
        <v>2.3131345000000225</v>
      </c>
      <c r="H1627" s="1">
        <v>0.43231381486895393</v>
      </c>
      <c r="J1627" s="1">
        <v>2.5590080000000128</v>
      </c>
      <c r="K1627" s="1">
        <v>0.39077642586502076</v>
      </c>
    </row>
    <row r="1628" spans="6:11" x14ac:dyDescent="0.25">
      <c r="F1628" s="1">
        <v>161.59999999999511</v>
      </c>
      <c r="G1628" s="1">
        <v>2.3126730352941403</v>
      </c>
      <c r="H1628" s="1">
        <v>0.43240007763259702</v>
      </c>
      <c r="J1628" s="1">
        <v>2.5587477882353067</v>
      </c>
      <c r="K1628" s="1">
        <v>0.39081616585965695</v>
      </c>
    </row>
    <row r="1629" spans="6:11" x14ac:dyDescent="0.25">
      <c r="F1629" s="1">
        <v>161.6999999999951</v>
      </c>
      <c r="G1629" s="1">
        <v>2.312211570588258</v>
      </c>
      <c r="H1629" s="1">
        <v>0.43248637482840135</v>
      </c>
      <c r="J1629" s="1">
        <v>2.558487576470601</v>
      </c>
      <c r="K1629" s="1">
        <v>0.39085591393782981</v>
      </c>
    </row>
    <row r="1630" spans="6:11" x14ac:dyDescent="0.25">
      <c r="F1630" s="1">
        <v>161.79999999999509</v>
      </c>
      <c r="G1630" s="1">
        <v>2.3117501058823757</v>
      </c>
      <c r="H1630" s="1">
        <v>0.43257270647698676</v>
      </c>
      <c r="J1630" s="1">
        <v>2.5582273647058953</v>
      </c>
      <c r="K1630" s="1">
        <v>0.39089567010200604</v>
      </c>
    </row>
    <row r="1631" spans="6:11" x14ac:dyDescent="0.25">
      <c r="F1631" s="1">
        <v>161.89999999999509</v>
      </c>
      <c r="G1631" s="1">
        <v>2.311288641176493</v>
      </c>
      <c r="H1631" s="1">
        <v>0.43265907259898945</v>
      </c>
      <c r="J1631" s="1">
        <v>2.5579671529411891</v>
      </c>
      <c r="K1631" s="1">
        <v>0.39093543435465344</v>
      </c>
    </row>
    <row r="1632" spans="6:11" x14ac:dyDescent="0.25">
      <c r="F1632" s="1">
        <v>161.99999999999508</v>
      </c>
      <c r="G1632" s="1">
        <v>2.3108271764706108</v>
      </c>
      <c r="H1632" s="1">
        <v>0.43274547321506196</v>
      </c>
      <c r="J1632" s="1">
        <v>2.5577069411764835</v>
      </c>
      <c r="K1632" s="1">
        <v>0.39097520669824049</v>
      </c>
    </row>
    <row r="1633" spans="6:11" x14ac:dyDescent="0.25">
      <c r="F1633" s="1">
        <v>162.09999999999508</v>
      </c>
      <c r="G1633" s="1">
        <v>2.3103657117647285</v>
      </c>
      <c r="H1633" s="1">
        <v>0.43283190834587359</v>
      </c>
      <c r="J1633" s="1">
        <v>2.5574467294117778</v>
      </c>
      <c r="K1633" s="1">
        <v>0.39101498713523691</v>
      </c>
    </row>
    <row r="1634" spans="6:11" x14ac:dyDescent="0.25">
      <c r="F1634" s="1">
        <v>162.19999999999507</v>
      </c>
      <c r="G1634" s="1">
        <v>2.3099042470588462</v>
      </c>
      <c r="H1634" s="1">
        <v>0.43291837801211003</v>
      </c>
      <c r="J1634" s="1">
        <v>2.5571865176470716</v>
      </c>
      <c r="K1634" s="1">
        <v>0.39105477566811353</v>
      </c>
    </row>
    <row r="1635" spans="6:11" x14ac:dyDescent="0.25">
      <c r="F1635" s="1">
        <v>162.29999999999507</v>
      </c>
      <c r="G1635" s="1">
        <v>2.309442782352964</v>
      </c>
      <c r="H1635" s="1">
        <v>0.43300488223447353</v>
      </c>
      <c r="J1635" s="1">
        <v>2.5569263058823659</v>
      </c>
      <c r="K1635" s="1">
        <v>0.39109457229934186</v>
      </c>
    </row>
    <row r="1636" spans="6:11" x14ac:dyDescent="0.25">
      <c r="F1636" s="1">
        <v>162.39999999999506</v>
      </c>
      <c r="G1636" s="1">
        <v>2.3089813176470813</v>
      </c>
      <c r="H1636" s="1">
        <v>0.43309142103368292</v>
      </c>
      <c r="J1636" s="1">
        <v>2.5566660941176602</v>
      </c>
      <c r="K1636" s="1">
        <v>0.39113437703139464</v>
      </c>
    </row>
    <row r="1637" spans="6:11" x14ac:dyDescent="0.25">
      <c r="F1637" s="1">
        <v>162.49999999999505</v>
      </c>
      <c r="G1637" s="1">
        <v>2.308519852941199</v>
      </c>
      <c r="H1637" s="1">
        <v>0.43317799443047339</v>
      </c>
      <c r="J1637" s="1">
        <v>2.5564058823529541</v>
      </c>
      <c r="K1637" s="1">
        <v>0.39117418986674568</v>
      </c>
    </row>
    <row r="1638" spans="6:11" x14ac:dyDescent="0.25">
      <c r="F1638" s="1">
        <v>162.59999999999505</v>
      </c>
      <c r="G1638" s="1">
        <v>2.3080583882353167</v>
      </c>
      <c r="H1638" s="1">
        <v>0.43326460244559706</v>
      </c>
      <c r="J1638" s="1">
        <v>2.5561456705882484</v>
      </c>
      <c r="K1638" s="1">
        <v>0.39121401080786955</v>
      </c>
    </row>
    <row r="1639" spans="6:11" x14ac:dyDescent="0.25">
      <c r="F1639" s="1">
        <v>162.69999999999504</v>
      </c>
      <c r="G1639" s="1">
        <v>2.3075969235294345</v>
      </c>
      <c r="H1639" s="1">
        <v>0.43335124509982237</v>
      </c>
      <c r="J1639" s="1">
        <v>2.5558854588235422</v>
      </c>
      <c r="K1639" s="1">
        <v>0.3912538398572421</v>
      </c>
    </row>
    <row r="1640" spans="6:11" x14ac:dyDescent="0.25">
      <c r="F1640" s="1">
        <v>162.79999999999504</v>
      </c>
      <c r="G1640" s="1">
        <v>2.3071354588235522</v>
      </c>
      <c r="H1640" s="1">
        <v>0.43343792241393453</v>
      </c>
      <c r="J1640" s="1">
        <v>2.5556252470588365</v>
      </c>
      <c r="K1640" s="1">
        <v>0.39129367701733997</v>
      </c>
    </row>
    <row r="1641" spans="6:11" x14ac:dyDescent="0.25">
      <c r="F1641" s="1">
        <v>162.89999999999503</v>
      </c>
      <c r="G1641" s="1">
        <v>2.3066739941176699</v>
      </c>
      <c r="H1641" s="1">
        <v>0.43352463440873523</v>
      </c>
      <c r="J1641" s="1">
        <v>2.5553650352941304</v>
      </c>
      <c r="K1641" s="1">
        <v>0.39133352229064094</v>
      </c>
    </row>
    <row r="1642" spans="6:11" x14ac:dyDescent="0.25">
      <c r="F1642" s="1">
        <v>162.99999999999503</v>
      </c>
      <c r="G1642" s="1">
        <v>2.3062125294117877</v>
      </c>
      <c r="H1642" s="1">
        <v>0.43361138110504305</v>
      </c>
      <c r="J1642" s="1">
        <v>2.5551048235294247</v>
      </c>
      <c r="K1642" s="1">
        <v>0.39137337567962366</v>
      </c>
    </row>
    <row r="1643" spans="6:11" x14ac:dyDescent="0.25">
      <c r="F1643" s="1">
        <v>163.09999999999502</v>
      </c>
      <c r="G1643" s="1">
        <v>2.3057510647059054</v>
      </c>
      <c r="H1643" s="1">
        <v>0.43369816252369303</v>
      </c>
      <c r="J1643" s="1">
        <v>2.554844611764719</v>
      </c>
      <c r="K1643" s="1">
        <v>0.39141323718676796</v>
      </c>
    </row>
    <row r="1644" spans="6:11" x14ac:dyDescent="0.25">
      <c r="F1644" s="1">
        <v>163.19999999999501</v>
      </c>
      <c r="G1644" s="1">
        <v>2.3052896000000231</v>
      </c>
      <c r="H1644" s="1">
        <v>0.43378497868553695</v>
      </c>
      <c r="J1644" s="1">
        <v>2.5545844000000129</v>
      </c>
      <c r="K1644" s="1">
        <v>0.39145310681455464</v>
      </c>
    </row>
    <row r="1645" spans="6:11" x14ac:dyDescent="0.25">
      <c r="F1645" s="1">
        <v>163.29999999999501</v>
      </c>
      <c r="G1645" s="1">
        <v>2.3048281352941404</v>
      </c>
      <c r="H1645" s="1">
        <v>0.43387182961144333</v>
      </c>
      <c r="J1645" s="1">
        <v>2.5543241882353072</v>
      </c>
      <c r="K1645" s="1">
        <v>0.39149298456546539</v>
      </c>
    </row>
    <row r="1646" spans="6:11" x14ac:dyDescent="0.25">
      <c r="F1646" s="1">
        <v>163.399999999995</v>
      </c>
      <c r="G1646" s="1">
        <v>2.3043666705882582</v>
      </c>
      <c r="H1646" s="1">
        <v>0.43395871532229729</v>
      </c>
      <c r="J1646" s="1">
        <v>2.5540639764706015</v>
      </c>
      <c r="K1646" s="1">
        <v>0.39153287044198304</v>
      </c>
    </row>
    <row r="1647" spans="6:11" x14ac:dyDescent="0.25">
      <c r="F1647" s="1">
        <v>163.499999999995</v>
      </c>
      <c r="G1647" s="1">
        <v>2.3039052058823759</v>
      </c>
      <c r="H1647" s="1">
        <v>0.43404563583900085</v>
      </c>
      <c r="J1647" s="1">
        <v>2.5538037647058953</v>
      </c>
      <c r="K1647" s="1">
        <v>0.39157276444659145</v>
      </c>
    </row>
    <row r="1648" spans="6:11" x14ac:dyDescent="0.25">
      <c r="F1648" s="1">
        <v>163.59999999999499</v>
      </c>
      <c r="G1648" s="1">
        <v>2.3034437411764936</v>
      </c>
      <c r="H1648" s="1">
        <v>0.4341325911824726</v>
      </c>
      <c r="J1648" s="1">
        <v>2.5535435529411896</v>
      </c>
      <c r="K1648" s="1">
        <v>0.39161266658177529</v>
      </c>
    </row>
    <row r="1649" spans="6:11" x14ac:dyDescent="0.25">
      <c r="F1649" s="1">
        <v>163.69999999999499</v>
      </c>
      <c r="G1649" s="1">
        <v>2.3029822764706114</v>
      </c>
      <c r="H1649" s="1">
        <v>0.43421958137364813</v>
      </c>
      <c r="J1649" s="1">
        <v>2.5532833411764839</v>
      </c>
      <c r="K1649" s="1">
        <v>0.39165257685002053</v>
      </c>
    </row>
    <row r="1650" spans="6:11" x14ac:dyDescent="0.25">
      <c r="F1650" s="1">
        <v>163.79999999999498</v>
      </c>
      <c r="G1650" s="1">
        <v>2.3025208117647287</v>
      </c>
      <c r="H1650" s="1">
        <v>0.43430660643347963</v>
      </c>
      <c r="J1650" s="1">
        <v>2.5530231294117778</v>
      </c>
      <c r="K1650" s="1">
        <v>0.39169249525381394</v>
      </c>
    </row>
    <row r="1651" spans="6:11" x14ac:dyDescent="0.25">
      <c r="F1651" s="1">
        <v>163.89999999999498</v>
      </c>
      <c r="G1651" s="1">
        <v>2.3020593470588464</v>
      </c>
      <c r="H1651" s="1">
        <v>0.43439366638293597</v>
      </c>
      <c r="J1651" s="1">
        <v>2.5527629176470721</v>
      </c>
      <c r="K1651" s="1">
        <v>0.39173242179564333</v>
      </c>
    </row>
    <row r="1652" spans="6:11" x14ac:dyDescent="0.25">
      <c r="F1652" s="1">
        <v>163.99999999999497</v>
      </c>
      <c r="G1652" s="1">
        <v>2.3015978823529641</v>
      </c>
      <c r="H1652" s="1">
        <v>0.43448076124300322</v>
      </c>
      <c r="J1652" s="1">
        <v>2.5525027058823659</v>
      </c>
      <c r="K1652" s="1">
        <v>0.39177235647799769</v>
      </c>
    </row>
    <row r="1653" spans="6:11" x14ac:dyDescent="0.25">
      <c r="F1653" s="1">
        <v>164.09999999999496</v>
      </c>
      <c r="G1653" s="1">
        <v>2.3011364176470819</v>
      </c>
      <c r="H1653" s="1">
        <v>0.43456789103468391</v>
      </c>
      <c r="J1653" s="1">
        <v>2.5522424941176602</v>
      </c>
      <c r="K1653" s="1">
        <v>0.39181229930336675</v>
      </c>
    </row>
    <row r="1654" spans="6:11" x14ac:dyDescent="0.25">
      <c r="F1654" s="1">
        <v>164.19999999999496</v>
      </c>
      <c r="G1654" s="1">
        <v>2.3006749529411996</v>
      </c>
      <c r="H1654" s="1">
        <v>0.43465505577899771</v>
      </c>
      <c r="J1654" s="1">
        <v>2.5519822823529545</v>
      </c>
      <c r="K1654" s="1">
        <v>0.39185225027424153</v>
      </c>
    </row>
    <row r="1655" spans="6:11" x14ac:dyDescent="0.25">
      <c r="F1655" s="1">
        <v>164.29999999999495</v>
      </c>
      <c r="G1655" s="1">
        <v>2.3002134882353173</v>
      </c>
      <c r="H1655" s="1">
        <v>0.43474225549698092</v>
      </c>
      <c r="J1655" s="1">
        <v>2.5517220705882484</v>
      </c>
      <c r="K1655" s="1">
        <v>0.39189220939311392</v>
      </c>
    </row>
    <row r="1656" spans="6:11" x14ac:dyDescent="0.25">
      <c r="F1656" s="1">
        <v>164.39999999999495</v>
      </c>
      <c r="G1656" s="1">
        <v>2.2997520235294351</v>
      </c>
      <c r="H1656" s="1">
        <v>0.43482949020968686</v>
      </c>
      <c r="J1656" s="1">
        <v>2.5514618588235427</v>
      </c>
      <c r="K1656" s="1">
        <v>0.39193217666247671</v>
      </c>
    </row>
    <row r="1657" spans="6:11" x14ac:dyDescent="0.25">
      <c r="F1657" s="1">
        <v>164.49999999999494</v>
      </c>
      <c r="G1657" s="1">
        <v>2.2992905588235528</v>
      </c>
      <c r="H1657" s="1">
        <v>0.43491675993818574</v>
      </c>
      <c r="J1657" s="1">
        <v>2.5512016470588366</v>
      </c>
      <c r="K1657" s="1">
        <v>0.39197215208482411</v>
      </c>
    </row>
    <row r="1658" spans="6:11" x14ac:dyDescent="0.25">
      <c r="F1658" s="1">
        <v>164.59999999999494</v>
      </c>
      <c r="G1658" s="1">
        <v>2.2988290941176706</v>
      </c>
      <c r="H1658" s="1">
        <v>0.43500406470356462</v>
      </c>
      <c r="J1658" s="1">
        <v>2.5509414352941309</v>
      </c>
      <c r="K1658" s="1">
        <v>0.39201213566265081</v>
      </c>
    </row>
    <row r="1659" spans="6:11" x14ac:dyDescent="0.25">
      <c r="F1659" s="1">
        <v>164.69999999999493</v>
      </c>
      <c r="G1659" s="1">
        <v>2.2983676294117878</v>
      </c>
      <c r="H1659" s="1">
        <v>0.43509140452692768</v>
      </c>
      <c r="J1659" s="1">
        <v>2.5506812235294252</v>
      </c>
      <c r="K1659" s="1">
        <v>0.39205212739845291</v>
      </c>
    </row>
    <row r="1660" spans="6:11" x14ac:dyDescent="0.25">
      <c r="F1660" s="1">
        <v>164.79999999999492</v>
      </c>
      <c r="G1660" s="1">
        <v>2.2979061647059056</v>
      </c>
      <c r="H1660" s="1">
        <v>0.43517877942939576</v>
      </c>
      <c r="J1660" s="1">
        <v>2.550421011764719</v>
      </c>
      <c r="K1660" s="1">
        <v>0.39209212729472753</v>
      </c>
    </row>
    <row r="1661" spans="6:11" x14ac:dyDescent="0.25">
      <c r="F1661" s="1">
        <v>164.89999999999492</v>
      </c>
      <c r="G1661" s="1">
        <v>2.2974447000000233</v>
      </c>
      <c r="H1661" s="1">
        <v>0.43526618943210682</v>
      </c>
      <c r="J1661" s="1">
        <v>2.5501608000000133</v>
      </c>
      <c r="K1661" s="1">
        <v>0.39213213535397251</v>
      </c>
    </row>
    <row r="1662" spans="6:11" x14ac:dyDescent="0.25">
      <c r="F1662" s="1">
        <v>164.99999999999491</v>
      </c>
      <c r="G1662" s="1">
        <v>2.2969832352941411</v>
      </c>
      <c r="H1662" s="1">
        <v>0.4353536345562159</v>
      </c>
      <c r="J1662" s="1">
        <v>2.5499005882353076</v>
      </c>
      <c r="K1662" s="1">
        <v>0.3921721515786869</v>
      </c>
    </row>
    <row r="1663" spans="6:11" x14ac:dyDescent="0.25">
      <c r="F1663" s="1">
        <v>165.09999999999491</v>
      </c>
      <c r="G1663" s="1">
        <v>2.2965217705882588</v>
      </c>
      <c r="H1663" s="1">
        <v>0.43544111482289494</v>
      </c>
      <c r="J1663" s="1">
        <v>2.5496403764706015</v>
      </c>
      <c r="K1663" s="1">
        <v>0.39221217597137092</v>
      </c>
    </row>
    <row r="1664" spans="6:11" x14ac:dyDescent="0.25">
      <c r="F1664" s="1">
        <v>165.1999999999949</v>
      </c>
      <c r="G1664" s="1">
        <v>2.2960603058823761</v>
      </c>
      <c r="H1664" s="1">
        <v>0.43552863025333299</v>
      </c>
      <c r="J1664" s="1">
        <v>2.5493801647058958</v>
      </c>
      <c r="K1664" s="1">
        <v>0.39225220853452553</v>
      </c>
    </row>
    <row r="1665" spans="6:11" x14ac:dyDescent="0.25">
      <c r="F1665" s="1">
        <v>165.2999999999949</v>
      </c>
      <c r="G1665" s="1">
        <v>2.2955988411764938</v>
      </c>
      <c r="H1665" s="1">
        <v>0.43561618086873588</v>
      </c>
      <c r="J1665" s="1">
        <v>2.5491199529411896</v>
      </c>
      <c r="K1665" s="1">
        <v>0.39229224927065282</v>
      </c>
    </row>
    <row r="1666" spans="6:11" x14ac:dyDescent="0.25">
      <c r="F1666" s="1">
        <v>165.39999999999489</v>
      </c>
      <c r="G1666" s="1">
        <v>2.2951373764706116</v>
      </c>
      <c r="H1666" s="1">
        <v>0.43570376669032679</v>
      </c>
      <c r="J1666" s="1">
        <v>2.548859741176484</v>
      </c>
      <c r="K1666" s="1">
        <v>0.39233229818225596</v>
      </c>
    </row>
    <row r="1667" spans="6:11" x14ac:dyDescent="0.25">
      <c r="F1667" s="1">
        <v>165.49999999999488</v>
      </c>
      <c r="G1667" s="1">
        <v>2.2946759117647293</v>
      </c>
      <c r="H1667" s="1">
        <v>0.43579138773934578</v>
      </c>
      <c r="J1667" s="1">
        <v>2.5485995294117783</v>
      </c>
      <c r="K1667" s="1">
        <v>0.392372355271839</v>
      </c>
    </row>
    <row r="1668" spans="6:11" x14ac:dyDescent="0.25">
      <c r="F1668" s="1">
        <v>165.59999999999488</v>
      </c>
      <c r="G1668" s="1">
        <v>2.294214447058847</v>
      </c>
      <c r="H1668" s="1">
        <v>0.43587904403705025</v>
      </c>
      <c r="J1668" s="1">
        <v>2.5483393176470721</v>
      </c>
      <c r="K1668" s="1">
        <v>0.39241242054190734</v>
      </c>
    </row>
    <row r="1669" spans="6:11" x14ac:dyDescent="0.25">
      <c r="F1669" s="1">
        <v>165.69999999999487</v>
      </c>
      <c r="G1669" s="1">
        <v>2.2937529823529648</v>
      </c>
      <c r="H1669" s="1">
        <v>0.43596673560471433</v>
      </c>
      <c r="J1669" s="1">
        <v>2.5480791058823664</v>
      </c>
      <c r="K1669" s="1">
        <v>0.3924524939949669</v>
      </c>
    </row>
    <row r="1670" spans="6:11" x14ac:dyDescent="0.25">
      <c r="F1670" s="1">
        <v>165.79999999999487</v>
      </c>
      <c r="G1670" s="1">
        <v>2.2932915176470825</v>
      </c>
      <c r="H1670" s="1">
        <v>0.43605446246362967</v>
      </c>
      <c r="J1670" s="1">
        <v>2.5478188941176603</v>
      </c>
      <c r="K1670" s="1">
        <v>0.39249257563352508</v>
      </c>
    </row>
    <row r="1671" spans="6:11" x14ac:dyDescent="0.25">
      <c r="F1671" s="1">
        <v>165.89999999999486</v>
      </c>
      <c r="G1671" s="1">
        <v>2.2928300529412002</v>
      </c>
      <c r="H1671" s="1">
        <v>0.43614222463510471</v>
      </c>
      <c r="J1671" s="1">
        <v>2.5475586823529546</v>
      </c>
      <c r="K1671" s="1">
        <v>0.39253266546009002</v>
      </c>
    </row>
    <row r="1672" spans="6:11" x14ac:dyDescent="0.25">
      <c r="F1672" s="1">
        <v>165.99999999999486</v>
      </c>
      <c r="G1672" s="1">
        <v>2.292368588235318</v>
      </c>
      <c r="H1672" s="1">
        <v>0.4362300221404653</v>
      </c>
      <c r="J1672" s="1">
        <v>2.5472984705882489</v>
      </c>
      <c r="K1672" s="1">
        <v>0.39257276347717096</v>
      </c>
    </row>
    <row r="1673" spans="6:11" x14ac:dyDescent="0.25">
      <c r="F1673" s="1">
        <v>166.09999999999485</v>
      </c>
      <c r="G1673" s="1">
        <v>2.2919071235294353</v>
      </c>
      <c r="H1673" s="1">
        <v>0.43631785500105447</v>
      </c>
      <c r="J1673" s="1">
        <v>2.5470382588235427</v>
      </c>
      <c r="K1673" s="1">
        <v>0.39261286968727838</v>
      </c>
    </row>
    <row r="1674" spans="6:11" x14ac:dyDescent="0.25">
      <c r="F1674" s="1">
        <v>166.19999999999484</v>
      </c>
      <c r="G1674" s="1">
        <v>2.291445658823553</v>
      </c>
      <c r="H1674" s="1">
        <v>0.43640572323823212</v>
      </c>
      <c r="J1674" s="1">
        <v>2.546778047058837</v>
      </c>
      <c r="K1674" s="1">
        <v>0.39265298409292337</v>
      </c>
    </row>
    <row r="1675" spans="6:11" x14ac:dyDescent="0.25">
      <c r="F1675" s="1">
        <v>166.29999999999484</v>
      </c>
      <c r="G1675" s="1">
        <v>2.2909841941176707</v>
      </c>
      <c r="H1675" s="1">
        <v>0.43649362687337573</v>
      </c>
      <c r="J1675" s="1">
        <v>2.5465178352941313</v>
      </c>
      <c r="K1675" s="1">
        <v>0.39269310669661839</v>
      </c>
    </row>
    <row r="1676" spans="6:11" x14ac:dyDescent="0.25">
      <c r="F1676" s="1">
        <v>166.39999999999483</v>
      </c>
      <c r="G1676" s="1">
        <v>2.2905227294117885</v>
      </c>
      <c r="H1676" s="1">
        <v>0.43658156592787983</v>
      </c>
      <c r="J1676" s="1">
        <v>2.5462576235294252</v>
      </c>
      <c r="K1676" s="1">
        <v>0.39273323750087685</v>
      </c>
    </row>
    <row r="1677" spans="6:11" x14ac:dyDescent="0.25">
      <c r="F1677" s="1">
        <v>166.49999999999483</v>
      </c>
      <c r="G1677" s="1">
        <v>2.2900612647059062</v>
      </c>
      <c r="H1677" s="1">
        <v>0.43666954042315625</v>
      </c>
      <c r="J1677" s="1">
        <v>2.5459974117647195</v>
      </c>
      <c r="K1677" s="1">
        <v>0.39277337650821303</v>
      </c>
    </row>
    <row r="1678" spans="6:11" x14ac:dyDescent="0.25">
      <c r="F1678" s="1">
        <v>166.59999999999482</v>
      </c>
      <c r="G1678" s="1">
        <v>2.2895998000000235</v>
      </c>
      <c r="H1678" s="1">
        <v>0.43675755038063407</v>
      </c>
      <c r="J1678" s="1">
        <v>2.5457372000000134</v>
      </c>
      <c r="K1678" s="1">
        <v>0.39281352372114242</v>
      </c>
    </row>
    <row r="1679" spans="6:11" x14ac:dyDescent="0.25">
      <c r="F1679" s="1">
        <v>166.69999999999482</v>
      </c>
      <c r="G1679" s="1">
        <v>2.2891383352941412</v>
      </c>
      <c r="H1679" s="1">
        <v>0.43684559582175958</v>
      </c>
      <c r="J1679" s="1">
        <v>2.5454769882353077</v>
      </c>
      <c r="K1679" s="1">
        <v>0.3928536791421815</v>
      </c>
    </row>
    <row r="1680" spans="6:11" x14ac:dyDescent="0.25">
      <c r="F1680" s="1">
        <v>166.79999999999481</v>
      </c>
      <c r="G1680" s="1">
        <v>2.288676870588259</v>
      </c>
      <c r="H1680" s="1">
        <v>0.43693367676799644</v>
      </c>
      <c r="J1680" s="1">
        <v>2.545216776470602</v>
      </c>
      <c r="K1680" s="1">
        <v>0.39289384277384765</v>
      </c>
    </row>
    <row r="1681" spans="6:11" x14ac:dyDescent="0.25">
      <c r="F1681" s="1">
        <v>166.8999999999948</v>
      </c>
      <c r="G1681" s="1">
        <v>2.2882154058823767</v>
      </c>
      <c r="H1681" s="1">
        <v>0.43702179324082568</v>
      </c>
      <c r="J1681" s="1">
        <v>2.5449565647058958</v>
      </c>
      <c r="K1681" s="1">
        <v>0.39293401461865951</v>
      </c>
    </row>
    <row r="1682" spans="6:11" x14ac:dyDescent="0.25">
      <c r="F1682" s="1">
        <v>166.9999999999948</v>
      </c>
      <c r="G1682" s="1">
        <v>2.2877539411764944</v>
      </c>
      <c r="H1682" s="1">
        <v>0.43710994526174551</v>
      </c>
      <c r="J1682" s="1">
        <v>2.5446963529411901</v>
      </c>
      <c r="K1682" s="1">
        <v>0.39297419467913652</v>
      </c>
    </row>
    <row r="1683" spans="6:11" x14ac:dyDescent="0.25">
      <c r="F1683" s="1">
        <v>167.09999999999479</v>
      </c>
      <c r="G1683" s="1">
        <v>2.2872924764706122</v>
      </c>
      <c r="H1683" s="1">
        <v>0.4371981328522716</v>
      </c>
      <c r="J1683" s="1">
        <v>2.544436141176484</v>
      </c>
      <c r="K1683" s="1">
        <v>0.39301438295779939</v>
      </c>
    </row>
    <row r="1684" spans="6:11" x14ac:dyDescent="0.25">
      <c r="F1684" s="1">
        <v>167.19999999999479</v>
      </c>
      <c r="G1684" s="1">
        <v>2.2868310117647299</v>
      </c>
      <c r="H1684" s="1">
        <v>0.43728635603393695</v>
      </c>
      <c r="J1684" s="1">
        <v>2.5441759294117783</v>
      </c>
      <c r="K1684" s="1">
        <v>0.39305457945716954</v>
      </c>
    </row>
    <row r="1685" spans="6:11" x14ac:dyDescent="0.25">
      <c r="F1685" s="1">
        <v>167.29999999999478</v>
      </c>
      <c r="G1685" s="1">
        <v>2.2863695470588477</v>
      </c>
      <c r="H1685" s="1">
        <v>0.43737461482829204</v>
      </c>
      <c r="J1685" s="1">
        <v>2.5439157176470726</v>
      </c>
      <c r="K1685" s="1">
        <v>0.39309478417976973</v>
      </c>
    </row>
    <row r="1686" spans="6:11" x14ac:dyDescent="0.25">
      <c r="F1686" s="1">
        <v>167.39999999999478</v>
      </c>
      <c r="G1686" s="1">
        <v>2.2859080823529654</v>
      </c>
      <c r="H1686" s="1">
        <v>0.43746290925690456</v>
      </c>
      <c r="J1686" s="1">
        <v>2.5436555058823664</v>
      </c>
      <c r="K1686" s="1">
        <v>0.39313499712812361</v>
      </c>
    </row>
    <row r="1687" spans="6:11" x14ac:dyDescent="0.25">
      <c r="F1687" s="1">
        <v>167.49999999999477</v>
      </c>
      <c r="G1687" s="1">
        <v>2.2854466176470827</v>
      </c>
      <c r="H1687" s="1">
        <v>0.43755123934135987</v>
      </c>
      <c r="J1687" s="1">
        <v>2.5433952941176607</v>
      </c>
      <c r="K1687" s="1">
        <v>0.39317521830475588</v>
      </c>
    </row>
    <row r="1688" spans="6:11" x14ac:dyDescent="0.25">
      <c r="F1688" s="1">
        <v>167.59999999999476</v>
      </c>
      <c r="G1688" s="1">
        <v>2.2849851529412004</v>
      </c>
      <c r="H1688" s="1">
        <v>0.43763960510326039</v>
      </c>
      <c r="J1688" s="1">
        <v>2.543135082352955</v>
      </c>
      <c r="K1688" s="1">
        <v>0.39321544771219219</v>
      </c>
    </row>
    <row r="1689" spans="6:11" x14ac:dyDescent="0.25">
      <c r="F1689" s="1">
        <v>167.69999999999476</v>
      </c>
      <c r="G1689" s="1">
        <v>2.2845236882353182</v>
      </c>
      <c r="H1689" s="1">
        <v>0.43772800656422639</v>
      </c>
      <c r="J1689" s="1">
        <v>2.5428748705882489</v>
      </c>
      <c r="K1689" s="1">
        <v>0.39325568535295952</v>
      </c>
    </row>
    <row r="1690" spans="6:11" x14ac:dyDescent="0.25">
      <c r="F1690" s="1">
        <v>167.79999999999475</v>
      </c>
      <c r="G1690" s="1">
        <v>2.2840622235294359</v>
      </c>
      <c r="H1690" s="1">
        <v>0.4378164437458954</v>
      </c>
      <c r="J1690" s="1">
        <v>2.5426146588235432</v>
      </c>
      <c r="K1690" s="1">
        <v>0.39329593122958539</v>
      </c>
    </row>
    <row r="1691" spans="6:11" x14ac:dyDescent="0.25">
      <c r="F1691" s="1">
        <v>167.89999999999475</v>
      </c>
      <c r="G1691" s="1">
        <v>2.2836007588235536</v>
      </c>
      <c r="H1691" s="1">
        <v>0.43790491666992248</v>
      </c>
      <c r="J1691" s="1">
        <v>2.5423544470588371</v>
      </c>
      <c r="K1691" s="1">
        <v>0.39333618534459891</v>
      </c>
    </row>
    <row r="1692" spans="6:11" x14ac:dyDescent="0.25">
      <c r="F1692" s="1">
        <v>167.99999999999474</v>
      </c>
      <c r="G1692" s="1">
        <v>2.2831392941176714</v>
      </c>
      <c r="H1692" s="1">
        <v>0.43799342535798025</v>
      </c>
      <c r="J1692" s="1">
        <v>2.5420942352941314</v>
      </c>
      <c r="K1692" s="1">
        <v>0.39337644770052976</v>
      </c>
    </row>
    <row r="1693" spans="6:11" x14ac:dyDescent="0.25">
      <c r="F1693" s="1">
        <v>168.09999999999474</v>
      </c>
      <c r="G1693" s="1">
        <v>2.2826778294117887</v>
      </c>
      <c r="H1693" s="1">
        <v>0.43808196983175884</v>
      </c>
      <c r="J1693" s="1">
        <v>2.5418340235294257</v>
      </c>
      <c r="K1693" s="1">
        <v>0.39341671829990887</v>
      </c>
    </row>
    <row r="1694" spans="6:11" x14ac:dyDescent="0.25">
      <c r="F1694" s="1">
        <v>168.19999999999473</v>
      </c>
      <c r="G1694" s="1">
        <v>2.2822163647059064</v>
      </c>
      <c r="H1694" s="1">
        <v>0.4381705501129658</v>
      </c>
      <c r="J1694" s="1">
        <v>2.5415738117647195</v>
      </c>
      <c r="K1694" s="1">
        <v>0.39345699714526833</v>
      </c>
    </row>
    <row r="1695" spans="6:11" x14ac:dyDescent="0.25">
      <c r="F1695" s="1">
        <v>168.29999999999472</v>
      </c>
      <c r="G1695" s="1">
        <v>2.2817549000000241</v>
      </c>
      <c r="H1695" s="1">
        <v>0.43825916622332639</v>
      </c>
      <c r="J1695" s="1">
        <v>2.5413136000000138</v>
      </c>
      <c r="K1695" s="1">
        <v>0.39349728423914093</v>
      </c>
    </row>
    <row r="1696" spans="6:11" x14ac:dyDescent="0.25">
      <c r="F1696" s="1">
        <v>168.39999999999472</v>
      </c>
      <c r="G1696" s="1">
        <v>2.2812934352941419</v>
      </c>
      <c r="H1696" s="1">
        <v>0.43834781818458335</v>
      </c>
      <c r="J1696" s="1">
        <v>2.5410533882353077</v>
      </c>
      <c r="K1696" s="1">
        <v>0.39353757958406088</v>
      </c>
    </row>
    <row r="1697" spans="6:11" x14ac:dyDescent="0.25">
      <c r="F1697" s="1">
        <v>168.49999999999471</v>
      </c>
      <c r="G1697" s="1">
        <v>2.2808319705882596</v>
      </c>
      <c r="H1697" s="1">
        <v>0.43843650601849704</v>
      </c>
      <c r="J1697" s="1">
        <v>2.540793176470602</v>
      </c>
      <c r="K1697" s="1">
        <v>0.39357788318256309</v>
      </c>
    </row>
    <row r="1698" spans="6:11" x14ac:dyDescent="0.25">
      <c r="F1698" s="1">
        <v>168.59999999999471</v>
      </c>
      <c r="G1698" s="1">
        <v>2.2803705058823773</v>
      </c>
      <c r="H1698" s="1">
        <v>0.4385252297468456</v>
      </c>
      <c r="J1698" s="1">
        <v>2.5405329647058963</v>
      </c>
      <c r="K1698" s="1">
        <v>0.3936181950371837</v>
      </c>
    </row>
    <row r="1699" spans="6:11" x14ac:dyDescent="0.25">
      <c r="F1699" s="1">
        <v>168.6999999999947</v>
      </c>
      <c r="G1699" s="1">
        <v>2.2799090411764951</v>
      </c>
      <c r="H1699" s="1">
        <v>0.43861398939142449</v>
      </c>
      <c r="J1699" s="1">
        <v>2.5402727529411901</v>
      </c>
      <c r="K1699" s="1">
        <v>0.39365851515045991</v>
      </c>
    </row>
    <row r="1700" spans="6:11" x14ac:dyDescent="0.25">
      <c r="F1700" s="1">
        <v>168.7999999999947</v>
      </c>
      <c r="G1700" s="1">
        <v>2.2794475764706128</v>
      </c>
      <c r="H1700" s="1">
        <v>0.43870278497404708</v>
      </c>
      <c r="J1700" s="1">
        <v>2.5400125411764845</v>
      </c>
      <c r="K1700" s="1">
        <v>0.39369884352492979</v>
      </c>
    </row>
    <row r="1701" spans="6:11" x14ac:dyDescent="0.25">
      <c r="F1701" s="1">
        <v>168.89999999999469</v>
      </c>
      <c r="G1701" s="1">
        <v>2.2789861117647301</v>
      </c>
      <c r="H1701" s="1">
        <v>0.43879161651654436</v>
      </c>
      <c r="J1701" s="1">
        <v>2.5397523294117788</v>
      </c>
      <c r="K1701" s="1">
        <v>0.39373918016313258</v>
      </c>
    </row>
    <row r="1702" spans="6:11" x14ac:dyDescent="0.25">
      <c r="F1702" s="1">
        <v>168.99999999999469</v>
      </c>
      <c r="G1702" s="1">
        <v>2.2785246470588478</v>
      </c>
      <c r="H1702" s="1">
        <v>0.43888048404076485</v>
      </c>
      <c r="J1702" s="1">
        <v>2.5394921176470726</v>
      </c>
      <c r="K1702" s="1">
        <v>0.39377952506760866</v>
      </c>
    </row>
    <row r="1703" spans="6:11" x14ac:dyDescent="0.25">
      <c r="F1703" s="1">
        <v>169.09999999999468</v>
      </c>
      <c r="G1703" s="1">
        <v>2.2780631823529656</v>
      </c>
      <c r="H1703" s="1">
        <v>0.4389693875685749</v>
      </c>
      <c r="J1703" s="1">
        <v>2.5392319058823669</v>
      </c>
      <c r="K1703" s="1">
        <v>0.39381987824089915</v>
      </c>
    </row>
    <row r="1704" spans="6:11" x14ac:dyDescent="0.25">
      <c r="F1704" s="1">
        <v>169.19999999999467</v>
      </c>
      <c r="G1704" s="1">
        <v>2.2776017176470833</v>
      </c>
      <c r="H1704" s="1">
        <v>0.43905832712185855</v>
      </c>
      <c r="J1704" s="1">
        <v>2.5389716941176612</v>
      </c>
      <c r="K1704" s="1">
        <v>0.39386023968554645</v>
      </c>
    </row>
    <row r="1705" spans="6:11" x14ac:dyDescent="0.25">
      <c r="F1705" s="1">
        <v>169.29999999999467</v>
      </c>
      <c r="G1705" s="1">
        <v>2.277140252941201</v>
      </c>
      <c r="H1705" s="1">
        <v>0.43914730272251762</v>
      </c>
      <c r="J1705" s="1">
        <v>2.5387114823529551</v>
      </c>
      <c r="K1705" s="1">
        <v>0.39390060940409405</v>
      </c>
    </row>
    <row r="1706" spans="6:11" x14ac:dyDescent="0.25">
      <c r="F1706" s="1">
        <v>169.39999999999466</v>
      </c>
      <c r="G1706" s="1">
        <v>2.2766787882353188</v>
      </c>
      <c r="H1706" s="1">
        <v>0.43923631439247168</v>
      </c>
      <c r="J1706" s="1">
        <v>2.5384512705882494</v>
      </c>
      <c r="K1706" s="1">
        <v>0.39394098739908623</v>
      </c>
    </row>
    <row r="1707" spans="6:11" x14ac:dyDescent="0.25">
      <c r="F1707" s="1">
        <v>169.49999999999466</v>
      </c>
      <c r="G1707" s="1">
        <v>2.2762173235294361</v>
      </c>
      <c r="H1707" s="1">
        <v>0.43932536215365819</v>
      </c>
      <c r="J1707" s="1">
        <v>2.5381910588235432</v>
      </c>
      <c r="K1707" s="1">
        <v>0.39398137367306857</v>
      </c>
    </row>
    <row r="1708" spans="6:11" x14ac:dyDescent="0.25">
      <c r="F1708" s="1">
        <v>169.59999999999465</v>
      </c>
      <c r="G1708" s="1">
        <v>2.2757558588235538</v>
      </c>
      <c r="H1708" s="1">
        <v>0.43941444602803198</v>
      </c>
      <c r="J1708" s="1">
        <v>2.5379308470588375</v>
      </c>
      <c r="K1708" s="1">
        <v>0.39402176822858748</v>
      </c>
    </row>
    <row r="1709" spans="6:11" x14ac:dyDescent="0.25">
      <c r="F1709" s="1">
        <v>169.69999999999465</v>
      </c>
      <c r="G1709" s="1">
        <v>2.2752943941176715</v>
      </c>
      <c r="H1709" s="1">
        <v>0.43950356603756607</v>
      </c>
      <c r="J1709" s="1">
        <v>2.5376706352941314</v>
      </c>
      <c r="K1709" s="1">
        <v>0.39406217106819064</v>
      </c>
    </row>
    <row r="1710" spans="6:11" x14ac:dyDescent="0.25">
      <c r="F1710" s="1">
        <v>169.79999999999464</v>
      </c>
      <c r="G1710" s="1">
        <v>2.2748329294117893</v>
      </c>
      <c r="H1710" s="1">
        <v>0.43959272220425133</v>
      </c>
      <c r="J1710" s="1">
        <v>2.5374104235294257</v>
      </c>
      <c r="K1710" s="1">
        <v>0.39410258219442645</v>
      </c>
    </row>
    <row r="1711" spans="6:11" x14ac:dyDescent="0.25">
      <c r="F1711" s="1">
        <v>169.89999999999463</v>
      </c>
      <c r="G1711" s="1">
        <v>2.274371464705907</v>
      </c>
      <c r="H1711" s="1">
        <v>0.43968191455009631</v>
      </c>
      <c r="J1711" s="1">
        <v>2.53715021176472</v>
      </c>
      <c r="K1711" s="1">
        <v>0.39414300160984478</v>
      </c>
    </row>
    <row r="1712" spans="6:11" x14ac:dyDescent="0.25">
      <c r="F1712" s="1">
        <v>169.99999999999463</v>
      </c>
      <c r="G1712" s="1">
        <v>2.2739100000000247</v>
      </c>
      <c r="H1712" s="1">
        <v>0.43977114309712745</v>
      </c>
      <c r="J1712" s="1">
        <v>2.5368900000000139</v>
      </c>
      <c r="K1712" s="1">
        <v>0.39418342931699624</v>
      </c>
    </row>
  </sheetData>
  <mergeCells count="2">
    <mergeCell ref="G10:I10"/>
    <mergeCell ref="J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E85C-50A8-452A-AE67-F8747A23E8D4}">
  <dimension ref="C1:BL204"/>
  <sheetViews>
    <sheetView tabSelected="1" topLeftCell="A5" zoomScale="85" zoomScaleNormal="85" workbookViewId="0">
      <selection activeCell="CA39" sqref="CA39"/>
    </sheetView>
  </sheetViews>
  <sheetFormatPr defaultRowHeight="15" x14ac:dyDescent="0.25"/>
  <cols>
    <col min="1" max="20" width="9.140625" style="1"/>
    <col min="21" max="21" width="9.5703125" style="1" bestFit="1" customWidth="1"/>
    <col min="22" max="22" width="9.140625" style="1"/>
    <col min="23" max="23" width="11.7109375" style="1" customWidth="1"/>
    <col min="24" max="32" width="9.140625" style="1"/>
    <col min="34" max="34" width="7.140625" customWidth="1"/>
    <col min="35" max="39" width="7.140625" style="1" customWidth="1"/>
    <col min="40" max="40" width="7.140625" style="32" customWidth="1"/>
    <col min="41" max="41" width="7.140625" style="1" customWidth="1"/>
    <col min="42" max="42" width="7.140625" customWidth="1"/>
    <col min="43" max="45" width="7.140625" style="36" customWidth="1"/>
    <col min="46" max="47" width="7.140625" style="37" customWidth="1"/>
    <col min="48" max="48" width="8" style="36" customWidth="1"/>
    <col min="49" max="49" width="7.140625" style="36" customWidth="1"/>
    <col min="50" max="55" width="7.140625" style="1" customWidth="1"/>
    <col min="56" max="56" width="7.140625" style="32" customWidth="1"/>
    <col min="57" max="57" width="7.140625" style="1" customWidth="1"/>
    <col min="58" max="58" width="7.140625" style="35" customWidth="1"/>
    <col min="59" max="61" width="7.140625" style="1" customWidth="1"/>
    <col min="62" max="62" width="8.85546875" style="1" customWidth="1"/>
    <col min="63" max="63" width="7.140625" style="1" customWidth="1"/>
    <col min="64" max="64" width="7.140625" style="37" customWidth="1"/>
    <col min="65" max="16384" width="9.140625" style="1"/>
  </cols>
  <sheetData>
    <row r="1" spans="3:64" x14ac:dyDescent="0.25">
      <c r="AN1" s="1"/>
      <c r="AO1" s="32"/>
      <c r="AP1" s="2" t="s">
        <v>45</v>
      </c>
      <c r="AQ1" s="25">
        <v>3</v>
      </c>
      <c r="AR1" s="25"/>
      <c r="AS1" s="25"/>
      <c r="AT1" s="25"/>
      <c r="AU1" s="25"/>
      <c r="AV1" s="2"/>
      <c r="AY1" s="1">
        <v>0</v>
      </c>
      <c r="AZ1" s="1">
        <f>80*9.81*0.63</f>
        <v>494.42400000000004</v>
      </c>
      <c r="BL1" s="25"/>
    </row>
    <row r="2" spans="3:64" x14ac:dyDescent="0.25">
      <c r="AP2" s="2" t="s">
        <v>46</v>
      </c>
      <c r="AQ2" s="25">
        <v>2</v>
      </c>
      <c r="AR2" s="25"/>
      <c r="AS2" s="25"/>
      <c r="AT2" s="25"/>
      <c r="AU2" s="25"/>
      <c r="AV2" s="2"/>
      <c r="AY2" s="1">
        <v>180</v>
      </c>
      <c r="AZ2" s="1">
        <f>80*9.81*0.63</f>
        <v>494.42400000000004</v>
      </c>
      <c r="BD2" s="59" t="s">
        <v>57</v>
      </c>
      <c r="BE2" s="1">
        <v>91</v>
      </c>
      <c r="BI2" s="59" t="s">
        <v>61</v>
      </c>
      <c r="BJ2" s="1">
        <v>63.5</v>
      </c>
      <c r="BK2" s="35"/>
      <c r="BL2" s="25"/>
    </row>
    <row r="3" spans="3:64" x14ac:dyDescent="0.25">
      <c r="C3" s="1" t="s">
        <v>43</v>
      </c>
      <c r="AP3" s="2" t="s">
        <v>47</v>
      </c>
      <c r="AQ3" s="25">
        <v>170</v>
      </c>
      <c r="AR3" s="25"/>
      <c r="AS3" s="25"/>
      <c r="AT3" s="25"/>
      <c r="AU3" s="25"/>
      <c r="AV3" s="2"/>
      <c r="AZ3" s="1" t="s">
        <v>60</v>
      </c>
      <c r="BE3" s="1">
        <f>BE2*5.71</f>
        <v>519.61</v>
      </c>
      <c r="BF3" s="35" t="s">
        <v>58</v>
      </c>
      <c r="BI3" s="32"/>
      <c r="BJ3" s="1">
        <f>BJ2*5.71</f>
        <v>362.58499999999998</v>
      </c>
      <c r="BK3" s="35" t="s">
        <v>58</v>
      </c>
      <c r="BL3" s="25"/>
    </row>
    <row r="4" spans="3:64" x14ac:dyDescent="0.25">
      <c r="AI4" s="39" t="s">
        <v>19</v>
      </c>
      <c r="AJ4" s="89" t="s">
        <v>20</v>
      </c>
      <c r="AK4" s="89"/>
      <c r="AL4" s="91" t="s">
        <v>37</v>
      </c>
      <c r="AM4" s="91"/>
      <c r="AN4" s="92" t="s">
        <v>38</v>
      </c>
      <c r="AO4" s="92"/>
      <c r="AR4" s="41" t="s">
        <v>49</v>
      </c>
      <c r="AS4" s="42">
        <f>AI183</f>
        <v>169.86900000000003</v>
      </c>
      <c r="AT4" s="45"/>
      <c r="AU4" s="45"/>
      <c r="AV4" s="42"/>
      <c r="AY4" s="43">
        <f>AI163</f>
        <v>150.61300000000003</v>
      </c>
      <c r="BL4" s="80">
        <f>BJ2/BG6^2</f>
        <v>9.2833044982698958</v>
      </c>
    </row>
    <row r="5" spans="3:64" ht="44.25" customHeight="1" x14ac:dyDescent="0.25">
      <c r="W5" s="90" t="s">
        <v>34</v>
      </c>
      <c r="X5" s="90"/>
      <c r="AH5" t="s">
        <v>59</v>
      </c>
      <c r="AI5" s="46" t="s">
        <v>32</v>
      </c>
      <c r="AJ5" s="46" t="s">
        <v>3</v>
      </c>
      <c r="AK5" s="46" t="s">
        <v>2</v>
      </c>
      <c r="AL5" s="46" t="s">
        <v>3</v>
      </c>
      <c r="AM5" s="46" t="s">
        <v>2</v>
      </c>
      <c r="AN5" s="47" t="s">
        <v>3</v>
      </c>
      <c r="AO5" s="46" t="s">
        <v>2</v>
      </c>
      <c r="AP5" s="48"/>
      <c r="AQ5" s="49" t="s">
        <v>44</v>
      </c>
      <c r="AR5" s="49" t="s">
        <v>37</v>
      </c>
      <c r="AS5" s="49" t="s">
        <v>38</v>
      </c>
      <c r="AT5" s="50" t="s">
        <v>50</v>
      </c>
      <c r="AU5" s="50" t="s">
        <v>52</v>
      </c>
      <c r="AV5" s="49" t="s">
        <v>63</v>
      </c>
      <c r="AW5" s="51" t="s">
        <v>48</v>
      </c>
      <c r="AX5" s="52" t="s">
        <v>37</v>
      </c>
      <c r="AY5" s="52" t="s">
        <v>38</v>
      </c>
      <c r="AZ5" s="53" t="s">
        <v>51</v>
      </c>
      <c r="BA5" s="46" t="s">
        <v>53</v>
      </c>
      <c r="BB5" s="54" t="s">
        <v>56</v>
      </c>
      <c r="BC5" s="55" t="s">
        <v>37</v>
      </c>
      <c r="BD5" s="56" t="s">
        <v>38</v>
      </c>
      <c r="BE5" s="57" t="s">
        <v>54</v>
      </c>
      <c r="BF5" s="58" t="s">
        <v>55</v>
      </c>
      <c r="BG5" s="67" t="s">
        <v>56</v>
      </c>
      <c r="BH5" s="68" t="s">
        <v>37</v>
      </c>
      <c r="BI5" s="69" t="s">
        <v>38</v>
      </c>
      <c r="BJ5" s="70" t="s">
        <v>62</v>
      </c>
      <c r="BK5" s="71" t="s">
        <v>55</v>
      </c>
      <c r="BL5" s="50" t="s">
        <v>63</v>
      </c>
    </row>
    <row r="6" spans="3:64" x14ac:dyDescent="0.25">
      <c r="Q6" s="12" t="s">
        <v>31</v>
      </c>
      <c r="R6" s="13" t="s">
        <v>19</v>
      </c>
      <c r="S6" s="93" t="s">
        <v>31</v>
      </c>
      <c r="T6" s="93"/>
      <c r="U6" s="91" t="s">
        <v>33</v>
      </c>
      <c r="V6" s="91"/>
      <c r="W6" s="94" t="s">
        <v>35</v>
      </c>
      <c r="X6" s="94"/>
      <c r="Y6" s="89" t="s">
        <v>20</v>
      </c>
      <c r="Z6" s="89"/>
      <c r="AA6" s="95" t="s">
        <v>36</v>
      </c>
      <c r="AB6" s="95"/>
      <c r="AC6" s="92" t="s">
        <v>22</v>
      </c>
      <c r="AD6" s="92"/>
      <c r="AE6" s="2"/>
      <c r="AF6" s="2"/>
      <c r="AH6" s="60">
        <f>AI6/170</f>
        <v>0</v>
      </c>
      <c r="AI6" s="19" cm="1">
        <f t="array" ref="AI6:AI8">_xlfn.SEQUENCE((R9-R8)/1+1,1,R8,1)</f>
        <v>0</v>
      </c>
      <c r="AJ6" s="1">
        <f>U8</f>
        <v>2.89167</v>
      </c>
      <c r="AL6" s="1">
        <f>(AI7-AI6)/((AJ7+AJ6)/2)</f>
        <v>0.34495668109306277</v>
      </c>
      <c r="AN6" s="32">
        <f>SUM($AL$6:AL6)</f>
        <v>0.34495668109306277</v>
      </c>
      <c r="AQ6" s="36">
        <f t="shared" ref="AQ6:AQ37" si="0">$AQ$1-($AQ$1-$AQ$2)*(AI6/$AQ$3)^2</f>
        <v>3</v>
      </c>
      <c r="AR6" s="1">
        <f>(AI7-AI6)/((AQ7+AQ6)/2)</f>
        <v>0.33333525568198202</v>
      </c>
      <c r="AS6" s="36">
        <f>SUM($AR$6:AR6)</f>
        <v>0.33333525568198202</v>
      </c>
      <c r="AT6" s="37">
        <f>Folha1!$H$16*AS6/AQ6</f>
        <v>7.7834597762001714</v>
      </c>
      <c r="AU6" s="37">
        <f>Folha1!$H$16*1000*(Folha3!AS6*0.001)^2</f>
        <v>7.7835046637703201E-3</v>
      </c>
      <c r="AV6" s="36">
        <f>(AT7-AT6)/(AI7-AI6)</f>
        <v>7.783818884009845</v>
      </c>
      <c r="AW6" s="36">
        <f>-($AQ$1-($AQ$1-$AQ$2)*((AI6-170)/$AQ$3)^2)+5</f>
        <v>3</v>
      </c>
      <c r="AX6" s="1">
        <f>(AI7-AI6)/((AW7+AW6)/2)</f>
        <v>0.33398628229352656</v>
      </c>
      <c r="AY6" s="36">
        <f>SUM($AX$6:AX6)</f>
        <v>0.33398628229352656</v>
      </c>
      <c r="AZ6" s="37">
        <f>Folha1!$H$16*AY6/AW6</f>
        <v>7.7986614068642472</v>
      </c>
      <c r="BA6" s="1">
        <f>Folha1!$H$16*1000*(Folha3!AY6*0.001)^2</f>
        <v>7.8139377904337826E-3</v>
      </c>
      <c r="BB6" s="36">
        <f>170/65</f>
        <v>2.6153846153846154</v>
      </c>
      <c r="BC6" s="1">
        <f>(AI7-AI6)/((BB7+BB6)/2)</f>
        <v>0.38235294117647056</v>
      </c>
      <c r="BD6" s="44">
        <f>SUM($BC$6:BC6)</f>
        <v>0.38235294117647056</v>
      </c>
      <c r="BE6" s="37">
        <f t="shared" ref="BE6:BE37" si="1">$BE$2*BD6/BB6</f>
        <v>13.303633217993077</v>
      </c>
      <c r="BF6" s="35">
        <f>$BE$2*1000*(Folha3!BD6*0.001)^2</f>
        <v>1.3303633217993077E-2</v>
      </c>
      <c r="BG6" s="36">
        <f>170/65</f>
        <v>2.6153846153846154</v>
      </c>
      <c r="BH6" s="1">
        <f>(AI7-AI6)/((BG7+BG6)/2)</f>
        <v>0.38235294117647056</v>
      </c>
      <c r="BI6" s="44">
        <f>SUM($BH$6:BH6)</f>
        <v>0.38235294117647056</v>
      </c>
      <c r="BJ6" s="37">
        <f>$BJ$2*BI6/BG6</f>
        <v>9.2833044982698958</v>
      </c>
      <c r="BK6" s="35">
        <f>$BJ$2*1000*(Folha3!BI6*0.001)^2</f>
        <v>9.283304498269895E-3</v>
      </c>
      <c r="BL6" s="37">
        <f>(BJ7-BJ6)/(AI7-AI6)</f>
        <v>9.2833044982698958</v>
      </c>
    </row>
    <row r="7" spans="3:64" x14ac:dyDescent="0.25">
      <c r="R7" s="1" t="s">
        <v>32</v>
      </c>
      <c r="S7" s="1" t="s">
        <v>3</v>
      </c>
      <c r="T7" s="1" t="s">
        <v>2</v>
      </c>
      <c r="U7" s="1" t="s">
        <v>3</v>
      </c>
      <c r="V7" s="1" t="s">
        <v>2</v>
      </c>
      <c r="W7" s="1" t="s">
        <v>3</v>
      </c>
      <c r="X7" s="1" t="s">
        <v>2</v>
      </c>
      <c r="Y7" s="1" t="s">
        <v>3</v>
      </c>
      <c r="Z7" s="1" t="s">
        <v>2</v>
      </c>
      <c r="AA7" s="1" t="s">
        <v>3</v>
      </c>
      <c r="AB7" s="1" t="s">
        <v>2</v>
      </c>
      <c r="AC7" s="1" t="s">
        <v>3</v>
      </c>
      <c r="AD7" s="1" t="s">
        <v>2</v>
      </c>
      <c r="AH7" s="60">
        <f t="shared" ref="AH7:AH70" si="2">AI7/170</f>
        <v>5.8823529411764705E-3</v>
      </c>
      <c r="AI7" s="1">
        <v>1</v>
      </c>
      <c r="AJ7" s="1">
        <f>$U$8+$W$8*(AI7-$AI$6)</f>
        <v>2.9061594366197183</v>
      </c>
      <c r="AL7" s="1">
        <f t="shared" ref="AL7:AL70" si="3">(AI8-AI7)/((AJ8+AJ7)/2)</f>
        <v>0.34324108390796604</v>
      </c>
      <c r="AN7" s="32">
        <f>SUM($AL$6:AL7)</f>
        <v>0.68819776500102881</v>
      </c>
      <c r="AQ7" s="36">
        <f t="shared" si="0"/>
        <v>2.9999653979238756</v>
      </c>
      <c r="AR7" s="1">
        <f t="shared" ref="AR7:AR70" si="4">(AI8-AI7)/((AQ8+AQ7)/2)</f>
        <v>0.33334294529830732</v>
      </c>
      <c r="AS7" s="36">
        <f>SUM($AR$6:AR7)</f>
        <v>0.6666782009802894</v>
      </c>
      <c r="AT7" s="37">
        <f>Folha1!$H$16*AS7/AQ7</f>
        <v>15.567278660210016</v>
      </c>
      <c r="AU7" s="37">
        <f>Folha1!$H$16*1000*(Folha3!AS7*0.001)^2</f>
        <v>3.1134736881055756E-2</v>
      </c>
      <c r="AV7" s="36">
        <f t="shared" ref="AV7:AV70" si="5">(AT8-AT7)/(AI8-AI7)</f>
        <v>2.117837085808576</v>
      </c>
      <c r="AW7" s="36">
        <f t="shared" ref="AW7:AW70" si="6">-($AQ$1-($AQ$1-$AQ$2)*((AI7-170)/$AQ$3)^2)+5</f>
        <v>2.9882698961937715</v>
      </c>
      <c r="AX7" s="1">
        <f t="shared" ref="AX7:AX70" si="7">(AI8-AI7)/((AW8+AW7)/2)</f>
        <v>0.33529599443107</v>
      </c>
      <c r="AY7" s="36">
        <f>SUM($AX$6:AX7)</f>
        <v>0.6692822767245965</v>
      </c>
      <c r="AZ7" s="37">
        <f>Folha1!$H$16*AY7/AW7</f>
        <v>15.689250424623951</v>
      </c>
      <c r="BA7" s="1">
        <f>Folha1!$H$16*1000*(Folha3!AY7*0.001)^2</f>
        <v>3.1378439340987239E-2</v>
      </c>
      <c r="BB7" s="36">
        <f t="shared" ref="BB7:BB70" si="8">170/65</f>
        <v>2.6153846153846154</v>
      </c>
      <c r="BC7" s="1">
        <f t="shared" ref="BC7:BC70" si="9">(AI8-AI7)/((BB8+BB7)/2)</f>
        <v>0.38235294117647056</v>
      </c>
      <c r="BD7" s="44">
        <f>SUM($BC$6:BC7)</f>
        <v>0.76470588235294112</v>
      </c>
      <c r="BE7" s="37">
        <f t="shared" si="1"/>
        <v>26.607266435986155</v>
      </c>
      <c r="BF7" s="35">
        <f>$BE$2*1000*(Folha3!BD7*0.001)^2</f>
        <v>5.3214532871972309E-2</v>
      </c>
      <c r="BG7" s="36">
        <f t="shared" ref="BG7:BG70" si="10">170/65</f>
        <v>2.6153846153846154</v>
      </c>
      <c r="BH7" s="1">
        <f t="shared" ref="BH7:BH70" si="11">(AI8-AI7)/((BG8+BG7)/2)</f>
        <v>0.38235294117647056</v>
      </c>
      <c r="BI7" s="44">
        <f>SUM($BH$6:BH7)</f>
        <v>0.76470588235294112</v>
      </c>
      <c r="BJ7" s="37">
        <f t="shared" ref="BJ7:BJ70" si="12">$BJ$2*BI7/BG7</f>
        <v>18.566608996539792</v>
      </c>
      <c r="BK7" s="35">
        <f>$BJ$2*1000*(Folha3!BI7*0.001)^2</f>
        <v>3.713321799307958E-2</v>
      </c>
      <c r="BL7" s="37">
        <f t="shared" ref="BL7:BL70" si="13">(BJ8-BJ7)/(AI8-AI7)</f>
        <v>2.5250588235294096</v>
      </c>
    </row>
    <row r="8" spans="3:64" x14ac:dyDescent="0.25">
      <c r="Q8" s="1">
        <v>0</v>
      </c>
      <c r="R8" s="1">
        <f>0.1*Q8</f>
        <v>0</v>
      </c>
      <c r="S8" s="1">
        <v>891.67</v>
      </c>
      <c r="U8" s="1">
        <f>2+S8/1000</f>
        <v>2.89167</v>
      </c>
      <c r="W8" s="11">
        <f t="shared" ref="W8:W19" si="14">(U9-U8)/(R9-R8)</f>
        <v>1.4489436619718436E-2</v>
      </c>
      <c r="Y8" s="1">
        <f>U8</f>
        <v>2.89167</v>
      </c>
      <c r="AA8" s="1">
        <f>(R9-R8)/Y8</f>
        <v>0.78570514616121478</v>
      </c>
      <c r="AC8" s="1">
        <f>SUM(AA8:AA20)</f>
        <v>61.218298871632285</v>
      </c>
      <c r="AH8" s="60">
        <f t="shared" si="2"/>
        <v>1.1764705882352941E-2</v>
      </c>
      <c r="AI8" s="1">
        <v>2</v>
      </c>
      <c r="AJ8" s="1">
        <f>$U$8+$W$8*(AI8-$AI$6)</f>
        <v>2.9206488732394367</v>
      </c>
      <c r="AL8" s="1">
        <f t="shared" si="3"/>
        <v>9.3067197388720976E-2</v>
      </c>
      <c r="AN8" s="32">
        <f>SUM($AL$6:AL8)</f>
        <v>0.78126496238974974</v>
      </c>
      <c r="AQ8" s="36">
        <f t="shared" si="0"/>
        <v>2.9998615916955016</v>
      </c>
      <c r="AR8" s="1">
        <f t="shared" si="4"/>
        <v>9.0671457499670469E-2</v>
      </c>
      <c r="AS8" s="36">
        <f>SUM($AR$6:AR8)</f>
        <v>0.75734965847995983</v>
      </c>
      <c r="AT8" s="37">
        <f>Folha1!$H$16*AS8/AQ8</f>
        <v>17.685115746018592</v>
      </c>
      <c r="AU8" s="37">
        <f>Folha1!$H$16*1000*(Folha3!AS8*0.001)^2</f>
        <v>4.0179595295862632E-2</v>
      </c>
      <c r="AV8" s="36">
        <f t="shared" si="5"/>
        <v>28.620690217503512</v>
      </c>
      <c r="AW8" s="36">
        <f t="shared" si="6"/>
        <v>2.9766089965397926</v>
      </c>
      <c r="AX8" s="1">
        <f t="shared" si="7"/>
        <v>9.1427677125468329E-2</v>
      </c>
      <c r="AY8" s="36">
        <f>SUM($AX$6:AX8)</f>
        <v>0.76070995385006479</v>
      </c>
      <c r="AZ8" s="37">
        <f>Folha1!$H$16*AY8/AW8</f>
        <v>17.902348172114309</v>
      </c>
      <c r="BA8" s="1">
        <f>Folha1!$H$16*1000*(Folha3!AY8*0.001)^2</f>
        <v>4.0536933104605349E-2</v>
      </c>
      <c r="BB8" s="36">
        <f t="shared" si="8"/>
        <v>2.6153846153846154</v>
      </c>
      <c r="BC8" s="1">
        <f t="shared" si="9"/>
        <v>0.10399999999999993</v>
      </c>
      <c r="BD8" s="44">
        <f>SUM($BC$6:BC8)</f>
        <v>0.86870588235294099</v>
      </c>
      <c r="BE8" s="37">
        <f t="shared" si="1"/>
        <v>30.225854671280274</v>
      </c>
      <c r="BF8" s="35">
        <f>$BE$2*1000*(Folha3!BD8*0.001)^2</f>
        <v>6.8673141813148764E-2</v>
      </c>
      <c r="BG8" s="36">
        <f t="shared" si="10"/>
        <v>2.6153846153846154</v>
      </c>
      <c r="BH8" s="1">
        <f t="shared" si="11"/>
        <v>0.10399999999999993</v>
      </c>
      <c r="BI8" s="44">
        <f>SUM($BH$6:BH8)</f>
        <v>0.86870588235294099</v>
      </c>
      <c r="BJ8" s="37">
        <f t="shared" si="12"/>
        <v>21.091667820069201</v>
      </c>
      <c r="BK8" s="35">
        <f>$BJ$2*1000*(Folha3!BI8*0.001)^2</f>
        <v>4.7920269287197219E-2</v>
      </c>
      <c r="BL8" s="37">
        <f t="shared" si="13"/>
        <v>34.1297959495217</v>
      </c>
    </row>
    <row r="9" spans="3:64" x14ac:dyDescent="0.25">
      <c r="Q9" s="1">
        <v>22.72</v>
      </c>
      <c r="R9" s="1">
        <f t="shared" ref="R9:R20" si="15">0.1*Q9</f>
        <v>2.2719999999999998</v>
      </c>
      <c r="S9" s="1">
        <v>924.59</v>
      </c>
      <c r="U9" s="1">
        <f t="shared" ref="U9:U20" si="16">2+S9/1000</f>
        <v>2.9245900000000002</v>
      </c>
      <c r="W9" s="11">
        <f t="shared" si="14"/>
        <v>1.2476603515179116E-2</v>
      </c>
      <c r="Y9" s="1">
        <f>W8*(R9-R8)+U8</f>
        <v>2.9245900000000002</v>
      </c>
      <c r="AA9" s="1">
        <f t="shared" ref="AA9:AA21" si="17">(R10-R9)/Y9</f>
        <v>1.4979877521293583</v>
      </c>
      <c r="AH9" s="60">
        <f t="shared" si="2"/>
        <v>1.336470588235294E-2</v>
      </c>
      <c r="AI9" s="17" cm="1">
        <f t="array" ref="AI9:AI13">_xlfn.SEQUENCE((R10-R9)/1+1,1,R9,1)</f>
        <v>2.2719999999999998</v>
      </c>
      <c r="AJ9" s="19">
        <f>$U$8+$W$8*(AI9-$AI$6)</f>
        <v>2.9245900000000002</v>
      </c>
      <c r="AL9" s="1">
        <f t="shared" si="3"/>
        <v>0.34120047203048692</v>
      </c>
      <c r="AN9" s="32">
        <f>SUM($AL$6:AL9)</f>
        <v>1.1224654344202367</v>
      </c>
      <c r="AQ9" s="36">
        <f t="shared" si="0"/>
        <v>2.9998213846366784</v>
      </c>
      <c r="AR9" s="1">
        <f t="shared" si="4"/>
        <v>0.33336383971592254</v>
      </c>
      <c r="AS9" s="36">
        <f>SUM($AR$6:AR9)</f>
        <v>1.0907134981958824</v>
      </c>
      <c r="AT9" s="37">
        <f>Folha1!$H$16*AS9/AQ9</f>
        <v>25.469943485179542</v>
      </c>
      <c r="AU9" s="37">
        <f>Folha1!$H$16*1000*(Folha3!AS9*0.001)^2</f>
        <v>8.3336271464482692E-2</v>
      </c>
      <c r="AV9" s="36">
        <f t="shared" si="5"/>
        <v>7.7873051208128814</v>
      </c>
      <c r="AW9" s="36">
        <f t="shared" si="6"/>
        <v>2.9734492035986158</v>
      </c>
      <c r="AX9" s="1">
        <f t="shared" si="7"/>
        <v>0.33696551067509589</v>
      </c>
      <c r="AY9" s="36">
        <f>SUM($AX$6:AX9)</f>
        <v>1.0976754645251607</v>
      </c>
      <c r="AZ9" s="37">
        <f>Folha1!$H$16*AY9/AW9</f>
        <v>25.859857262978895</v>
      </c>
      <c r="BA9" s="1">
        <f>Folha1!$H$16*1000*(Folha3!AY9*0.001)^2</f>
        <v>8.4403528741014214E-2</v>
      </c>
      <c r="BB9" s="36">
        <f t="shared" si="8"/>
        <v>2.6153846153846154</v>
      </c>
      <c r="BC9" s="1">
        <f t="shared" si="9"/>
        <v>0.38235294117647056</v>
      </c>
      <c r="BD9" s="44">
        <f>SUM($BC$6:BC9)</f>
        <v>1.2510588235294116</v>
      </c>
      <c r="BE9" s="37">
        <f t="shared" si="1"/>
        <v>43.529487889273348</v>
      </c>
      <c r="BF9" s="35">
        <f>$BE$2*1000*(Folha3!BD9*0.001)^2</f>
        <v>0.14242848437370237</v>
      </c>
      <c r="BG9" s="36">
        <f t="shared" si="10"/>
        <v>2.6153846153846154</v>
      </c>
      <c r="BH9" s="1">
        <f t="shared" si="11"/>
        <v>0.38235294117647056</v>
      </c>
      <c r="BI9" s="44">
        <f>SUM($BH$6:BH9)</f>
        <v>1.2510588235294116</v>
      </c>
      <c r="BJ9" s="37">
        <f t="shared" si="12"/>
        <v>30.374972318339097</v>
      </c>
      <c r="BK9" s="35">
        <f>$BJ$2*1000*(Folha3!BI9*0.001)^2</f>
        <v>9.9386909425605491E-2</v>
      </c>
      <c r="BL9" s="37">
        <f t="shared" si="13"/>
        <v>9.2833044982698993</v>
      </c>
    </row>
    <row r="10" spans="3:64" x14ac:dyDescent="0.25">
      <c r="Q10" s="1">
        <v>66.53</v>
      </c>
      <c r="R10" s="1">
        <f t="shared" si="15"/>
        <v>6.6530000000000005</v>
      </c>
      <c r="S10" s="1">
        <v>979.25</v>
      </c>
      <c r="U10" s="1">
        <f t="shared" si="16"/>
        <v>2.97925</v>
      </c>
      <c r="W10" s="11">
        <f t="shared" si="14"/>
        <v>0</v>
      </c>
      <c r="Y10" s="1">
        <f t="shared" ref="Y10:Y19" si="18">W9*(R10-R9)+U9</f>
        <v>2.97925</v>
      </c>
      <c r="AA10" s="1">
        <f t="shared" si="17"/>
        <v>3.1524712595451869</v>
      </c>
      <c r="AH10" s="60">
        <f t="shared" si="2"/>
        <v>1.9247058823529412E-2</v>
      </c>
      <c r="AI10" s="1">
        <v>3.2719999999999998</v>
      </c>
      <c r="AJ10" s="1">
        <f>$U$9+$W$9*(AI10-$AI$9)</f>
        <v>2.9370666035151793</v>
      </c>
      <c r="AL10" s="1">
        <f t="shared" si="3"/>
        <v>0.33975413087803286</v>
      </c>
      <c r="AN10" s="32">
        <f>SUM($AL$6:AL10)</f>
        <v>1.4622195652982697</v>
      </c>
      <c r="AQ10" s="36">
        <f t="shared" si="0"/>
        <v>2.9996295507266435</v>
      </c>
      <c r="AR10" s="1">
        <f t="shared" si="4"/>
        <v>0.33338900577498731</v>
      </c>
      <c r="AS10" s="36">
        <f>SUM($AR$6:AR10)</f>
        <v>1.4241025039708697</v>
      </c>
      <c r="AT10" s="37">
        <f>Folha1!$H$16*AS10/AQ10</f>
        <v>33.257248605992423</v>
      </c>
      <c r="AU10" s="37">
        <f>Folha1!$H$16*1000*(Folha3!AS10*0.001)^2</f>
        <v>0.1420676479260872</v>
      </c>
      <c r="AV10" s="36">
        <f t="shared" si="5"/>
        <v>7.7900157838589514</v>
      </c>
      <c r="AW10" s="36">
        <f t="shared" si="6"/>
        <v>2.9618763316262977</v>
      </c>
      <c r="AX10" s="1">
        <f t="shared" si="7"/>
        <v>0.33828074587945967</v>
      </c>
      <c r="AY10" s="36">
        <f>SUM($AX$6:AX10)</f>
        <v>1.4359562104046204</v>
      </c>
      <c r="AZ10" s="37">
        <f>Folha1!$H$16*AY10/AW10</f>
        <v>33.9615079321933</v>
      </c>
      <c r="BA10" s="1">
        <f>Folha1!$H$16*1000*(Folha3!AY10*0.001)^2</f>
        <v>0.14444252867203672</v>
      </c>
      <c r="BB10" s="36">
        <f t="shared" si="8"/>
        <v>2.6153846153846154</v>
      </c>
      <c r="BC10" s="1">
        <f t="shared" si="9"/>
        <v>0.38235294117647073</v>
      </c>
      <c r="BD10" s="44">
        <f>SUM($BC$6:BC10)</f>
        <v>1.6334117647058823</v>
      </c>
      <c r="BE10" s="37">
        <f t="shared" si="1"/>
        <v>56.833121107266436</v>
      </c>
      <c r="BF10" s="35">
        <f>$BE$2*1000*(Folha3!BD10*0.001)^2</f>
        <v>0.24279109337024221</v>
      </c>
      <c r="BG10" s="36">
        <f t="shared" si="10"/>
        <v>2.6153846153846154</v>
      </c>
      <c r="BH10" s="1">
        <f t="shared" si="11"/>
        <v>0.38235294117647073</v>
      </c>
      <c r="BI10" s="44">
        <f>SUM($BH$6:BH10)</f>
        <v>1.6334117647058823</v>
      </c>
      <c r="BJ10" s="37">
        <f t="shared" si="12"/>
        <v>39.658276816608996</v>
      </c>
      <c r="BK10" s="35">
        <f>$BJ$2*1000*(Folha3!BI10*0.001)^2</f>
        <v>0.16942015856055362</v>
      </c>
      <c r="BL10" s="37">
        <f t="shared" si="13"/>
        <v>9.2833044982698887</v>
      </c>
    </row>
    <row r="11" spans="3:64" x14ac:dyDescent="0.25">
      <c r="Q11" s="1">
        <v>160.44999999999999</v>
      </c>
      <c r="R11" s="1">
        <f t="shared" si="15"/>
        <v>16.044999999999998</v>
      </c>
      <c r="S11" s="1">
        <v>979.25</v>
      </c>
      <c r="U11" s="1">
        <f t="shared" si="16"/>
        <v>2.97925</v>
      </c>
      <c r="W11" s="11">
        <f t="shared" si="14"/>
        <v>0</v>
      </c>
      <c r="Y11" s="1">
        <f t="shared" si="18"/>
        <v>2.97925</v>
      </c>
      <c r="AA11" s="1">
        <f t="shared" si="17"/>
        <v>1.2503146765125457</v>
      </c>
      <c r="AH11" s="60">
        <f t="shared" si="2"/>
        <v>2.5129411764705883E-2</v>
      </c>
      <c r="AI11" s="1">
        <v>4.2720000000000002</v>
      </c>
      <c r="AJ11" s="1">
        <f>$U$9+$W$9*(AI11-$AI$9)</f>
        <v>2.9495432070303584</v>
      </c>
      <c r="AL11" s="1">
        <f t="shared" si="3"/>
        <v>0.33831999998202217</v>
      </c>
      <c r="AN11" s="32">
        <f>SUM($AL$6:AL11)</f>
        <v>1.8005395652802918</v>
      </c>
      <c r="AQ11" s="36">
        <f t="shared" si="0"/>
        <v>2.9993685126643599</v>
      </c>
      <c r="AR11" s="1">
        <f t="shared" si="4"/>
        <v>0.33342186889193631</v>
      </c>
      <c r="AS11" s="36">
        <f>SUM($AR$6:AR11)</f>
        <v>1.7575243728628061</v>
      </c>
      <c r="AT11" s="37">
        <f>Folha1!$H$16*AS11/AQ11</f>
        <v>41.047264389851378</v>
      </c>
      <c r="AU11" s="37">
        <f>Folha1!$H$16*1000*(Folha3!AS11*0.001)^2</f>
        <v>0.21637914632720651</v>
      </c>
      <c r="AV11" s="36">
        <f t="shared" si="5"/>
        <v>7.7934463211698173</v>
      </c>
      <c r="AW11" s="36">
        <f t="shared" si="6"/>
        <v>2.9503726638062284</v>
      </c>
      <c r="AX11" s="1">
        <f t="shared" si="7"/>
        <v>0.3395983072050654</v>
      </c>
      <c r="AY11" s="36">
        <f>SUM($AX$6:AX11)</f>
        <v>1.7755545176096859</v>
      </c>
      <c r="AZ11" s="37">
        <f>Folha1!$H$16*AY11/AW11</f>
        <v>42.157012482319843</v>
      </c>
      <c r="BA11" s="1">
        <f>Folha1!$H$16*1000*(Folha3!AY11*0.001)^2</f>
        <v>0.220841512846424</v>
      </c>
      <c r="BB11" s="36">
        <f t="shared" si="8"/>
        <v>2.6153846153846154</v>
      </c>
      <c r="BC11" s="1">
        <f t="shared" si="9"/>
        <v>0.38235294117647056</v>
      </c>
      <c r="BD11" s="44">
        <f>SUM($BC$6:BC11)</f>
        <v>2.0157647058823529</v>
      </c>
      <c r="BE11" s="37">
        <f t="shared" si="1"/>
        <v>70.136754325259517</v>
      </c>
      <c r="BF11" s="35">
        <f>$BE$2*1000*(Folha3!BD11*0.001)^2</f>
        <v>0.3697609688027681</v>
      </c>
      <c r="BG11" s="36">
        <f t="shared" si="10"/>
        <v>2.6153846153846154</v>
      </c>
      <c r="BH11" s="1">
        <f t="shared" si="11"/>
        <v>0.38235294117647056</v>
      </c>
      <c r="BI11" s="44">
        <f>SUM($BH$6:BH11)</f>
        <v>2.0157647058823529</v>
      </c>
      <c r="BJ11" s="37">
        <f t="shared" si="12"/>
        <v>48.941581314878889</v>
      </c>
      <c r="BK11" s="35">
        <f>$BJ$2*1000*(Folha3!BI11*0.001)^2</f>
        <v>0.2580200166920415</v>
      </c>
      <c r="BL11" s="37">
        <f t="shared" si="13"/>
        <v>9.2833044982698993</v>
      </c>
    </row>
    <row r="12" spans="3:64" x14ac:dyDescent="0.25">
      <c r="Q12" s="1">
        <v>197.7</v>
      </c>
      <c r="R12" s="1">
        <f t="shared" si="15"/>
        <v>19.77</v>
      </c>
      <c r="S12" s="1">
        <v>979.25</v>
      </c>
      <c r="U12" s="1">
        <f t="shared" si="16"/>
        <v>2.97925</v>
      </c>
      <c r="W12" s="11">
        <f t="shared" si="14"/>
        <v>-2.1142857142857074E-3</v>
      </c>
      <c r="Y12" s="1">
        <f t="shared" si="18"/>
        <v>2.97925</v>
      </c>
      <c r="AA12" s="1">
        <f t="shared" si="17"/>
        <v>6.7550558026348924</v>
      </c>
      <c r="AH12" s="60">
        <f t="shared" si="2"/>
        <v>3.1011764705882353E-2</v>
      </c>
      <c r="AI12" s="1">
        <v>5.2720000000000002</v>
      </c>
      <c r="AJ12" s="1">
        <f>$U$9+$W$9*(AI12-$AI$9)</f>
        <v>2.9620198105455375</v>
      </c>
      <c r="AL12" s="1">
        <f t="shared" si="3"/>
        <v>0.33689792537080987</v>
      </c>
      <c r="AN12" s="32">
        <f>SUM($AL$6:AL12)</f>
        <v>2.1374374906511018</v>
      </c>
      <c r="AQ12" s="36">
        <f t="shared" si="0"/>
        <v>2.9990382704498271</v>
      </c>
      <c r="AR12" s="1">
        <f t="shared" si="4"/>
        <v>0.33346243361835565</v>
      </c>
      <c r="AS12" s="36">
        <f>SUM($AR$6:AR12)</f>
        <v>2.0909868064811619</v>
      </c>
      <c r="AT12" s="37">
        <f>Folha1!$H$16*AS12/AQ12</f>
        <v>48.840710711021195</v>
      </c>
      <c r="AU12" s="37">
        <f>Folha1!$H$16*1000*(Folha3!AS12*0.001)^2</f>
        <v>0.30627762824647953</v>
      </c>
      <c r="AV12" s="36">
        <f t="shared" si="5"/>
        <v>2.9747643007905609</v>
      </c>
      <c r="AW12" s="36">
        <f t="shared" si="6"/>
        <v>2.9389382001384083</v>
      </c>
      <c r="AX12" s="1">
        <f t="shared" si="7"/>
        <v>0.34091812868192689</v>
      </c>
      <c r="AY12" s="36">
        <f>SUM($AX$6:AX12)</f>
        <v>2.1164726462916126</v>
      </c>
      <c r="AZ12" s="37">
        <f>Folha1!$H$16*AY12/AW12</f>
        <v>50.446947934008129</v>
      </c>
      <c r="BA12" s="1">
        <f>Folha1!$H$16*1000*(Folha3!AY12*0.001)^2</f>
        <v>0.31378921311921204</v>
      </c>
      <c r="BB12" s="36">
        <f t="shared" si="8"/>
        <v>2.6153846153846154</v>
      </c>
      <c r="BC12" s="1">
        <f t="shared" si="9"/>
        <v>0.38235294117647056</v>
      </c>
      <c r="BD12" s="44">
        <f>SUM($BC$6:BC12)</f>
        <v>2.3981176470588235</v>
      </c>
      <c r="BE12" s="37">
        <f t="shared" si="1"/>
        <v>83.440387543252584</v>
      </c>
      <c r="BF12" s="35">
        <f>$BE$2*1000*(Folha3!BD12*0.001)^2</f>
        <v>0.52333811067128033</v>
      </c>
      <c r="BG12" s="36">
        <f t="shared" si="10"/>
        <v>2.6153846153846154</v>
      </c>
      <c r="BH12" s="1">
        <f t="shared" si="11"/>
        <v>0.38235294117647056</v>
      </c>
      <c r="BI12" s="44">
        <f>SUM($BH$6:BH12)</f>
        <v>2.3981176470588235</v>
      </c>
      <c r="BJ12" s="37">
        <f t="shared" si="12"/>
        <v>58.224885813148788</v>
      </c>
      <c r="BK12" s="35">
        <f>$BJ$2*1000*(Folha3!BI12*0.001)^2</f>
        <v>0.36518648382006924</v>
      </c>
      <c r="BL12" s="37">
        <f t="shared" si="13"/>
        <v>3.5369390138408363</v>
      </c>
    </row>
    <row r="13" spans="3:64" x14ac:dyDescent="0.25">
      <c r="Q13" s="1">
        <v>398.95</v>
      </c>
      <c r="R13" s="1">
        <f t="shared" si="15"/>
        <v>39.895000000000003</v>
      </c>
      <c r="S13" s="1">
        <v>936.7</v>
      </c>
      <c r="U13" s="1">
        <f t="shared" si="16"/>
        <v>2.9367000000000001</v>
      </c>
      <c r="W13" s="11">
        <f t="shared" si="14"/>
        <v>-4.0986547085201681E-3</v>
      </c>
      <c r="Y13" s="1">
        <f t="shared" si="18"/>
        <v>2.9367000000000001</v>
      </c>
      <c r="AA13" s="1">
        <f t="shared" si="17"/>
        <v>6.8342016549187861</v>
      </c>
      <c r="AH13" s="60">
        <f t="shared" si="2"/>
        <v>3.6894117647058827E-2</v>
      </c>
      <c r="AI13" s="1">
        <v>6.2720000000000002</v>
      </c>
      <c r="AJ13" s="1">
        <f>$U$9+$W$9*(AI13-$AI$9)</f>
        <v>2.9744964140607166</v>
      </c>
      <c r="AL13" s="1">
        <f t="shared" si="3"/>
        <v>0.12798664017674929</v>
      </c>
      <c r="AN13" s="32">
        <f>SUM($AL$6:AL13)</f>
        <v>2.2654241308278511</v>
      </c>
      <c r="AQ13" s="36">
        <f t="shared" si="0"/>
        <v>2.9986388240830451</v>
      </c>
      <c r="AR13" s="1">
        <f t="shared" si="4"/>
        <v>0.12706125934957735</v>
      </c>
      <c r="AS13" s="36">
        <f>SUM($AR$6:AR13)</f>
        <v>2.2180480658307391</v>
      </c>
      <c r="AT13" s="37">
        <f>Folha1!$H$16*AS13/AQ13</f>
        <v>51.815475011811756</v>
      </c>
      <c r="AU13" s="37">
        <f>Folha1!$H$16*1000*(Folha3!AS13*0.001)^2</f>
        <v>0.34463120351172183</v>
      </c>
      <c r="AV13" s="36">
        <f t="shared" si="5"/>
        <v>20.45920196466243</v>
      </c>
      <c r="AW13" s="36">
        <f t="shared" si="6"/>
        <v>2.9275729406228375</v>
      </c>
      <c r="AX13" s="1">
        <f t="shared" si="7"/>
        <v>0.13023784471510311</v>
      </c>
      <c r="AY13" s="36">
        <f>SUM($AX$6:AX13)</f>
        <v>2.2467104910067155</v>
      </c>
      <c r="AZ13" s="37">
        <f>Folha1!$H$16*AY13/AW13</f>
        <v>53.759111104175474</v>
      </c>
      <c r="BA13" s="1">
        <f>Folha1!$H$16*1000*(Folha3!AY13*0.001)^2</f>
        <v>0.353595652547189</v>
      </c>
      <c r="BB13" s="36">
        <f t="shared" si="8"/>
        <v>2.6153846153846154</v>
      </c>
      <c r="BC13" s="1">
        <f t="shared" si="9"/>
        <v>0.14567647058823538</v>
      </c>
      <c r="BD13" s="44">
        <f>SUM($BC$6:BC13)</f>
        <v>2.5437941176470589</v>
      </c>
      <c r="BE13" s="37">
        <f t="shared" si="1"/>
        <v>88.509071799307961</v>
      </c>
      <c r="BF13" s="35">
        <f>$BE$2*1000*(Folha3!BD13*0.001)^2</f>
        <v>0.5888508546807959</v>
      </c>
      <c r="BG13" s="36">
        <f t="shared" si="10"/>
        <v>2.6153846153846154</v>
      </c>
      <c r="BH13" s="1">
        <f t="shared" si="11"/>
        <v>0.14567647058823538</v>
      </c>
      <c r="BI13" s="44">
        <f>SUM($BH$6:BH13)</f>
        <v>2.5437941176470589</v>
      </c>
      <c r="BJ13" s="37">
        <f t="shared" si="12"/>
        <v>61.761824826989624</v>
      </c>
      <c r="BK13" s="35">
        <f>$BJ$2*1000*(Folha3!BI13*0.001)^2</f>
        <v>0.41090142057396201</v>
      </c>
      <c r="BL13" s="37">
        <f t="shared" si="13"/>
        <v>24.365628604382923</v>
      </c>
    </row>
    <row r="14" spans="3:64" x14ac:dyDescent="0.25">
      <c r="Q14" s="1">
        <v>599.65</v>
      </c>
      <c r="R14" s="1">
        <f t="shared" si="15"/>
        <v>59.965000000000003</v>
      </c>
      <c r="S14" s="1">
        <v>854.44</v>
      </c>
      <c r="U14" s="1">
        <f t="shared" si="16"/>
        <v>2.8544400000000003</v>
      </c>
      <c r="W14" s="11">
        <f t="shared" si="14"/>
        <v>-4.2894657105343147E-3</v>
      </c>
      <c r="Y14" s="1">
        <f t="shared" si="18"/>
        <v>2.8544400000000003</v>
      </c>
      <c r="AA14" s="1">
        <f t="shared" si="17"/>
        <v>6.9372626504673391</v>
      </c>
      <c r="AH14" s="60">
        <f t="shared" si="2"/>
        <v>3.913529411764706E-2</v>
      </c>
      <c r="AI14" s="20" cm="1">
        <f t="array" ref="AI14:AI23">_xlfn.SEQUENCE((R11-R10)/1+1,1,R10,1)</f>
        <v>6.6530000000000005</v>
      </c>
      <c r="AJ14" s="17">
        <f>$U$9+$W$9*(AI14-$AI$9)</f>
        <v>2.97925</v>
      </c>
      <c r="AL14" s="1">
        <f t="shared" si="3"/>
        <v>0.33565494671477719</v>
      </c>
      <c r="AN14" s="32">
        <f>SUM($AL$6:AL14)</f>
        <v>2.6010790775426282</v>
      </c>
      <c r="AQ14" s="36">
        <f t="shared" si="0"/>
        <v>2.9984684287543253</v>
      </c>
      <c r="AR14" s="1">
        <f t="shared" si="4"/>
        <v>0.33353112617377684</v>
      </c>
      <c r="AS14" s="36">
        <f>SUM($AR$6:AR14)</f>
        <v>2.5515791920045161</v>
      </c>
      <c r="AT14" s="37">
        <f>Folha1!$H$16*AS14/AQ14</f>
        <v>59.610430960348147</v>
      </c>
      <c r="AU14" s="37">
        <f>Folha1!$H$16*1000*(Folha3!AS14*0.001)^2</f>
        <v>0.45606925268196075</v>
      </c>
      <c r="AV14" s="36">
        <f t="shared" si="5"/>
        <v>7.8045176036748458</v>
      </c>
      <c r="AW14" s="36">
        <f t="shared" si="6"/>
        <v>2.9232609830103806</v>
      </c>
      <c r="AX14" s="1">
        <f t="shared" si="7"/>
        <v>0.34274439302864479</v>
      </c>
      <c r="AY14" s="36">
        <f>SUM($AX$6:AX14)</f>
        <v>2.5894548840353604</v>
      </c>
      <c r="AZ14" s="37">
        <f>Folha1!$H$16*AY14/AW14</f>
        <v>62.051666389281039</v>
      </c>
      <c r="BA14" s="1">
        <f>Folha1!$H$16*1000*(Folha3!AY14*0.001)^2</f>
        <v>0.46970954725466524</v>
      </c>
      <c r="BB14" s="36">
        <f t="shared" si="8"/>
        <v>2.6153846153846154</v>
      </c>
      <c r="BC14" s="1">
        <f t="shared" si="9"/>
        <v>0.38235294117647056</v>
      </c>
      <c r="BD14" s="44">
        <f>SUM($BC$6:BC14)</f>
        <v>2.9261470588235294</v>
      </c>
      <c r="BE14" s="37">
        <f t="shared" si="1"/>
        <v>101.81270501730104</v>
      </c>
      <c r="BF14" s="35">
        <f>$BE$2*1000*(Folha3!BD14*0.001)^2</f>
        <v>0.7791726314974049</v>
      </c>
      <c r="BG14" s="36">
        <f t="shared" si="10"/>
        <v>2.6153846153846154</v>
      </c>
      <c r="BH14" s="1">
        <f t="shared" si="11"/>
        <v>0.38235294117647056</v>
      </c>
      <c r="BI14" s="44">
        <f>SUM($BH$6:BH14)</f>
        <v>2.9261470588235294</v>
      </c>
      <c r="BJ14" s="37">
        <f t="shared" si="12"/>
        <v>71.045129325259524</v>
      </c>
      <c r="BK14" s="35">
        <f>$BJ$2*1000*(Folha3!BI14*0.001)^2</f>
        <v>0.54370837472621114</v>
      </c>
      <c r="BL14" s="37">
        <f t="shared" si="13"/>
        <v>9.2833044982698851</v>
      </c>
    </row>
    <row r="15" spans="3:64" x14ac:dyDescent="0.25">
      <c r="Q15" s="1">
        <v>797.67</v>
      </c>
      <c r="R15" s="1">
        <f t="shared" si="15"/>
        <v>79.766999999999996</v>
      </c>
      <c r="S15" s="1">
        <v>769.5</v>
      </c>
      <c r="U15" s="1">
        <f t="shared" si="16"/>
        <v>2.7694999999999999</v>
      </c>
      <c r="W15" s="11">
        <f t="shared" si="14"/>
        <v>-3.7613172818624844E-3</v>
      </c>
      <c r="Y15" s="1">
        <f t="shared" si="18"/>
        <v>2.7694999999999999</v>
      </c>
      <c r="AA15" s="1">
        <f t="shared" si="17"/>
        <v>7.2583498826503048</v>
      </c>
      <c r="AH15" s="60">
        <f t="shared" si="2"/>
        <v>4.501764705882353E-2</v>
      </c>
      <c r="AI15" s="1">
        <v>7.6530000000000005</v>
      </c>
      <c r="AJ15" s="1">
        <f t="shared" ref="AJ15:AJ24" si="19">$U$10+$W$10*(AI15-$AI$14)</f>
        <v>2.97925</v>
      </c>
      <c r="AL15" s="1">
        <f t="shared" si="3"/>
        <v>0.33565494671477719</v>
      </c>
      <c r="AN15" s="32">
        <f>SUM($AL$6:AL15)</f>
        <v>2.9367340242574054</v>
      </c>
      <c r="AQ15" s="36">
        <f t="shared" si="0"/>
        <v>2.997973411453287</v>
      </c>
      <c r="AR15" s="1">
        <f t="shared" si="4"/>
        <v>0.33359005303768235</v>
      </c>
      <c r="AS15" s="36">
        <f>SUM($AR$6:AR15)</f>
        <v>2.8851692450421984</v>
      </c>
      <c r="AT15" s="37">
        <f>Folha1!$H$16*AS15/AQ15</f>
        <v>67.414948564022993</v>
      </c>
      <c r="AU15" s="37">
        <f>Folha1!$H$16*1000*(Folha3!AS15*0.001)^2</f>
        <v>0.58311643012019698</v>
      </c>
      <c r="AV15" s="36">
        <f t="shared" si="5"/>
        <v>7.8103897577376955</v>
      </c>
      <c r="AW15" s="36">
        <f t="shared" si="6"/>
        <v>2.9119912944290656</v>
      </c>
      <c r="AX15" s="1">
        <f t="shared" si="7"/>
        <v>0.34406932241208465</v>
      </c>
      <c r="AY15" s="36">
        <f>SUM($AX$6:AX15)</f>
        <v>2.9335242064474452</v>
      </c>
      <c r="AZ15" s="37">
        <f>Folha1!$H$16*AY15/AW15</f>
        <v>70.568728780729813</v>
      </c>
      <c r="BA15" s="1">
        <f>Folha1!$H$16*1000*(Folha3!AY15*0.001)^2</f>
        <v>0.60282609358458272</v>
      </c>
      <c r="BB15" s="36">
        <f t="shared" si="8"/>
        <v>2.6153846153846154</v>
      </c>
      <c r="BC15" s="1">
        <f t="shared" si="9"/>
        <v>0.38235294117647056</v>
      </c>
      <c r="BD15" s="44">
        <f>SUM($BC$6:BC15)</f>
        <v>3.3085</v>
      </c>
      <c r="BE15" s="37">
        <f t="shared" si="1"/>
        <v>115.11633823529412</v>
      </c>
      <c r="BF15" s="35">
        <f>$BE$2*1000*(Folha3!BD15*0.001)^2</f>
        <v>0.99610167475000011</v>
      </c>
      <c r="BG15" s="36">
        <f t="shared" si="10"/>
        <v>2.6153846153846154</v>
      </c>
      <c r="BH15" s="1">
        <f t="shared" si="11"/>
        <v>0.38235294117647056</v>
      </c>
      <c r="BI15" s="44">
        <f>SUM($BH$6:BH15)</f>
        <v>3.3085</v>
      </c>
      <c r="BJ15" s="37">
        <f t="shared" si="12"/>
        <v>80.328433823529409</v>
      </c>
      <c r="BK15" s="35">
        <f>$BJ$2*1000*(Folha3!BI15*0.001)^2</f>
        <v>0.69508193787500006</v>
      </c>
      <c r="BL15" s="37">
        <f t="shared" si="13"/>
        <v>9.2833044982698993</v>
      </c>
    </row>
    <row r="16" spans="3:64" x14ac:dyDescent="0.25">
      <c r="Q16" s="1">
        <v>998.69</v>
      </c>
      <c r="R16" s="1">
        <f t="shared" si="15"/>
        <v>99.869000000000014</v>
      </c>
      <c r="S16" s="1">
        <v>693.89</v>
      </c>
      <c r="U16" s="1">
        <f t="shared" si="16"/>
        <v>2.6938900000000001</v>
      </c>
      <c r="W16" s="11">
        <f t="shared" si="14"/>
        <v>-3.1167857678276994E-3</v>
      </c>
      <c r="Y16" s="1">
        <f t="shared" si="18"/>
        <v>2.6938900000000001</v>
      </c>
      <c r="AA16" s="1">
        <f t="shared" si="17"/>
        <v>7.4282914298653546</v>
      </c>
      <c r="AH16" s="60">
        <f t="shared" si="2"/>
        <v>5.0900000000000001E-2</v>
      </c>
      <c r="AI16" s="1">
        <v>8.6530000000000005</v>
      </c>
      <c r="AJ16" s="1">
        <f t="shared" si="19"/>
        <v>2.97925</v>
      </c>
      <c r="AL16" s="1">
        <f t="shared" si="3"/>
        <v>0.33565494671477719</v>
      </c>
      <c r="AN16" s="32">
        <f>SUM($AL$6:AL16)</f>
        <v>3.2723889709721825</v>
      </c>
      <c r="AQ16" s="36">
        <f t="shared" si="0"/>
        <v>2.9974091899999999</v>
      </c>
      <c r="AR16" s="1">
        <f t="shared" si="4"/>
        <v>0.33365670482585924</v>
      </c>
      <c r="AS16" s="36">
        <f>SUM($AR$6:AR16)</f>
        <v>3.2188259498680578</v>
      </c>
      <c r="AT16" s="37">
        <f>Folha1!$H$16*AS16/AQ16</f>
        <v>75.225338321760688</v>
      </c>
      <c r="AU16" s="37">
        <f>Folha1!$H$16*1000*(Folha3!AS16*0.001)^2</f>
        <v>0.72578448156978126</v>
      </c>
      <c r="AV16" s="36">
        <f t="shared" si="5"/>
        <v>7.8169871106509561</v>
      </c>
      <c r="AW16" s="36">
        <f t="shared" si="6"/>
        <v>2.9007908100000002</v>
      </c>
      <c r="AX16" s="1">
        <f t="shared" si="7"/>
        <v>0.34539627881440588</v>
      </c>
      <c r="AY16" s="36">
        <f>SUM($AX$6:AX16)</f>
        <v>3.278920485261851</v>
      </c>
      <c r="AZ16" s="37">
        <f>Folha1!$H$16*AY16/AW16</f>
        <v>79.182127138712517</v>
      </c>
      <c r="BA16" s="1">
        <f>Folha1!$H$16*1000*(Folha3!AY16*0.001)^2</f>
        <v>0.75313782585286915</v>
      </c>
      <c r="BB16" s="36">
        <f t="shared" si="8"/>
        <v>2.6153846153846154</v>
      </c>
      <c r="BC16" s="1">
        <f t="shared" si="9"/>
        <v>0.38235294117647056</v>
      </c>
      <c r="BD16" s="44">
        <f>SUM($BC$6:BC16)</f>
        <v>3.6908529411764706</v>
      </c>
      <c r="BE16" s="37">
        <f t="shared" si="1"/>
        <v>128.41997145328719</v>
      </c>
      <c r="BF16" s="35">
        <f>$BE$2*1000*(Folha3!BD16*0.001)^2</f>
        <v>1.2396379844385814</v>
      </c>
      <c r="BG16" s="36">
        <f t="shared" si="10"/>
        <v>2.6153846153846154</v>
      </c>
      <c r="BH16" s="1">
        <f t="shared" si="11"/>
        <v>0.38235294117647056</v>
      </c>
      <c r="BI16" s="44">
        <f>SUM($BH$6:BH16)</f>
        <v>3.6908529411764706</v>
      </c>
      <c r="BJ16" s="37">
        <f t="shared" si="12"/>
        <v>89.611738321799308</v>
      </c>
      <c r="BK16" s="35">
        <f>$BJ$2*1000*(Folha3!BI16*0.001)^2</f>
        <v>0.8650221100203288</v>
      </c>
      <c r="BL16" s="37">
        <f t="shared" si="13"/>
        <v>9.2833044982698851</v>
      </c>
    </row>
    <row r="17" spans="10:64" x14ac:dyDescent="0.25">
      <c r="Q17" s="1">
        <v>1198.8</v>
      </c>
      <c r="R17" s="1">
        <f t="shared" si="15"/>
        <v>119.88</v>
      </c>
      <c r="S17" s="1">
        <v>631.52</v>
      </c>
      <c r="U17" s="1">
        <f t="shared" si="16"/>
        <v>2.6315200000000001</v>
      </c>
      <c r="W17" s="11">
        <f t="shared" si="14"/>
        <v>-2.4948056555009388E-3</v>
      </c>
      <c r="Y17" s="1">
        <f t="shared" si="18"/>
        <v>2.6315200000000001</v>
      </c>
      <c r="AA17" s="1">
        <f t="shared" si="17"/>
        <v>7.4987079710585638</v>
      </c>
      <c r="AH17" s="60">
        <f t="shared" si="2"/>
        <v>5.6782352941176471E-2</v>
      </c>
      <c r="AI17" s="1">
        <v>9.6530000000000005</v>
      </c>
      <c r="AJ17" s="1">
        <f t="shared" si="19"/>
        <v>2.97925</v>
      </c>
      <c r="AL17" s="1">
        <f t="shared" si="3"/>
        <v>0.33565494671477719</v>
      </c>
      <c r="AN17" s="32">
        <f>SUM($AL$6:AL17)</f>
        <v>3.6080439176869596</v>
      </c>
      <c r="AQ17" s="36">
        <f t="shared" si="0"/>
        <v>2.9967757643944637</v>
      </c>
      <c r="AR17" s="1">
        <f t="shared" si="4"/>
        <v>0.33373109078777846</v>
      </c>
      <c r="AS17" s="36">
        <f>SUM($AR$6:AR17)</f>
        <v>3.5525570406558362</v>
      </c>
      <c r="AT17" s="37">
        <f>Folha1!$H$16*AS17/AQ17</f>
        <v>83.042325432411644</v>
      </c>
      <c r="AU17" s="37">
        <f>Folha1!$H$16*1000*(Folha3!AS17*0.001)^2</f>
        <v>0.88408660353985147</v>
      </c>
      <c r="AV17" s="36">
        <f t="shared" si="5"/>
        <v>7.824311398028243</v>
      </c>
      <c r="AW17" s="36">
        <f t="shared" si="6"/>
        <v>2.8896595297231835</v>
      </c>
      <c r="AX17" s="1">
        <f t="shared" si="7"/>
        <v>0.34672519025812337</v>
      </c>
      <c r="AY17" s="36">
        <f>SUM($AX$6:AX17)</f>
        <v>3.6256456755199742</v>
      </c>
      <c r="AZ17" s="37">
        <f>Folha1!$H$16*AY17/AW17</f>
        <v>87.892410223992755</v>
      </c>
      <c r="BA17" s="1">
        <f>Folha1!$H$16*1000*(Folha3!AY17*0.001)^2</f>
        <v>0.92083837349240771</v>
      </c>
      <c r="BB17" s="36">
        <f t="shared" si="8"/>
        <v>2.6153846153846154</v>
      </c>
      <c r="BC17" s="1">
        <f t="shared" si="9"/>
        <v>0.38235294117647056</v>
      </c>
      <c r="BD17" s="44">
        <f>SUM($BC$6:BC17)</f>
        <v>4.0732058823529407</v>
      </c>
      <c r="BE17" s="37">
        <f t="shared" si="1"/>
        <v>141.72360467128024</v>
      </c>
      <c r="BF17" s="35">
        <f>$BE$2*1000*(Folha3!BD17*0.001)^2</f>
        <v>1.5097815605631484</v>
      </c>
      <c r="BG17" s="36">
        <f t="shared" si="10"/>
        <v>2.6153846153846154</v>
      </c>
      <c r="BH17" s="1">
        <f t="shared" si="11"/>
        <v>0.38235294117647056</v>
      </c>
      <c r="BI17" s="44">
        <f>SUM($BH$6:BH17)</f>
        <v>4.0732058823529407</v>
      </c>
      <c r="BJ17" s="37">
        <f t="shared" si="12"/>
        <v>98.895042820069193</v>
      </c>
      <c r="BK17" s="35">
        <f>$BJ$2*1000*(Folha3!BI17*0.001)^2</f>
        <v>1.0535288911621969</v>
      </c>
      <c r="BL17" s="37">
        <f t="shared" si="13"/>
        <v>9.2833044982699136</v>
      </c>
    </row>
    <row r="18" spans="10:64" x14ac:dyDescent="0.25">
      <c r="Q18" s="1">
        <v>1396.13</v>
      </c>
      <c r="R18" s="1">
        <f t="shared" si="15"/>
        <v>139.61300000000003</v>
      </c>
      <c r="S18" s="1">
        <v>582.29</v>
      </c>
      <c r="U18" s="1">
        <f t="shared" si="16"/>
        <v>2.58229</v>
      </c>
      <c r="W18" s="11">
        <f t="shared" si="14"/>
        <v>-1.6771074828589902E-3</v>
      </c>
      <c r="Y18" s="1">
        <f t="shared" si="18"/>
        <v>2.58229</v>
      </c>
      <c r="AA18" s="1">
        <f t="shared" si="17"/>
        <v>7.8507836067986041</v>
      </c>
      <c r="AH18" s="60">
        <f t="shared" si="2"/>
        <v>6.2664705882352942E-2</v>
      </c>
      <c r="AI18" s="1">
        <v>10.653</v>
      </c>
      <c r="AJ18" s="1">
        <f t="shared" si="19"/>
        <v>2.97925</v>
      </c>
      <c r="AL18" s="1">
        <f t="shared" si="3"/>
        <v>0.33565494671477719</v>
      </c>
      <c r="AN18" s="32">
        <f>SUM($AL$6:AL18)</f>
        <v>3.9436988644017368</v>
      </c>
      <c r="AQ18" s="36">
        <f t="shared" si="0"/>
        <v>2.9960731346366782</v>
      </c>
      <c r="AR18" s="1">
        <f t="shared" si="4"/>
        <v>0.33381322125274887</v>
      </c>
      <c r="AS18" s="36">
        <f>SUM($AR$6:AR18)</f>
        <v>3.8863702619085849</v>
      </c>
      <c r="AT18" s="37">
        <f>Folha1!$H$16*AS18/AQ18</f>
        <v>90.866636830439887</v>
      </c>
      <c r="AU18" s="37">
        <f>Folha1!$H$16*1000*(Folha3!AS18*0.001)^2</f>
        <v>1.0580374468193294</v>
      </c>
      <c r="AV18" s="36">
        <f t="shared" si="5"/>
        <v>7.8323645506091282</v>
      </c>
      <c r="AW18" s="36">
        <f t="shared" si="6"/>
        <v>2.8785974535986161</v>
      </c>
      <c r="AX18" s="1">
        <f t="shared" si="7"/>
        <v>0.34805598336775462</v>
      </c>
      <c r="AY18" s="36">
        <f>SUM($AX$6:AX18)</f>
        <v>3.973701658887729</v>
      </c>
      <c r="AZ18" s="37">
        <f>Folha1!$H$16*AY18/AW18</f>
        <v>96.70011955096966</v>
      </c>
      <c r="BA18" s="1">
        <f>Folha1!$H$16*1000*(Folha3!AY18*0.001)^2</f>
        <v>1.1061224464967661</v>
      </c>
      <c r="BB18" s="36">
        <f t="shared" si="8"/>
        <v>2.6153846153846154</v>
      </c>
      <c r="BC18" s="1">
        <f t="shared" si="9"/>
        <v>0.38235294117647056</v>
      </c>
      <c r="BD18" s="44">
        <f>SUM($BC$6:BC18)</f>
        <v>4.4555588235294117</v>
      </c>
      <c r="BE18" s="37">
        <f t="shared" si="1"/>
        <v>155.02723788927335</v>
      </c>
      <c r="BF18" s="35">
        <f>$BE$2*1000*(Folha3!BD18*0.001)^2</f>
        <v>1.8065324031237022</v>
      </c>
      <c r="BG18" s="36">
        <f t="shared" si="10"/>
        <v>2.6153846153846154</v>
      </c>
      <c r="BH18" s="1">
        <f t="shared" si="11"/>
        <v>0.38235294117647056</v>
      </c>
      <c r="BI18" s="44">
        <f>SUM($BH$6:BH18)</f>
        <v>4.4555588235294117</v>
      </c>
      <c r="BJ18" s="37">
        <f t="shared" si="12"/>
        <v>108.17834731833911</v>
      </c>
      <c r="BK18" s="35">
        <f>$BJ$2*1000*(Folha3!BI18*0.001)^2</f>
        <v>1.2606022813006055</v>
      </c>
      <c r="BL18" s="37">
        <f t="shared" si="13"/>
        <v>9.2833044982698993</v>
      </c>
    </row>
    <row r="19" spans="10:64" x14ac:dyDescent="0.25">
      <c r="Q19" s="1">
        <v>1598.86</v>
      </c>
      <c r="R19" s="1">
        <f t="shared" si="15"/>
        <v>159.886</v>
      </c>
      <c r="S19" s="1">
        <v>548.29</v>
      </c>
      <c r="U19" s="1">
        <f t="shared" si="16"/>
        <v>2.5482899999999997</v>
      </c>
      <c r="W19" s="11">
        <f t="shared" si="14"/>
        <v>-1.1419413002103172E-3</v>
      </c>
      <c r="Y19" s="1">
        <f t="shared" si="18"/>
        <v>2.5482899999999997</v>
      </c>
      <c r="AA19" s="1">
        <f>(R20-R19)/Y19</f>
        <v>3.9175290096496211</v>
      </c>
      <c r="AH19" s="60">
        <f t="shared" si="2"/>
        <v>6.8547058823529419E-2</v>
      </c>
      <c r="AI19" s="1">
        <v>11.653</v>
      </c>
      <c r="AJ19" s="1">
        <f t="shared" si="19"/>
        <v>2.97925</v>
      </c>
      <c r="AL19" s="1">
        <f t="shared" si="3"/>
        <v>0.33565494671477719</v>
      </c>
      <c r="AN19" s="32">
        <f>SUM($AL$6:AL19)</f>
        <v>4.2793538111165139</v>
      </c>
      <c r="AQ19" s="36">
        <f t="shared" si="0"/>
        <v>2.9953013007266436</v>
      </c>
      <c r="AR19" s="1">
        <f t="shared" si="4"/>
        <v>0.33390310763350878</v>
      </c>
      <c r="AS19" s="36">
        <f>SUM($AR$6:AR19)</f>
        <v>4.2202733695420935</v>
      </c>
      <c r="AT19" s="37">
        <f>Folha1!$H$16*AS19/AQ19</f>
        <v>98.699001381049015</v>
      </c>
      <c r="AU19" s="37">
        <f>Folha1!$H$16*1000*(Folha3!AS19*0.001)^2</f>
        <v>1.2476531203814845</v>
      </c>
      <c r="AV19" s="36">
        <f t="shared" si="5"/>
        <v>7.8411486952824561</v>
      </c>
      <c r="AW19" s="36">
        <f t="shared" si="6"/>
        <v>2.8676045816262974</v>
      </c>
      <c r="AX19" s="1">
        <f t="shared" si="7"/>
        <v>0.34938858336046019</v>
      </c>
      <c r="AY19" s="36">
        <f>SUM($AX$6:AX19)</f>
        <v>4.3230902422481892</v>
      </c>
      <c r="AZ19" s="37">
        <f>Folha1!$H$16*AY19/AW19</f>
        <v>105.60578908197205</v>
      </c>
      <c r="BA19" s="1">
        <f>Folha1!$H$16*1000*(Folha3!AY19*0.001)^2</f>
        <v>1.309185820251821</v>
      </c>
      <c r="BB19" s="36">
        <f t="shared" si="8"/>
        <v>2.6153846153846154</v>
      </c>
      <c r="BC19" s="1">
        <f t="shared" si="9"/>
        <v>0.38235294117647056</v>
      </c>
      <c r="BD19" s="44">
        <f>SUM($BC$6:BC19)</f>
        <v>4.8379117647058827</v>
      </c>
      <c r="BE19" s="37">
        <f t="shared" si="1"/>
        <v>168.33087110726646</v>
      </c>
      <c r="BF19" s="35">
        <f>$BE$2*1000*(Folha3!BD19*0.001)^2</f>
        <v>2.1298905121202427</v>
      </c>
      <c r="BG19" s="36">
        <f t="shared" si="10"/>
        <v>2.6153846153846154</v>
      </c>
      <c r="BH19" s="1">
        <f t="shared" si="11"/>
        <v>0.38235294117647056</v>
      </c>
      <c r="BI19" s="44">
        <f>SUM($BH$6:BH19)</f>
        <v>4.8379117647058827</v>
      </c>
      <c r="BJ19" s="37">
        <f t="shared" si="12"/>
        <v>117.46165181660901</v>
      </c>
      <c r="BK19" s="35">
        <f>$BJ$2*1000*(Folha3!BI19*0.001)^2</f>
        <v>1.486242280435554</v>
      </c>
      <c r="BL19" s="37">
        <f t="shared" si="13"/>
        <v>9.2833044982699136</v>
      </c>
    </row>
    <row r="20" spans="10:64" x14ac:dyDescent="0.25">
      <c r="Q20" s="1">
        <v>1698.69</v>
      </c>
      <c r="R20" s="1">
        <f t="shared" si="15"/>
        <v>169.86900000000003</v>
      </c>
      <c r="S20" s="1">
        <v>536.89</v>
      </c>
      <c r="U20" s="1">
        <f t="shared" si="16"/>
        <v>2.5368900000000001</v>
      </c>
      <c r="W20" s="11">
        <f>W19</f>
        <v>-1.1419413002103172E-3</v>
      </c>
      <c r="Y20" s="1">
        <f>W19*(R20-R19)+U19</f>
        <v>2.5368900000000001</v>
      </c>
      <c r="AA20" s="1">
        <f t="shared" si="17"/>
        <v>5.1638029240515672E-2</v>
      </c>
      <c r="AH20" s="60">
        <f t="shared" si="2"/>
        <v>7.4429411764705883E-2</v>
      </c>
      <c r="AI20" s="1">
        <v>12.653</v>
      </c>
      <c r="AJ20" s="1">
        <f t="shared" si="19"/>
        <v>2.97925</v>
      </c>
      <c r="AL20" s="1">
        <f t="shared" si="3"/>
        <v>0.33565494671477719</v>
      </c>
      <c r="AN20" s="32">
        <f>SUM($AL$6:AL20)</f>
        <v>4.6150087578312915</v>
      </c>
      <c r="AQ20" s="36">
        <f t="shared" si="0"/>
        <v>2.9944602626643597</v>
      </c>
      <c r="AR20" s="1">
        <f t="shared" si="4"/>
        <v>0.33400076243019727</v>
      </c>
      <c r="AS20" s="36">
        <f>SUM($AR$6:AR20)</f>
        <v>4.5542741319722904</v>
      </c>
      <c r="AT20" s="37">
        <f>Folha1!$H$16*AS20/AQ20</f>
        <v>106.54015007633147</v>
      </c>
      <c r="AU20" s="37">
        <f>Folha1!$H$16*1000*(Folha3!AS20*0.001)^2</f>
        <v>1.452951195681141</v>
      </c>
      <c r="AV20" s="36">
        <f t="shared" si="5"/>
        <v>7.8506661562155386</v>
      </c>
      <c r="AW20" s="36">
        <f t="shared" si="6"/>
        <v>2.8566809138062284</v>
      </c>
      <c r="AX20" s="1">
        <f t="shared" si="7"/>
        <v>0.35072291403697997</v>
      </c>
      <c r="AY20" s="36">
        <f>SUM($AX$6:AX20)</f>
        <v>4.6738131562851688</v>
      </c>
      <c r="AZ20" s="37">
        <f>Folha1!$H$16*AY20/AW20</f>
        <v>114.6099449169495</v>
      </c>
      <c r="BA20" s="1">
        <f>Folha1!$H$16*1000*(Folha3!AY20*0.001)^2</f>
        <v>1.5302253197460907</v>
      </c>
      <c r="BB20" s="36">
        <f t="shared" si="8"/>
        <v>2.6153846153846154</v>
      </c>
      <c r="BC20" s="1">
        <f t="shared" si="9"/>
        <v>0.38235294117647056</v>
      </c>
      <c r="BD20" s="44">
        <f>SUM($BC$6:BC20)</f>
        <v>5.2202647058823537</v>
      </c>
      <c r="BE20" s="37">
        <f t="shared" si="1"/>
        <v>181.63450432525954</v>
      </c>
      <c r="BF20" s="35">
        <f>$BE$2*1000*(Folha3!BD20*0.001)^2</f>
        <v>2.4798558875527692</v>
      </c>
      <c r="BG20" s="36">
        <f t="shared" si="10"/>
        <v>2.6153846153846154</v>
      </c>
      <c r="BH20" s="1">
        <f t="shared" si="11"/>
        <v>0.38235294117647056</v>
      </c>
      <c r="BI20" s="44">
        <f>SUM($BH$6:BH20)</f>
        <v>5.2202647058823537</v>
      </c>
      <c r="BJ20" s="37">
        <f t="shared" si="12"/>
        <v>126.74495631487892</v>
      </c>
      <c r="BK20" s="35">
        <f>$BJ$2*1000*(Folha3!BI20*0.001)^2</f>
        <v>1.7304488885670422</v>
      </c>
      <c r="BL20" s="37">
        <f t="shared" si="13"/>
        <v>9.2833044982698993</v>
      </c>
    </row>
    <row r="21" spans="10:64" x14ac:dyDescent="0.25">
      <c r="R21" s="1">
        <v>170</v>
      </c>
      <c r="U21" s="1">
        <f>U20</f>
        <v>2.5368900000000001</v>
      </c>
      <c r="W21" s="1">
        <f>W20</f>
        <v>-1.1419413002103172E-3</v>
      </c>
      <c r="Y21" s="1">
        <f>Y20</f>
        <v>2.5368900000000001</v>
      </c>
      <c r="AA21" s="1">
        <f t="shared" si="17"/>
        <v>-67.011182983889725</v>
      </c>
      <c r="AH21" s="60">
        <f t="shared" si="2"/>
        <v>8.031176470588236E-2</v>
      </c>
      <c r="AI21" s="1">
        <v>13.653</v>
      </c>
      <c r="AJ21" s="1">
        <f t="shared" si="19"/>
        <v>2.97925</v>
      </c>
      <c r="AL21" s="1">
        <f t="shared" si="3"/>
        <v>0.33565494671477719</v>
      </c>
      <c r="AN21" s="32">
        <f>SUM($AL$6:AL21)</f>
        <v>4.9506637045460691</v>
      </c>
      <c r="AQ21" s="36">
        <f t="shared" si="0"/>
        <v>2.9935500204498271</v>
      </c>
      <c r="AR21" s="1">
        <f t="shared" si="4"/>
        <v>0.33410619923470991</v>
      </c>
      <c r="AS21" s="36">
        <f>SUM($AR$6:AR21)</f>
        <v>4.8883803312070002</v>
      </c>
      <c r="AT21" s="37">
        <f>Folha1!$H$16*AS21/AQ21</f>
        <v>114.39081623254701</v>
      </c>
      <c r="AU21" s="37">
        <f>Folha1!$H$16*1000*(Folha3!AS21*0.001)^2</f>
        <v>1.6739507113468302</v>
      </c>
      <c r="AV21" s="36">
        <f t="shared" si="5"/>
        <v>7.860919456090528</v>
      </c>
      <c r="AW21" s="36">
        <f t="shared" si="6"/>
        <v>2.8458264501384085</v>
      </c>
      <c r="AX21" s="1">
        <f t="shared" si="7"/>
        <v>0.35205889777287552</v>
      </c>
      <c r="AY21" s="36">
        <f>SUM($AX$6:AX21)</f>
        <v>5.0258720540580439</v>
      </c>
      <c r="AZ21" s="37">
        <f>Folha1!$H$16*AY21/AW21</f>
        <v>123.71310497860148</v>
      </c>
      <c r="BA21" s="1">
        <f>Folha1!$H$16*1000*(Folha3!AY21*0.001)^2</f>
        <v>1.7694388031506914</v>
      </c>
      <c r="BB21" s="36">
        <f t="shared" si="8"/>
        <v>2.6153846153846154</v>
      </c>
      <c r="BC21" s="1">
        <f t="shared" si="9"/>
        <v>0.38235294117647056</v>
      </c>
      <c r="BD21" s="44">
        <f>SUM($BC$6:BC21)</f>
        <v>5.6026176470588247</v>
      </c>
      <c r="BE21" s="37">
        <f t="shared" si="1"/>
        <v>194.93813754325265</v>
      </c>
      <c r="BF21" s="35">
        <f>$BE$2*1000*(Folha3!BD21*0.001)^2</f>
        <v>2.8564285294212812</v>
      </c>
      <c r="BG21" s="36">
        <f t="shared" si="10"/>
        <v>2.6153846153846154</v>
      </c>
      <c r="BH21" s="1">
        <f t="shared" si="11"/>
        <v>0.38235294117647056</v>
      </c>
      <c r="BI21" s="44">
        <f>SUM($BH$6:BH21)</f>
        <v>5.6026176470588247</v>
      </c>
      <c r="BJ21" s="37">
        <f t="shared" si="12"/>
        <v>136.02826081314882</v>
      </c>
      <c r="BK21" s="35">
        <f>$BJ$2*1000*(Folha3!BI21*0.001)^2</f>
        <v>1.9932221056950701</v>
      </c>
      <c r="BL21" s="37">
        <f t="shared" si="13"/>
        <v>9.2833044982698993</v>
      </c>
    </row>
    <row r="22" spans="10:64" x14ac:dyDescent="0.25">
      <c r="AH22" s="60">
        <f t="shared" si="2"/>
        <v>8.6194117647058824E-2</v>
      </c>
      <c r="AI22" s="1">
        <v>14.653</v>
      </c>
      <c r="AJ22" s="1">
        <f t="shared" si="19"/>
        <v>2.97925</v>
      </c>
      <c r="AL22" s="1">
        <f t="shared" si="3"/>
        <v>0.33565494671477719</v>
      </c>
      <c r="AN22" s="32">
        <f>SUM($AL$6:AL22)</f>
        <v>5.2863186512608467</v>
      </c>
      <c r="AQ22" s="36">
        <f t="shared" si="0"/>
        <v>2.9925705740830448</v>
      </c>
      <c r="AR22" s="1">
        <f t="shared" si="4"/>
        <v>0.33421943273543964</v>
      </c>
      <c r="AS22" s="36">
        <f>SUM($AR$6:AR22)</f>
        <v>5.2225997639424397</v>
      </c>
      <c r="AT22" s="37">
        <f>Folha1!$H$16*AS22/AQ22</f>
        <v>122.25173568863754</v>
      </c>
      <c r="AU22" s="37">
        <f>Folha1!$H$16*1000*(Folha3!AS22*0.001)^2</f>
        <v>1.9106721782703791</v>
      </c>
      <c r="AV22" s="36">
        <f t="shared" si="5"/>
        <v>3.111491720108674</v>
      </c>
      <c r="AW22" s="36">
        <f t="shared" si="6"/>
        <v>2.8350411906228374</v>
      </c>
      <c r="AX22" s="1">
        <f t="shared" si="7"/>
        <v>0.3533964555100928</v>
      </c>
      <c r="AY22" s="36">
        <f>SUM($AX$6:AX22)</f>
        <v>5.3792685095681367</v>
      </c>
      <c r="AZ22" s="37">
        <f>Folha1!$H$16*AY22/AW22</f>
        <v>132.91577869298933</v>
      </c>
      <c r="BA22" s="1">
        <f>Folha1!$H$16*1000*(Folha3!AY22*0.001)^2</f>
        <v>2.0270251447598988</v>
      </c>
      <c r="BB22" s="36">
        <f t="shared" si="8"/>
        <v>2.6153846153846154</v>
      </c>
      <c r="BC22" s="1">
        <f t="shared" si="9"/>
        <v>0.38235294117647056</v>
      </c>
      <c r="BD22" s="44">
        <f>SUM($BC$6:BC22)</f>
        <v>5.9849705882352957</v>
      </c>
      <c r="BE22" s="37">
        <f t="shared" si="1"/>
        <v>208.24177076124573</v>
      </c>
      <c r="BF22" s="35">
        <f>$BE$2*1000*(Folha3!BD22*0.001)^2</f>
        <v>3.2596084377257801</v>
      </c>
      <c r="BG22" s="36">
        <f t="shared" si="10"/>
        <v>2.6153846153846154</v>
      </c>
      <c r="BH22" s="1">
        <f t="shared" si="11"/>
        <v>0.38235294117647056</v>
      </c>
      <c r="BI22" s="44">
        <f>SUM($BH$6:BH22)</f>
        <v>5.9849705882352957</v>
      </c>
      <c r="BJ22" s="37">
        <f t="shared" si="12"/>
        <v>145.31156531141872</v>
      </c>
      <c r="BK22" s="35">
        <f>$BJ$2*1000*(Folha3!BI22*0.001)^2</f>
        <v>2.2745619318196377</v>
      </c>
      <c r="BL22" s="37">
        <f t="shared" si="13"/>
        <v>3.6390553633217735</v>
      </c>
    </row>
    <row r="23" spans="10:64" x14ac:dyDescent="0.25">
      <c r="AH23" s="60">
        <f t="shared" si="2"/>
        <v>9.2076470588235301E-2</v>
      </c>
      <c r="AI23" s="1">
        <v>15.653</v>
      </c>
      <c r="AJ23" s="1">
        <f t="shared" si="19"/>
        <v>2.97925</v>
      </c>
      <c r="AL23" s="1">
        <f t="shared" si="3"/>
        <v>0.13157673911219189</v>
      </c>
      <c r="AN23" s="32">
        <f>SUM($AL$6:AL23)</f>
        <v>5.4178953903730385</v>
      </c>
      <c r="AQ23" s="36">
        <f t="shared" si="0"/>
        <v>2.9915219235640138</v>
      </c>
      <c r="AR23" s="1">
        <f t="shared" si="4"/>
        <v>0.13104639773811247</v>
      </c>
      <c r="AS23" s="36">
        <f>SUM($AR$6:AR23)</f>
        <v>5.353646161680552</v>
      </c>
      <c r="AT23" s="37">
        <f>Folha1!$H$16*AS23/AQ23</f>
        <v>125.36322740874621</v>
      </c>
      <c r="AU23" s="37">
        <f>Folha1!$H$16*1000*(Folha3!AS23*0.001)^2</f>
        <v>2.0077610196355904</v>
      </c>
      <c r="AV23" s="36">
        <f t="shared" si="5"/>
        <v>20.023887721191382</v>
      </c>
      <c r="AW23" s="36">
        <f t="shared" si="6"/>
        <v>2.8243251352595156</v>
      </c>
      <c r="AX23" s="1">
        <f t="shared" si="7"/>
        <v>0.13889704687770776</v>
      </c>
      <c r="AY23" s="36">
        <f>SUM($AX$6:AX23)</f>
        <v>5.5181655564458447</v>
      </c>
      <c r="AZ23" s="37">
        <f>Folha1!$H$16*AY23/AW23</f>
        <v>136.86510194479831</v>
      </c>
      <c r="BA23" s="1">
        <f>Folha1!$H$16*1000*(Folha3!AY23*0.001)^2</f>
        <v>2.1330554355505007</v>
      </c>
      <c r="BB23" s="36">
        <f t="shared" si="8"/>
        <v>2.6153846153846154</v>
      </c>
      <c r="BC23" s="1">
        <f t="shared" si="9"/>
        <v>0.14988235294117558</v>
      </c>
      <c r="BD23" s="44">
        <f>SUM($BC$6:BC23)</f>
        <v>6.1348529411764714</v>
      </c>
      <c r="BE23" s="37">
        <f t="shared" si="1"/>
        <v>213.45679498269897</v>
      </c>
      <c r="BF23" s="35">
        <f>$BE$2*1000*(Folha3!BD23*0.001)^2</f>
        <v>3.4249142754974056</v>
      </c>
      <c r="BG23" s="36">
        <f t="shared" si="10"/>
        <v>2.6153846153846154</v>
      </c>
      <c r="BH23" s="1">
        <f t="shared" si="11"/>
        <v>0.14988235294117558</v>
      </c>
      <c r="BI23" s="44">
        <f>SUM($BH$6:BH23)</f>
        <v>6.1348529411764714</v>
      </c>
      <c r="BJ23" s="37">
        <f t="shared" si="12"/>
        <v>148.95062067474049</v>
      </c>
      <c r="BK23" s="35">
        <f>$BJ$2*1000*(Folha3!BI23*0.001)^2</f>
        <v>2.3899127087262118</v>
      </c>
      <c r="BL23" s="37">
        <f t="shared" si="13"/>
        <v>23.681899230280496</v>
      </c>
    </row>
    <row r="24" spans="10:64" x14ac:dyDescent="0.25">
      <c r="AH24" s="60">
        <f t="shared" si="2"/>
        <v>9.4382352941176459E-2</v>
      </c>
      <c r="AI24" s="21" cm="1">
        <f t="array" ref="AI24:AI27">_xlfn.SEQUENCE((R12-R11)/1+1,1,R11,1)</f>
        <v>16.044999999999998</v>
      </c>
      <c r="AJ24" s="20">
        <f t="shared" si="19"/>
        <v>2.97925</v>
      </c>
      <c r="AL24" s="1">
        <f t="shared" si="3"/>
        <v>0.33565494671477719</v>
      </c>
      <c r="AN24" s="32">
        <f>SUM($AL$6:AL24)</f>
        <v>5.753550337087816</v>
      </c>
      <c r="AQ24" s="36">
        <f t="shared" si="0"/>
        <v>2.9910919714532871</v>
      </c>
      <c r="AR24" s="1">
        <f t="shared" si="4"/>
        <v>0.33439006388458242</v>
      </c>
      <c r="AS24" s="36">
        <f>SUM($AR$6:AR24)</f>
        <v>5.688036225565134</v>
      </c>
      <c r="AT24" s="37">
        <f>Folha1!$H$16*AS24/AQ24</f>
        <v>133.21259139545319</v>
      </c>
      <c r="AU24" s="37">
        <f>Folha1!$H$16*1000*(Folha3!AS24*0.001)^2</f>
        <v>2.2664043626960351</v>
      </c>
      <c r="AV24" s="36">
        <f t="shared" si="5"/>
        <v>7.8884471085042378</v>
      </c>
      <c r="AW24" s="36">
        <f t="shared" si="6"/>
        <v>2.82014332266436</v>
      </c>
      <c r="AX24" s="1">
        <f t="shared" si="7"/>
        <v>0.35526080453048342</v>
      </c>
      <c r="AY24" s="36">
        <f>SUM($AX$6:AX24)</f>
        <v>5.8734263609763282</v>
      </c>
      <c r="AZ24" s="37">
        <f>Folha1!$H$16*AY24/AW24</f>
        <v>145.89252410499142</v>
      </c>
      <c r="BA24" s="1">
        <f>Folha1!$H$16*1000*(Folha3!AY24*0.001)^2</f>
        <v>2.4165497830064226</v>
      </c>
      <c r="BB24" s="36">
        <f t="shared" si="8"/>
        <v>2.6153846153846154</v>
      </c>
      <c r="BC24" s="1">
        <f t="shared" si="9"/>
        <v>0.38235294117647056</v>
      </c>
      <c r="BD24" s="44">
        <f>SUM($BC$6:BC24)</f>
        <v>6.5172058823529415</v>
      </c>
      <c r="BE24" s="37">
        <f t="shared" si="1"/>
        <v>226.76042820069205</v>
      </c>
      <c r="BF24" s="35">
        <f>$BE$2*1000*(Folha3!BD24*0.001)^2</f>
        <v>3.8651314986807961</v>
      </c>
      <c r="BG24" s="36">
        <f t="shared" si="10"/>
        <v>2.6153846153846154</v>
      </c>
      <c r="BH24" s="1">
        <f t="shared" si="11"/>
        <v>0.38235294117647056</v>
      </c>
      <c r="BI24" s="44">
        <f>SUM($BH$6:BH24)</f>
        <v>6.5172058823529415</v>
      </c>
      <c r="BJ24" s="37">
        <f t="shared" si="12"/>
        <v>158.23392517301039</v>
      </c>
      <c r="BK24" s="35">
        <f>$BJ$2*1000*(Folha3!BI24*0.001)^2</f>
        <v>2.6970972545739622</v>
      </c>
      <c r="BL24" s="37">
        <f t="shared" si="13"/>
        <v>9.2833044982698993</v>
      </c>
    </row>
    <row r="25" spans="10:64" x14ac:dyDescent="0.25">
      <c r="J25" s="90"/>
      <c r="K25" s="90"/>
      <c r="AH25" s="60">
        <f t="shared" si="2"/>
        <v>0.10026470588235294</v>
      </c>
      <c r="AI25" s="1">
        <v>17.044999999999998</v>
      </c>
      <c r="AJ25" s="1">
        <f>$U$11+$W$11*(AI25-$AI$24)</f>
        <v>2.97925</v>
      </c>
      <c r="AL25" s="1">
        <f t="shared" si="3"/>
        <v>0.33565494671477719</v>
      </c>
      <c r="AN25" s="32">
        <f>SUM($AL$6:AL25)</f>
        <v>6.0892052838025936</v>
      </c>
      <c r="AQ25" s="36">
        <f t="shared" si="0"/>
        <v>2.9899469887543253</v>
      </c>
      <c r="AR25" s="1">
        <f t="shared" si="4"/>
        <v>0.33452201322527625</v>
      </c>
      <c r="AS25" s="36">
        <f>SUM($AR$6:AR25)</f>
        <v>6.0225582387904106</v>
      </c>
      <c r="AT25" s="37">
        <f>Folha1!$H$16*AS25/AQ25</f>
        <v>141.10103850395743</v>
      </c>
      <c r="AU25" s="37">
        <f>Folha1!$H$16*1000*(Folha3!AS25*0.001)^2</f>
        <v>2.5408247252270204</v>
      </c>
      <c r="AV25" s="36">
        <f t="shared" si="5"/>
        <v>7.9012178525877346</v>
      </c>
      <c r="AW25" s="36">
        <f t="shared" si="6"/>
        <v>2.8095235994809689</v>
      </c>
      <c r="AX25" s="1">
        <f t="shared" si="7"/>
        <v>0.35660179797497504</v>
      </c>
      <c r="AY25" s="36">
        <f>SUM($AX$6:AX25)</f>
        <v>6.2300281589513036</v>
      </c>
      <c r="AZ25" s="37">
        <f>Folha1!$H$16*AY25/AW25</f>
        <v>155.33524810250083</v>
      </c>
      <c r="BA25" s="1">
        <f>Folha1!$H$16*1000*(Folha3!AY25*0.001)^2</f>
        <v>2.7188967117620311</v>
      </c>
      <c r="BB25" s="36">
        <f t="shared" si="8"/>
        <v>2.6153846153846154</v>
      </c>
      <c r="BC25" s="1">
        <f t="shared" si="9"/>
        <v>0.38235294117647056</v>
      </c>
      <c r="BD25" s="44">
        <f>SUM($BC$6:BC25)</f>
        <v>6.8995588235294125</v>
      </c>
      <c r="BE25" s="37">
        <f t="shared" si="1"/>
        <v>240.06406141868516</v>
      </c>
      <c r="BF25" s="35">
        <f>$BE$2*1000*(Folha3!BD25*0.001)^2</f>
        <v>4.3319559883001739</v>
      </c>
      <c r="BG25" s="36">
        <f t="shared" si="10"/>
        <v>2.6153846153846154</v>
      </c>
      <c r="BH25" s="1">
        <f t="shared" si="11"/>
        <v>0.38235294117647056</v>
      </c>
      <c r="BI25" s="44">
        <f>SUM($BH$6:BH25)</f>
        <v>6.8995588235294125</v>
      </c>
      <c r="BJ25" s="37">
        <f t="shared" si="12"/>
        <v>167.51722967128029</v>
      </c>
      <c r="BK25" s="35">
        <f>$BJ$2*1000*(Folha3!BI25*0.001)^2</f>
        <v>3.0228484094182528</v>
      </c>
      <c r="BL25" s="37">
        <f t="shared" si="13"/>
        <v>9.2833044982698993</v>
      </c>
    </row>
    <row r="26" spans="10:64" x14ac:dyDescent="0.25">
      <c r="AH26" s="60">
        <f t="shared" si="2"/>
        <v>0.1061470588235294</v>
      </c>
      <c r="AI26" s="1">
        <v>18.044999999999998</v>
      </c>
      <c r="AJ26" s="1">
        <f>$U$11+$W$11*(AI26-$AI$24)</f>
        <v>2.97925</v>
      </c>
      <c r="AL26" s="1">
        <f t="shared" si="3"/>
        <v>0.33565494671477719</v>
      </c>
      <c r="AN26" s="32">
        <f>SUM($AL$6:AL26)</f>
        <v>6.4248602305173712</v>
      </c>
      <c r="AQ26" s="36">
        <f t="shared" si="0"/>
        <v>2.9887328019031143</v>
      </c>
      <c r="AR26" s="1">
        <f t="shared" si="4"/>
        <v>0.33466181732467964</v>
      </c>
      <c r="AS26" s="36">
        <f>SUM($AR$6:AR26)</f>
        <v>6.3572200561150902</v>
      </c>
      <c r="AT26" s="37">
        <f>Folha1!$H$16*AS26/AQ26</f>
        <v>149.00225635654516</v>
      </c>
      <c r="AU26" s="37">
        <f>Folha1!$H$16*1000*(Folha3!AS26*0.001)^2</f>
        <v>2.8310476553303126</v>
      </c>
      <c r="AV26" s="36">
        <f t="shared" si="5"/>
        <v>5.7554268999539602</v>
      </c>
      <c r="AW26" s="36">
        <f t="shared" si="6"/>
        <v>2.798973080449827</v>
      </c>
      <c r="AX26" s="1">
        <f t="shared" si="7"/>
        <v>0.35794408647140658</v>
      </c>
      <c r="AY26" s="36">
        <f>SUM($AX$6:AX26)</f>
        <v>6.5879722454227103</v>
      </c>
      <c r="AZ26" s="37">
        <f>Folha1!$H$16*AY26/AW26</f>
        <v>164.87914606499965</v>
      </c>
      <c r="BA26" s="1">
        <f>Folha1!$H$16*1000*(Folha3!AY26*0.001)^2</f>
        <v>3.0402984069791965</v>
      </c>
      <c r="BB26" s="36">
        <f t="shared" si="8"/>
        <v>2.6153846153846154</v>
      </c>
      <c r="BC26" s="1">
        <f t="shared" si="9"/>
        <v>0.38235294117647056</v>
      </c>
      <c r="BD26" s="44">
        <f>SUM($BC$6:BC26)</f>
        <v>7.2819117647058835</v>
      </c>
      <c r="BE26" s="37">
        <f t="shared" si="1"/>
        <v>253.36769463667827</v>
      </c>
      <c r="BF26" s="35">
        <f>$BE$2*1000*(Folha3!BD26*0.001)^2</f>
        <v>4.8253877443555382</v>
      </c>
      <c r="BG26" s="36">
        <f t="shared" si="10"/>
        <v>2.6153846153846154</v>
      </c>
      <c r="BH26" s="1">
        <f t="shared" si="11"/>
        <v>0.38235294117647056</v>
      </c>
      <c r="BI26" s="44">
        <f>SUM($BH$6:BH26)</f>
        <v>7.2819117647058835</v>
      </c>
      <c r="BJ26" s="37">
        <f t="shared" si="12"/>
        <v>176.80053416955019</v>
      </c>
      <c r="BK26" s="35">
        <f>$BJ$2*1000*(Folha3!BI26*0.001)^2</f>
        <v>3.3671661732590845</v>
      </c>
      <c r="BL26" s="37">
        <f t="shared" si="13"/>
        <v>6.7303957612456884</v>
      </c>
    </row>
    <row r="27" spans="10:64" x14ac:dyDescent="0.25">
      <c r="AH27" s="60">
        <f t="shared" si="2"/>
        <v>0.11202941176470588</v>
      </c>
      <c r="AI27" s="1">
        <v>19.044999999999998</v>
      </c>
      <c r="AJ27" s="1">
        <f>$U$11+$W$11*(AI27-$AI$24)</f>
        <v>2.97925</v>
      </c>
      <c r="AL27" s="1">
        <f t="shared" si="3"/>
        <v>0.24334983636821395</v>
      </c>
      <c r="AN27" s="32">
        <f>SUM($AL$6:AL27)</f>
        <v>6.6682100668855853</v>
      </c>
      <c r="AQ27" s="36">
        <f t="shared" si="0"/>
        <v>2.9874494108996541</v>
      </c>
      <c r="AR27" s="1">
        <f t="shared" si="4"/>
        <v>0.24272149020508862</v>
      </c>
      <c r="AS27" s="36">
        <f>SUM($AR$6:AR27)</f>
        <v>6.5999415463201787</v>
      </c>
      <c r="AT27" s="37">
        <f>Folha1!$H$16*AS27/AQ27</f>
        <v>154.75768325649912</v>
      </c>
      <c r="AU27" s="37">
        <f>Folha1!$H$16*1000*(Folha3!AS27*0.001)^2</f>
        <v>3.0513559229334226</v>
      </c>
      <c r="AV27" s="36">
        <f t="shared" si="5"/>
        <v>10.905341484071613</v>
      </c>
      <c r="AW27" s="36">
        <f t="shared" si="6"/>
        <v>2.7884917655709343</v>
      </c>
      <c r="AX27" s="1">
        <f t="shared" si="7"/>
        <v>0.26034990281083975</v>
      </c>
      <c r="AY27" s="36">
        <f>SUM($AX$6:AX27)</f>
        <v>6.8483221482335503</v>
      </c>
      <c r="AZ27" s="37">
        <f>Folha1!$H$16*AY27/AW27</f>
        <v>172.03923607570488</v>
      </c>
      <c r="BA27" s="1">
        <f>Folha1!$H$16*1000*(Folha3!AY27*0.001)^2</f>
        <v>3.2853455372762581</v>
      </c>
      <c r="BB27" s="36">
        <f t="shared" si="8"/>
        <v>2.6153846153846154</v>
      </c>
      <c r="BC27" s="1">
        <f t="shared" si="9"/>
        <v>0.27720588235294169</v>
      </c>
      <c r="BD27" s="44">
        <f>SUM($BC$6:BC27)</f>
        <v>7.5591176470588248</v>
      </c>
      <c r="BE27" s="37">
        <f t="shared" si="1"/>
        <v>263.01282871972325</v>
      </c>
      <c r="BF27" s="35">
        <f>$BE$2*1000*(Folha3!BD27*0.001)^2</f>
        <v>5.1997636237889289</v>
      </c>
      <c r="BG27" s="36">
        <f t="shared" si="10"/>
        <v>2.6153846153846154</v>
      </c>
      <c r="BH27" s="1">
        <f t="shared" si="11"/>
        <v>0.27720588235294169</v>
      </c>
      <c r="BI27" s="44">
        <f>SUM($BH$6:BH27)</f>
        <v>7.5591176470588248</v>
      </c>
      <c r="BJ27" s="37">
        <f t="shared" si="12"/>
        <v>183.53092993079588</v>
      </c>
      <c r="BK27" s="35">
        <f>$BJ$2*1000*(Folha3!BI27*0.001)^2</f>
        <v>3.6284064847318351</v>
      </c>
      <c r="BL27" s="37">
        <f t="shared" si="13"/>
        <v>12.804557928648112</v>
      </c>
    </row>
    <row r="28" spans="10:64" x14ac:dyDescent="0.25">
      <c r="AH28" s="60">
        <f t="shared" si="2"/>
        <v>0.11629411764705883</v>
      </c>
      <c r="AI28" s="22" cm="1">
        <f t="array" ref="AI28:AI48">_xlfn.SEQUENCE((R13-R12)/1+1,1,R12,1)</f>
        <v>19.77</v>
      </c>
      <c r="AJ28" s="21">
        <f>$U$11+$W$11*(AI28-$AI$24)</f>
        <v>2.97925</v>
      </c>
      <c r="AL28" s="1">
        <f t="shared" si="3"/>
        <v>0.33577409119144641</v>
      </c>
      <c r="AN28" s="32">
        <f>SUM($AL$6:AL28)</f>
        <v>7.0039841580770315</v>
      </c>
      <c r="AQ28" s="36">
        <f t="shared" si="0"/>
        <v>2.986475678200692</v>
      </c>
      <c r="AR28" s="1">
        <f t="shared" si="4"/>
        <v>0.33492149824255857</v>
      </c>
      <c r="AS28" s="36">
        <f>SUM($AR$6:AR28)</f>
        <v>6.9348630445627375</v>
      </c>
      <c r="AT28" s="37">
        <f>Folha1!$H$16*AS28/AQ28</f>
        <v>162.66405583245106</v>
      </c>
      <c r="AU28" s="37">
        <f>Folha1!$H$16*1000*(Folha3!AS28*0.001)^2</f>
        <v>3.3689026973181577</v>
      </c>
      <c r="AV28" s="36">
        <f t="shared" si="5"/>
        <v>7.9398317587653082</v>
      </c>
      <c r="AW28" s="36">
        <f t="shared" si="6"/>
        <v>2.7809360865051902</v>
      </c>
      <c r="AX28" s="1">
        <f t="shared" si="7"/>
        <v>0.3602623277689122</v>
      </c>
      <c r="AY28" s="36">
        <f>SUM($AX$6:AX28)</f>
        <v>7.2085844760024624</v>
      </c>
      <c r="AZ28" s="37">
        <f>Folha1!$H$16*AY28/AW28</f>
        <v>181.58153151932768</v>
      </c>
      <c r="BA28" s="1">
        <f>Folha1!$H$16*1000*(Folha3!AY28*0.001)^2</f>
        <v>3.6400946361924111</v>
      </c>
      <c r="BB28" s="36">
        <f t="shared" si="8"/>
        <v>2.6153846153846154</v>
      </c>
      <c r="BC28" s="1">
        <f t="shared" si="9"/>
        <v>0.38235294117647056</v>
      </c>
      <c r="BD28" s="44">
        <f>SUM($BC$6:BC28)</f>
        <v>7.9414705882352958</v>
      </c>
      <c r="BE28" s="37">
        <f t="shared" si="1"/>
        <v>276.31646193771633</v>
      </c>
      <c r="BF28" s="35">
        <f>$BE$2*1000*(Folha3!BD28*0.001)^2</f>
        <v>5.7390929144463696</v>
      </c>
      <c r="BG28" s="36">
        <f t="shared" si="10"/>
        <v>2.6153846153846154</v>
      </c>
      <c r="BH28" s="1">
        <f t="shared" si="11"/>
        <v>0.38235294117647056</v>
      </c>
      <c r="BI28" s="44">
        <f>SUM($BH$6:BH28)</f>
        <v>7.9414705882352958</v>
      </c>
      <c r="BJ28" s="37">
        <f t="shared" si="12"/>
        <v>192.81423442906578</v>
      </c>
      <c r="BK28" s="35">
        <f>$BJ$2*1000*(Folha3!BI28*0.001)^2</f>
        <v>4.0047516490916975</v>
      </c>
      <c r="BL28" s="37">
        <f t="shared" si="13"/>
        <v>9.2833044982698993</v>
      </c>
    </row>
    <row r="29" spans="10:64" x14ac:dyDescent="0.25">
      <c r="AH29" s="60">
        <f t="shared" si="2"/>
        <v>0.12217647058823529</v>
      </c>
      <c r="AI29" s="1">
        <v>20.77</v>
      </c>
      <c r="AJ29" s="1">
        <f t="shared" ref="AJ29:AJ49" si="20">$U$12+$W$12*(AI29-$AI$28)</f>
        <v>2.9771357142857142</v>
      </c>
      <c r="AL29" s="1">
        <f t="shared" si="3"/>
        <v>0.33601263407504123</v>
      </c>
      <c r="AN29" s="32">
        <f>SUM($AL$6:AL29)</f>
        <v>7.339996792152073</v>
      </c>
      <c r="AQ29" s="36">
        <f t="shared" si="0"/>
        <v>2.9850729100346021</v>
      </c>
      <c r="AR29" s="1">
        <f t="shared" si="4"/>
        <v>0.33508280918275446</v>
      </c>
      <c r="AS29" s="36">
        <f>SUM($AR$6:AR29)</f>
        <v>7.269945853745492</v>
      </c>
      <c r="AT29" s="37">
        <f>Folha1!$H$16*AS29/AQ29</f>
        <v>170.60388759121636</v>
      </c>
      <c r="AU29" s="37">
        <f>Folha1!$H$16*1000*(Folha3!AS29*0.001)^2</f>
        <v>3.7023292892339428</v>
      </c>
      <c r="AV29" s="36">
        <f t="shared" si="5"/>
        <v>7.9554126440924904</v>
      </c>
      <c r="AW29" s="36">
        <f t="shared" si="6"/>
        <v>2.7705741487889273</v>
      </c>
      <c r="AX29" s="1">
        <f t="shared" si="7"/>
        <v>0.36160770731618314</v>
      </c>
      <c r="AY29" s="36">
        <f>SUM($AX$6:AX29)</f>
        <v>7.5701921833186452</v>
      </c>
      <c r="AZ29" s="37">
        <f>Folha1!$H$16*AY29/AW29</f>
        <v>191.403474689294</v>
      </c>
      <c r="BA29" s="1">
        <f>Folha1!$H$16*1000*(Folha3!AY29*0.001)^2</f>
        <v>4.0144541328834444</v>
      </c>
      <c r="BB29" s="36">
        <f t="shared" si="8"/>
        <v>2.6153846153846154</v>
      </c>
      <c r="BC29" s="1">
        <f t="shared" si="9"/>
        <v>0.38235294117647056</v>
      </c>
      <c r="BD29" s="44">
        <f>SUM($BC$6:BC29)</f>
        <v>8.3238235294117668</v>
      </c>
      <c r="BE29" s="37">
        <f t="shared" si="1"/>
        <v>289.62009515570941</v>
      </c>
      <c r="BF29" s="35">
        <f>$BE$2*1000*(Folha3!BD29*0.001)^2</f>
        <v>6.3050294715397959</v>
      </c>
      <c r="BG29" s="36">
        <f t="shared" si="10"/>
        <v>2.6153846153846154</v>
      </c>
      <c r="BH29" s="1">
        <f t="shared" si="11"/>
        <v>0.38235294117647056</v>
      </c>
      <c r="BI29" s="44">
        <f>SUM($BH$6:BH29)</f>
        <v>8.3238235294117668</v>
      </c>
      <c r="BJ29" s="37">
        <f t="shared" si="12"/>
        <v>202.09753892733568</v>
      </c>
      <c r="BK29" s="35">
        <f>$BJ$2*1000*(Folha3!BI29*0.001)^2</f>
        <v>4.399663422448099</v>
      </c>
      <c r="BL29" s="37">
        <f t="shared" si="13"/>
        <v>9.2833044982699278</v>
      </c>
    </row>
    <row r="30" spans="10:64" x14ac:dyDescent="0.25">
      <c r="AH30" s="60">
        <f t="shared" si="2"/>
        <v>0.12805882352941175</v>
      </c>
      <c r="AI30" s="1">
        <v>21.77</v>
      </c>
      <c r="AJ30" s="1">
        <f t="shared" si="20"/>
        <v>2.9750214285714285</v>
      </c>
      <c r="AL30" s="1">
        <f t="shared" si="3"/>
        <v>0.33625151613406828</v>
      </c>
      <c r="AN30" s="32">
        <f>SUM($AL$6:AL30)</f>
        <v>7.6762483082861417</v>
      </c>
      <c r="AQ30" s="36">
        <f t="shared" si="0"/>
        <v>2.9836009377162629</v>
      </c>
      <c r="AR30" s="1">
        <f t="shared" si="4"/>
        <v>0.33525205353164195</v>
      </c>
      <c r="AS30" s="36">
        <f>SUM($AR$6:AR30)</f>
        <v>7.6051979072771339</v>
      </c>
      <c r="AT30" s="37">
        <f>Folha1!$H$16*AS30/AQ30</f>
        <v>178.55930023530885</v>
      </c>
      <c r="AU30" s="37">
        <f>Folha1!$H$16*1000*(Folha3!AS30*0.001)^2</f>
        <v>4.0516668702319611</v>
      </c>
      <c r="AV30" s="36">
        <f t="shared" si="5"/>
        <v>7.9717573826268904</v>
      </c>
      <c r="AW30" s="36">
        <f t="shared" si="6"/>
        <v>2.7602814152249135</v>
      </c>
      <c r="AX30" s="1">
        <f t="shared" si="7"/>
        <v>0.36295405613647624</v>
      </c>
      <c r="AY30" s="36">
        <f>SUM($AX$6:AX30)</f>
        <v>7.9331462394551213</v>
      </c>
      <c r="AZ30" s="37">
        <f>Folha1!$H$16*AY30/AW30</f>
        <v>201.32828266638515</v>
      </c>
      <c r="BA30" s="1">
        <f>Folha1!$H$16*1000*(Folha3!AY30*0.001)^2</f>
        <v>4.4086295825734894</v>
      </c>
      <c r="BB30" s="36">
        <f t="shared" si="8"/>
        <v>2.6153846153846154</v>
      </c>
      <c r="BC30" s="1">
        <f t="shared" si="9"/>
        <v>0.38235294117647056</v>
      </c>
      <c r="BD30" s="44">
        <f>SUM($BC$6:BC30)</f>
        <v>8.7061764705882378</v>
      </c>
      <c r="BE30" s="37">
        <f t="shared" si="1"/>
        <v>302.92372837370249</v>
      </c>
      <c r="BF30" s="35">
        <f>$BE$2*1000*(Folha3!BD30*0.001)^2</f>
        <v>6.8975732950692086</v>
      </c>
      <c r="BG30" s="36">
        <f t="shared" si="10"/>
        <v>2.6153846153846154</v>
      </c>
      <c r="BH30" s="1">
        <f t="shared" si="11"/>
        <v>0.38235294117647056</v>
      </c>
      <c r="BI30" s="44">
        <f>SUM($BH$6:BH30)</f>
        <v>8.7061764705882378</v>
      </c>
      <c r="BJ30" s="37">
        <f t="shared" si="12"/>
        <v>211.3808434256056</v>
      </c>
      <c r="BK30" s="35">
        <f>$BJ$2*1000*(Folha3!BI30*0.001)^2</f>
        <v>4.8131418048010417</v>
      </c>
      <c r="BL30" s="37">
        <f t="shared" si="13"/>
        <v>9.2833044982698993</v>
      </c>
    </row>
    <row r="31" spans="10:64" x14ac:dyDescent="0.25">
      <c r="AH31" s="60">
        <f t="shared" si="2"/>
        <v>0.13394117647058823</v>
      </c>
      <c r="AI31" s="1">
        <v>22.77</v>
      </c>
      <c r="AJ31" s="1">
        <f t="shared" si="20"/>
        <v>2.9729071428571427</v>
      </c>
      <c r="AL31" s="1">
        <f t="shared" si="3"/>
        <v>0.33649073809243402</v>
      </c>
      <c r="AN31" s="32">
        <f>SUM($AL$6:AL31)</f>
        <v>8.0127390463785755</v>
      </c>
      <c r="AQ31" s="36">
        <f t="shared" si="0"/>
        <v>2.982059761245675</v>
      </c>
      <c r="AR31" s="1">
        <f t="shared" si="4"/>
        <v>0.335429255102701</v>
      </c>
      <c r="AS31" s="36">
        <f>SUM($AR$6:AR31)</f>
        <v>7.940627162379835</v>
      </c>
      <c r="AT31" s="37">
        <f>Folha1!$H$16*AS31/AQ31</f>
        <v>186.53105761793574</v>
      </c>
      <c r="AU31" s="37">
        <f>Folha1!$H$16*1000*(Folha3!AS31*0.001)^2</f>
        <v>4.4169481405341511</v>
      </c>
      <c r="AV31" s="36">
        <f t="shared" si="5"/>
        <v>7.9888703828415544</v>
      </c>
      <c r="AW31" s="36">
        <f t="shared" si="6"/>
        <v>2.7500578858131486</v>
      </c>
      <c r="AX31" s="1">
        <f t="shared" si="7"/>
        <v>0.36430128326740552</v>
      </c>
      <c r="AY31" s="36">
        <f>SUM($AX$6:AX31)</f>
        <v>8.2974475227225266</v>
      </c>
      <c r="AZ31" s="37">
        <f>Folha1!$H$16*AY31/AW31</f>
        <v>211.35638354802506</v>
      </c>
      <c r="BA31" s="1">
        <f>Folha1!$H$16*1000*(Folha3!AY31*0.001)^2</f>
        <v>4.8228273933973886</v>
      </c>
      <c r="BB31" s="36">
        <f t="shared" si="8"/>
        <v>2.6153846153846154</v>
      </c>
      <c r="BC31" s="1">
        <f t="shared" si="9"/>
        <v>0.38235294117647056</v>
      </c>
      <c r="BD31" s="44">
        <f>SUM($BC$6:BC31)</f>
        <v>9.0885294117647089</v>
      </c>
      <c r="BE31" s="37">
        <f t="shared" si="1"/>
        <v>316.22736159169563</v>
      </c>
      <c r="BF31" s="35">
        <f>$BE$2*1000*(Folha3!BD31*0.001)^2</f>
        <v>7.5167243850346068</v>
      </c>
      <c r="BG31" s="36">
        <f t="shared" si="10"/>
        <v>2.6153846153846154</v>
      </c>
      <c r="BH31" s="1">
        <f t="shared" si="11"/>
        <v>0.38235294117647056</v>
      </c>
      <c r="BI31" s="44">
        <f>SUM($BH$6:BH31)</f>
        <v>9.0885294117647089</v>
      </c>
      <c r="BJ31" s="37">
        <f t="shared" si="12"/>
        <v>220.6641479238755</v>
      </c>
      <c r="BK31" s="35">
        <f>$BJ$2*1000*(Folha3!BI31*0.001)^2</f>
        <v>5.2451867961505227</v>
      </c>
      <c r="BL31" s="37">
        <f t="shared" si="13"/>
        <v>9.2833044982699278</v>
      </c>
    </row>
    <row r="32" spans="10:64" x14ac:dyDescent="0.25">
      <c r="AH32" s="60">
        <f t="shared" si="2"/>
        <v>0.13982352941176471</v>
      </c>
      <c r="AI32" s="1">
        <v>23.77</v>
      </c>
      <c r="AJ32" s="1">
        <f t="shared" si="20"/>
        <v>2.970792857142857</v>
      </c>
      <c r="AL32" s="1">
        <f t="shared" si="3"/>
        <v>0.33673030067610638</v>
      </c>
      <c r="AN32" s="32">
        <f>SUM($AL$6:AL32)</f>
        <v>8.349469347054681</v>
      </c>
      <c r="AQ32" s="36">
        <f t="shared" si="0"/>
        <v>2.9804493806228374</v>
      </c>
      <c r="AR32" s="1">
        <f t="shared" si="4"/>
        <v>0.33561443886756342</v>
      </c>
      <c r="AS32" s="36">
        <f>SUM($AR$6:AR32)</f>
        <v>8.2762416012473992</v>
      </c>
      <c r="AT32" s="37">
        <f>Folha1!$H$16*AS32/AQ32</f>
        <v>194.5199280007773</v>
      </c>
      <c r="AU32" s="37">
        <f>Folha1!$H$16*1000*(Folha3!AS32*0.001)^2</f>
        <v>4.7982073378998606</v>
      </c>
      <c r="AV32" s="36">
        <f t="shared" si="5"/>
        <v>8.0067562705443436</v>
      </c>
      <c r="AW32" s="36">
        <f t="shared" si="6"/>
        <v>2.7399035605536328</v>
      </c>
      <c r="AX32" s="1">
        <f t="shared" si="7"/>
        <v>0.36564929625308201</v>
      </c>
      <c r="AY32" s="36">
        <f>SUM($AX$6:AX32)</f>
        <v>8.6630968189756086</v>
      </c>
      <c r="AZ32" s="37">
        <f>Folha1!$H$16*AY32/AW32</f>
        <v>221.48819382521748</v>
      </c>
      <c r="BA32" s="1">
        <f>Folha1!$H$16*1000*(Folha3!AY32*0.001)^2</f>
        <v>5.2572548031178465</v>
      </c>
      <c r="BB32" s="36">
        <f t="shared" si="8"/>
        <v>2.6153846153846154</v>
      </c>
      <c r="BC32" s="1">
        <f t="shared" si="9"/>
        <v>0.38235294117647056</v>
      </c>
      <c r="BD32" s="44">
        <f>SUM($BC$6:BC32)</f>
        <v>9.4708823529411799</v>
      </c>
      <c r="BE32" s="37">
        <f t="shared" si="1"/>
        <v>329.53099480968871</v>
      </c>
      <c r="BF32" s="35">
        <f>$BE$2*1000*(Folha3!BD32*0.001)^2</f>
        <v>8.1624827414359924</v>
      </c>
      <c r="BG32" s="36">
        <f t="shared" si="10"/>
        <v>2.6153846153846154</v>
      </c>
      <c r="BH32" s="1">
        <f t="shared" si="11"/>
        <v>0.38235294117647056</v>
      </c>
      <c r="BI32" s="44">
        <f>SUM($BH$6:BH32)</f>
        <v>9.4708823529411799</v>
      </c>
      <c r="BJ32" s="37">
        <f t="shared" si="12"/>
        <v>229.94745242214543</v>
      </c>
      <c r="BK32" s="35">
        <f>$BJ$2*1000*(Folha3!BI32*0.001)^2</f>
        <v>5.695798396496544</v>
      </c>
      <c r="BL32" s="37">
        <f t="shared" si="13"/>
        <v>9.2833044982698709</v>
      </c>
    </row>
    <row r="33" spans="34:64" x14ac:dyDescent="0.25">
      <c r="AH33" s="60">
        <f t="shared" si="2"/>
        <v>0.14570588235294119</v>
      </c>
      <c r="AI33" s="1">
        <v>24.77</v>
      </c>
      <c r="AJ33" s="1">
        <f t="shared" si="20"/>
        <v>2.9686785714285713</v>
      </c>
      <c r="AL33" s="1">
        <f t="shared" si="3"/>
        <v>0.3369702046131221</v>
      </c>
      <c r="AN33" s="32">
        <f>SUM($AL$6:AL33)</f>
        <v>8.686439551667803</v>
      </c>
      <c r="AQ33" s="36">
        <f t="shared" si="0"/>
        <v>2.978769795847751</v>
      </c>
      <c r="AR33" s="1">
        <f t="shared" si="4"/>
        <v>0.3358076309648802</v>
      </c>
      <c r="AS33" s="36">
        <f>SUM($AR$6:AR33)</f>
        <v>8.6120492322122786</v>
      </c>
      <c r="AT33" s="37">
        <f>Folha1!$H$16*AS33/AQ33</f>
        <v>202.52668427132164</v>
      </c>
      <c r="AU33" s="37">
        <f>Folha1!$H$16*1000*(Folha3!AS33*0.001)^2</f>
        <v>5.1954802469279828</v>
      </c>
      <c r="AV33" s="36">
        <f t="shared" si="5"/>
        <v>8.0254198914001051</v>
      </c>
      <c r="AW33" s="36">
        <f t="shared" si="6"/>
        <v>2.7298184394463667</v>
      </c>
      <c r="AX33" s="1">
        <f t="shared" si="7"/>
        <v>0.36699800113967229</v>
      </c>
      <c r="AY33" s="36">
        <f>SUM($AX$6:AX33)</f>
        <v>9.0300948201152806</v>
      </c>
      <c r="AZ33" s="37">
        <f>Folha1!$H$16*AY33/AW33</f>
        <v>231.7241180211837</v>
      </c>
      <c r="BA33" s="1">
        <f>Folha1!$H$16*1000*(Folha3!AY33*0.001)^2</f>
        <v>5.7121198551196573</v>
      </c>
      <c r="BB33" s="36">
        <f t="shared" si="8"/>
        <v>2.6153846153846154</v>
      </c>
      <c r="BC33" s="1">
        <f t="shared" si="9"/>
        <v>0.38235294117647056</v>
      </c>
      <c r="BD33" s="44">
        <f>SUM($BC$6:BC33)</f>
        <v>9.8532352941176509</v>
      </c>
      <c r="BE33" s="37">
        <f t="shared" si="1"/>
        <v>342.83462802768179</v>
      </c>
      <c r="BF33" s="35">
        <f>$BE$2*1000*(Folha3!BD33*0.001)^2</f>
        <v>8.8348483642733626</v>
      </c>
      <c r="BG33" s="36">
        <f t="shared" si="10"/>
        <v>2.6153846153846154</v>
      </c>
      <c r="BH33" s="1">
        <f t="shared" si="11"/>
        <v>0.38235294117647056</v>
      </c>
      <c r="BI33" s="44">
        <f>SUM($BH$6:BH33)</f>
        <v>9.8532352941176509</v>
      </c>
      <c r="BJ33" s="37">
        <f t="shared" si="12"/>
        <v>239.2307569204153</v>
      </c>
      <c r="BK33" s="35">
        <f>$BJ$2*1000*(Folha3!BI33*0.001)^2</f>
        <v>6.1649766058391045</v>
      </c>
      <c r="BL33" s="37">
        <f t="shared" si="13"/>
        <v>9.2833044982699278</v>
      </c>
    </row>
    <row r="34" spans="34:64" x14ac:dyDescent="0.25">
      <c r="AH34" s="60">
        <f t="shared" si="2"/>
        <v>0.15158823529411763</v>
      </c>
      <c r="AI34" s="1">
        <v>25.77</v>
      </c>
      <c r="AJ34" s="1">
        <f t="shared" si="20"/>
        <v>2.9665642857142855</v>
      </c>
      <c r="AL34" s="1">
        <f t="shared" si="3"/>
        <v>0.33721045063359439</v>
      </c>
      <c r="AN34" s="32">
        <f>SUM($AL$6:AL34)</f>
        <v>9.0236500023013981</v>
      </c>
      <c r="AQ34" s="36">
        <f t="shared" si="0"/>
        <v>2.977021006920415</v>
      </c>
      <c r="AR34" s="1">
        <f t="shared" si="4"/>
        <v>0.33600885870962477</v>
      </c>
      <c r="AS34" s="36">
        <f>SUM($AR$6:AR34)</f>
        <v>8.9480580909219025</v>
      </c>
      <c r="AT34" s="37">
        <f>Folha1!$H$16*AS34/AQ34</f>
        <v>210.55210416272175</v>
      </c>
      <c r="AU34" s="37">
        <f>Folha1!$H$16*1000*(Folha3!AS34*0.001)^2</f>
        <v>5.6088042087996319</v>
      </c>
      <c r="AV34" s="36">
        <f t="shared" si="5"/>
        <v>8.044866313580485</v>
      </c>
      <c r="AW34" s="36">
        <f t="shared" si="6"/>
        <v>2.7198025224913494</v>
      </c>
      <c r="AX34" s="1">
        <f t="shared" si="7"/>
        <v>0.36834730247142983</v>
      </c>
      <c r="AY34" s="36">
        <f>SUM($AX$6:AX34)</f>
        <v>9.3984421225867099</v>
      </c>
      <c r="AZ34" s="37">
        <f>Folha1!$H$16*AY34/AW34</f>
        <v>242.06454832634307</v>
      </c>
      <c r="BA34" s="1">
        <f>Folha1!$H$16*1000*(Folha3!AY34*0.001)^2</f>
        <v>6.1876313736737529</v>
      </c>
      <c r="BB34" s="36">
        <f t="shared" si="8"/>
        <v>2.6153846153846154</v>
      </c>
      <c r="BC34" s="1">
        <f t="shared" si="9"/>
        <v>0.38235294117647056</v>
      </c>
      <c r="BD34" s="44">
        <f>SUM($BC$6:BC34)</f>
        <v>10.235588235294122</v>
      </c>
      <c r="BE34" s="37">
        <f t="shared" si="1"/>
        <v>356.13826124567487</v>
      </c>
      <c r="BF34" s="35">
        <f>$BE$2*1000*(Folha3!BD34*0.001)^2</f>
        <v>9.5338212535467193</v>
      </c>
      <c r="BG34" s="36">
        <f t="shared" si="10"/>
        <v>2.6153846153846154</v>
      </c>
      <c r="BH34" s="1">
        <f t="shared" si="11"/>
        <v>0.38235294117647056</v>
      </c>
      <c r="BI34" s="44">
        <f>SUM($BH$6:BH34)</f>
        <v>10.235588235294122</v>
      </c>
      <c r="BJ34" s="37">
        <f t="shared" si="12"/>
        <v>248.51406141868523</v>
      </c>
      <c r="BK34" s="35">
        <f>$BJ$2*1000*(Folha3!BI34*0.001)^2</f>
        <v>6.6527214241782051</v>
      </c>
      <c r="BL34" s="37">
        <f t="shared" si="13"/>
        <v>9.2833044982698993</v>
      </c>
    </row>
    <row r="35" spans="34:64" x14ac:dyDescent="0.25">
      <c r="AH35" s="60">
        <f t="shared" si="2"/>
        <v>0.15747058823529411</v>
      </c>
      <c r="AI35" s="1">
        <v>26.77</v>
      </c>
      <c r="AJ35" s="1">
        <f t="shared" si="20"/>
        <v>2.9644499999999998</v>
      </c>
      <c r="AL35" s="1">
        <f t="shared" si="3"/>
        <v>0.33745103946971983</v>
      </c>
      <c r="AN35" s="32">
        <f>SUM($AL$6:AL35)</f>
        <v>9.3611010417711178</v>
      </c>
      <c r="AQ35" s="36">
        <f t="shared" si="0"/>
        <v>2.9752030138408303</v>
      </c>
      <c r="AR35" s="1">
        <f t="shared" si="4"/>
        <v>0.33621815060283844</v>
      </c>
      <c r="AS35" s="36">
        <f>SUM($AR$6:AR35)</f>
        <v>9.2842762415247417</v>
      </c>
      <c r="AT35" s="37">
        <f>Folha1!$H$16*AS35/AQ35</f>
        <v>218.59697047630223</v>
      </c>
      <c r="AU35" s="37">
        <f>Folha1!$H$16*1000*(Folha3!AS35*0.001)^2</f>
        <v>6.0382181314667349</v>
      </c>
      <c r="AV35" s="36">
        <f t="shared" si="5"/>
        <v>8.0651008305426046</v>
      </c>
      <c r="AW35" s="36">
        <f t="shared" si="6"/>
        <v>2.7098558096885812</v>
      </c>
      <c r="AX35" s="1">
        <f t="shared" si="7"/>
        <v>0.36969710328721372</v>
      </c>
      <c r="AY35" s="36">
        <f>SUM($AX$6:AX35)</f>
        <v>9.7681392258739237</v>
      </c>
      <c r="AZ35" s="37">
        <f>Folha1!$H$16*AY35/AW35</f>
        <v>252.50986422974901</v>
      </c>
      <c r="BA35" s="1">
        <f>Folha1!$H$16*1000*(Folha3!AY35*0.001)^2</f>
        <v>6.6839989384640308</v>
      </c>
      <c r="BB35" s="36">
        <f t="shared" si="8"/>
        <v>2.6153846153846154</v>
      </c>
      <c r="BC35" s="1">
        <f t="shared" si="9"/>
        <v>0.38235294117647056</v>
      </c>
      <c r="BD35" s="44">
        <f>SUM($BC$6:BC35)</f>
        <v>10.617941176470593</v>
      </c>
      <c r="BE35" s="37">
        <f t="shared" si="1"/>
        <v>369.44189446366801</v>
      </c>
      <c r="BF35" s="35">
        <f>$BE$2*1000*(Folha3!BD35*0.001)^2</f>
        <v>10.259401409256066</v>
      </c>
      <c r="BG35" s="36">
        <f t="shared" si="10"/>
        <v>2.6153846153846154</v>
      </c>
      <c r="BH35" s="1">
        <f t="shared" si="11"/>
        <v>0.38235294117647056</v>
      </c>
      <c r="BI35" s="44">
        <f>SUM($BH$6:BH35)</f>
        <v>10.617941176470593</v>
      </c>
      <c r="BJ35" s="37">
        <f t="shared" si="12"/>
        <v>257.79736591695513</v>
      </c>
      <c r="BK35" s="35">
        <f>$BJ$2*1000*(Folha3!BI35*0.001)^2</f>
        <v>7.1590328515138477</v>
      </c>
      <c r="BL35" s="37">
        <f t="shared" si="13"/>
        <v>9.2833044982698993</v>
      </c>
    </row>
    <row r="36" spans="34:64" x14ac:dyDescent="0.25">
      <c r="AH36" s="60">
        <f t="shared" si="2"/>
        <v>0.16335294117647059</v>
      </c>
      <c r="AI36" s="1">
        <v>27.77</v>
      </c>
      <c r="AJ36" s="1">
        <f t="shared" si="20"/>
        <v>2.9623357142857145</v>
      </c>
      <c r="AL36" s="1">
        <f t="shared" si="3"/>
        <v>0.3376919718557862</v>
      </c>
      <c r="AN36" s="32">
        <f>SUM($AL$6:AL36)</f>
        <v>9.6987930136269043</v>
      </c>
      <c r="AQ36" s="36">
        <f t="shared" si="0"/>
        <v>2.9733158166089964</v>
      </c>
      <c r="AR36" s="1">
        <f t="shared" si="4"/>
        <v>0.33643553634182422</v>
      </c>
      <c r="AS36" s="36">
        <f>SUM($AR$6:AR36)</f>
        <v>9.6207117778665658</v>
      </c>
      <c r="AT36" s="37">
        <f>Folha1!$H$16*AS36/AQ36</f>
        <v>226.66207130684484</v>
      </c>
      <c r="AU36" s="37">
        <f>Folha1!$H$16*1000*(Folha3!AS36*0.001)^2</f>
        <v>6.4837625002920865</v>
      </c>
      <c r="AV36" s="36">
        <f t="shared" si="5"/>
        <v>8.086128963941178</v>
      </c>
      <c r="AW36" s="36">
        <f t="shared" si="6"/>
        <v>2.6999783010380622</v>
      </c>
      <c r="AX36" s="1">
        <f t="shared" si="7"/>
        <v>0.37104730511751055</v>
      </c>
      <c r="AY36" s="36">
        <f>SUM($AX$6:AX36)</f>
        <v>10.139186530991434</v>
      </c>
      <c r="AZ36" s="37">
        <f>Folha1!$H$16*AY36/AW36</f>
        <v>263.06043214709939</v>
      </c>
      <c r="BA36" s="1">
        <f>Folha1!$H$16*1000*(Folha3!AY36*0.001)^2</f>
        <v>7.2014328583701586</v>
      </c>
      <c r="BB36" s="36">
        <f t="shared" si="8"/>
        <v>2.6153846153846154</v>
      </c>
      <c r="BC36" s="1">
        <f t="shared" si="9"/>
        <v>0.38235294117647056</v>
      </c>
      <c r="BD36" s="44">
        <f>SUM($BC$6:BC36)</f>
        <v>11.000294117647064</v>
      </c>
      <c r="BE36" s="37">
        <f t="shared" si="1"/>
        <v>382.74552768166109</v>
      </c>
      <c r="BF36" s="35">
        <f>$BE$2*1000*(Folha3!BD36*0.001)^2</f>
        <v>11.011588831401395</v>
      </c>
      <c r="BG36" s="36">
        <f t="shared" si="10"/>
        <v>2.6153846153846154</v>
      </c>
      <c r="BH36" s="1">
        <f t="shared" si="11"/>
        <v>0.38235294117647056</v>
      </c>
      <c r="BI36" s="44">
        <f>SUM($BH$6:BH36)</f>
        <v>11.000294117647064</v>
      </c>
      <c r="BJ36" s="37">
        <f t="shared" si="12"/>
        <v>267.08067041522503</v>
      </c>
      <c r="BK36" s="35">
        <f>$BJ$2*1000*(Folha3!BI36*0.001)^2</f>
        <v>7.6839108878460287</v>
      </c>
      <c r="BL36" s="37">
        <f t="shared" si="13"/>
        <v>9.2833044982698993</v>
      </c>
    </row>
    <row r="37" spans="34:64" x14ac:dyDescent="0.25">
      <c r="AH37" s="60">
        <f t="shared" si="2"/>
        <v>0.16923529411764707</v>
      </c>
      <c r="AI37" s="1">
        <v>28.77</v>
      </c>
      <c r="AJ37" s="1">
        <f t="shared" si="20"/>
        <v>2.9602214285714288</v>
      </c>
      <c r="AL37" s="1">
        <f t="shared" si="3"/>
        <v>0.33793324852817996</v>
      </c>
      <c r="AN37" s="32">
        <f>SUM($AL$6:AL37)</f>
        <v>10.036726262155085</v>
      </c>
      <c r="AQ37" s="36">
        <f t="shared" si="0"/>
        <v>2.9713594152249136</v>
      </c>
      <c r="AR37" s="1">
        <f t="shared" si="4"/>
        <v>0.3366610468307969</v>
      </c>
      <c r="AS37" s="36">
        <f>SUM($AR$6:AR37)</f>
        <v>9.9573728246973623</v>
      </c>
      <c r="AT37" s="37">
        <f>Folha1!$H$16*AS37/AQ37</f>
        <v>234.74820027078601</v>
      </c>
      <c r="AU37" s="37">
        <f>Folha1!$H$16*1000*(Folha3!AS37*0.001)^2</f>
        <v>6.9454793891468105</v>
      </c>
      <c r="AV37" s="36">
        <f t="shared" si="5"/>
        <v>8.1079564666752617</v>
      </c>
      <c r="AW37" s="36">
        <f t="shared" si="6"/>
        <v>2.6901699965397921</v>
      </c>
      <c r="AX37" s="1">
        <f t="shared" si="7"/>
        <v>0.37239780798197186</v>
      </c>
      <c r="AY37" s="36">
        <f>SUM($AX$6:AX37)</f>
        <v>10.511584338973407</v>
      </c>
      <c r="AZ37" s="37">
        <f>Folha1!$H$16*AY37/AW37</f>
        <v>273.71660504544633</v>
      </c>
      <c r="BA37" s="1">
        <f>Folha1!$H$16*1000*(Folha3!AY37*0.001)^2</f>
        <v>7.7401441444998413</v>
      </c>
      <c r="BB37" s="36">
        <f t="shared" si="8"/>
        <v>2.6153846153846154</v>
      </c>
      <c r="BC37" s="1">
        <f t="shared" si="9"/>
        <v>0.38235294117647056</v>
      </c>
      <c r="BD37" s="44">
        <f>SUM($BC$6:BC37)</f>
        <v>11.382647058823535</v>
      </c>
      <c r="BE37" s="37">
        <f t="shared" si="1"/>
        <v>396.04916089965417</v>
      </c>
      <c r="BF37" s="35">
        <f>$BE$2*1000*(Folha3!BD37*0.001)^2</f>
        <v>11.790383519982713</v>
      </c>
      <c r="BG37" s="36">
        <f t="shared" si="10"/>
        <v>2.6153846153846154</v>
      </c>
      <c r="BH37" s="1">
        <f t="shared" si="11"/>
        <v>0.38235294117647056</v>
      </c>
      <c r="BI37" s="44">
        <f>SUM($BH$6:BH37)</f>
        <v>11.382647058823535</v>
      </c>
      <c r="BJ37" s="37">
        <f t="shared" si="12"/>
        <v>276.36397491349493</v>
      </c>
      <c r="BK37" s="35">
        <f>$BJ$2*1000*(Folha3!BI37*0.001)^2</f>
        <v>8.2273555331747499</v>
      </c>
      <c r="BL37" s="37">
        <f t="shared" si="13"/>
        <v>9.2833044982698993</v>
      </c>
    </row>
    <row r="38" spans="34:64" x14ac:dyDescent="0.25">
      <c r="AH38" s="60">
        <f t="shared" si="2"/>
        <v>0.17511764705882352</v>
      </c>
      <c r="AI38" s="1">
        <v>29.77</v>
      </c>
      <c r="AJ38" s="1">
        <f t="shared" si="20"/>
        <v>2.958107142857143</v>
      </c>
      <c r="AL38" s="1">
        <f t="shared" si="3"/>
        <v>0.33817487022539355</v>
      </c>
      <c r="AN38" s="32">
        <f>SUM($AL$6:AL38)</f>
        <v>10.374901132380479</v>
      </c>
      <c r="AQ38" s="36">
        <f t="shared" ref="AQ38:AQ69" si="21">$AQ$1-($AQ$1-$AQ$2)*(AI38/$AQ$3)^2</f>
        <v>2.9693338096885813</v>
      </c>
      <c r="AR38" s="1">
        <f t="shared" si="4"/>
        <v>0.33689471419199446</v>
      </c>
      <c r="AS38" s="36">
        <f>SUM($AR$6:AR38)</f>
        <v>10.294267538889358</v>
      </c>
      <c r="AT38" s="37">
        <f>Folha1!$H$16*AS38/AQ38</f>
        <v>242.85615673746128</v>
      </c>
      <c r="AU38" s="37">
        <f>Folha1!$H$16*1000*(Folha3!AS38*0.001)^2</f>
        <v>7.4234124719713082</v>
      </c>
      <c r="AV38" s="36">
        <f t="shared" si="5"/>
        <v>8.1305893260725099</v>
      </c>
      <c r="AW38" s="36">
        <f t="shared" si="6"/>
        <v>2.6804308961937715</v>
      </c>
      <c r="AX38" s="1">
        <f t="shared" si="7"/>
        <v>0.37374851038748436</v>
      </c>
      <c r="AY38" s="36">
        <f>SUM($AX$6:AX38)</f>
        <v>10.885332849360891</v>
      </c>
      <c r="AZ38" s="37">
        <f>Folha1!$H$16*AY38/AW38</f>
        <v>284.47872206473704</v>
      </c>
      <c r="BA38" s="1">
        <f>Folha1!$H$16*1000*(Folha3!AY38*0.001)^2</f>
        <v>8.300344482464233</v>
      </c>
      <c r="BB38" s="36">
        <f t="shared" si="8"/>
        <v>2.6153846153846154</v>
      </c>
      <c r="BC38" s="1">
        <f t="shared" si="9"/>
        <v>0.38235294117647056</v>
      </c>
      <c r="BD38" s="44">
        <f>SUM($BC$6:BC38)</f>
        <v>11.765000000000006</v>
      </c>
      <c r="BE38" s="37">
        <f t="shared" ref="BE38:BE69" si="22">$BE$2*BD38/BB38</f>
        <v>409.35279411764725</v>
      </c>
      <c r="BF38" s="35">
        <f>$BE$2*1000*(Folha3!BD38*0.001)^2</f>
        <v>12.595785475000014</v>
      </c>
      <c r="BG38" s="36">
        <f t="shared" si="10"/>
        <v>2.6153846153846154</v>
      </c>
      <c r="BH38" s="1">
        <f t="shared" si="11"/>
        <v>0.38235294117647056</v>
      </c>
      <c r="BI38" s="44">
        <f>SUM($BH$6:BH38)</f>
        <v>11.765000000000006</v>
      </c>
      <c r="BJ38" s="37">
        <f t="shared" si="12"/>
        <v>285.64727941176483</v>
      </c>
      <c r="BK38" s="35">
        <f>$BJ$2*1000*(Folha3!BI38*0.001)^2</f>
        <v>8.7893667875000094</v>
      </c>
      <c r="BL38" s="37">
        <f t="shared" si="13"/>
        <v>9.2833044982699562</v>
      </c>
    </row>
    <row r="39" spans="34:64" x14ac:dyDescent="0.25">
      <c r="AH39" s="60">
        <f t="shared" si="2"/>
        <v>0.18099999999999999</v>
      </c>
      <c r="AI39" s="1">
        <v>30.77</v>
      </c>
      <c r="AJ39" s="1">
        <f t="shared" si="20"/>
        <v>2.9559928571428573</v>
      </c>
      <c r="AL39" s="1">
        <f t="shared" si="3"/>
        <v>0.33841683768803282</v>
      </c>
      <c r="AN39" s="32">
        <f>SUM($AL$6:AL39)</f>
        <v>10.713317970068513</v>
      </c>
      <c r="AQ39" s="36">
        <f t="shared" si="21"/>
        <v>2.9672390000000002</v>
      </c>
      <c r="AR39" s="1">
        <f t="shared" si="4"/>
        <v>0.33713657177726097</v>
      </c>
      <c r="AS39" s="36">
        <f>SUM($AR$6:AR39)</f>
        <v>10.631404110666619</v>
      </c>
      <c r="AT39" s="37">
        <f>Folha1!$H$16*AS39/AQ39</f>
        <v>250.98674606353379</v>
      </c>
      <c r="AU39" s="37">
        <f>Folha1!$H$16*1000*(Folha3!AS39*0.001)^2</f>
        <v>7.9176070348061218</v>
      </c>
      <c r="AV39" s="36">
        <f t="shared" si="5"/>
        <v>8.1540337672152248</v>
      </c>
      <c r="AW39" s="36">
        <f t="shared" si="6"/>
        <v>2.6707609999999997</v>
      </c>
      <c r="AX39" s="1">
        <f t="shared" si="7"/>
        <v>0.37509930932678631</v>
      </c>
      <c r="AY39" s="36">
        <f>SUM($AX$6:AX39)</f>
        <v>11.260432158687678</v>
      </c>
      <c r="AZ39" s="37">
        <f>Folha1!$H$16*AY39/AW39</f>
        <v>295.34710813632387</v>
      </c>
      <c r="BA39" s="1">
        <f>Folha1!$H$16*1000*(Folha3!AY39*0.001)^2</f>
        <v>8.8822462038905403</v>
      </c>
      <c r="BB39" s="36">
        <f t="shared" si="8"/>
        <v>2.6153846153846154</v>
      </c>
      <c r="BC39" s="1">
        <f t="shared" si="9"/>
        <v>0.38235294117647056</v>
      </c>
      <c r="BD39" s="44">
        <f>SUM($BC$6:BC39)</f>
        <v>12.147352941176477</v>
      </c>
      <c r="BE39" s="37">
        <f t="shared" si="22"/>
        <v>422.65642733564039</v>
      </c>
      <c r="BF39" s="35">
        <f>$BE$2*1000*(Folha3!BD39*0.001)^2</f>
        <v>13.427794696453303</v>
      </c>
      <c r="BG39" s="36">
        <f t="shared" si="10"/>
        <v>2.6153846153846154</v>
      </c>
      <c r="BH39" s="1">
        <f t="shared" si="11"/>
        <v>0.38235294117647056</v>
      </c>
      <c r="BI39" s="44">
        <f>SUM($BH$6:BH39)</f>
        <v>12.147352941176477</v>
      </c>
      <c r="BJ39" s="37">
        <f t="shared" si="12"/>
        <v>294.93058391003478</v>
      </c>
      <c r="BK39" s="35">
        <f>$BJ$2*1000*(Folha3!BI39*0.001)^2</f>
        <v>9.3699446508218109</v>
      </c>
      <c r="BL39" s="37">
        <f t="shared" si="13"/>
        <v>9.2833044982698425</v>
      </c>
    </row>
    <row r="40" spans="34:64" x14ac:dyDescent="0.25">
      <c r="AH40" s="60">
        <f t="shared" si="2"/>
        <v>0.18688235294117647</v>
      </c>
      <c r="AI40" s="1">
        <v>31.77</v>
      </c>
      <c r="AJ40" s="1">
        <f t="shared" si="20"/>
        <v>2.9538785714285716</v>
      </c>
      <c r="AL40" s="1">
        <f t="shared" si="3"/>
        <v>0.33865915165882388</v>
      </c>
      <c r="AN40" s="32">
        <f>SUM($AL$6:AL40)</f>
        <v>11.051977121727337</v>
      </c>
      <c r="AQ40" s="36">
        <f t="shared" si="21"/>
        <v>2.9650749861591694</v>
      </c>
      <c r="AR40" s="1">
        <f t="shared" si="4"/>
        <v>0.33738665418010599</v>
      </c>
      <c r="AS40" s="36">
        <f>SUM($AR$6:AR40)</f>
        <v>10.968790764846725</v>
      </c>
      <c r="AT40" s="37">
        <f>Folha1!$H$16*AS40/AQ40</f>
        <v>259.14077983074901</v>
      </c>
      <c r="AU40" s="37">
        <f>Folha1!$H$16*1000*(Folha3!AS40*0.001)^2</f>
        <v>8.4281099882994255</v>
      </c>
      <c r="AV40" s="36">
        <f t="shared" si="5"/>
        <v>8.1782962564097659</v>
      </c>
      <c r="AW40" s="36">
        <f t="shared" si="6"/>
        <v>2.6611603079584776</v>
      </c>
      <c r="AX40" s="1">
        <f t="shared" si="7"/>
        <v>0.37645010027764314</v>
      </c>
      <c r="AY40" s="36">
        <f>SUM($AX$6:AX40)</f>
        <v>11.63688225896532</v>
      </c>
      <c r="AZ40" s="37">
        <f>Folha1!$H$16*AY40/AW40</f>
        <v>306.32207359858836</v>
      </c>
      <c r="BA40" s="1">
        <f>Folha1!$H$16*1000*(Folha3!AY40*0.001)^2</f>
        <v>9.4860622571660524</v>
      </c>
      <c r="BB40" s="36">
        <f t="shared" si="8"/>
        <v>2.6153846153846154</v>
      </c>
      <c r="BC40" s="1">
        <f t="shared" si="9"/>
        <v>0.38235294117646923</v>
      </c>
      <c r="BD40" s="44">
        <f>SUM($BC$6:BC40)</f>
        <v>12.529705882352946</v>
      </c>
      <c r="BE40" s="37">
        <f t="shared" si="22"/>
        <v>435.96006055363335</v>
      </c>
      <c r="BF40" s="35">
        <f>$BE$2*1000*(Folha3!BD40*0.001)^2</f>
        <v>14.286411184342571</v>
      </c>
      <c r="BG40" s="36">
        <f t="shared" si="10"/>
        <v>2.6153846153846154</v>
      </c>
      <c r="BH40" s="1">
        <f t="shared" si="11"/>
        <v>0.38235294117646923</v>
      </c>
      <c r="BI40" s="44">
        <f>SUM($BH$6:BH40)</f>
        <v>12.529705882352946</v>
      </c>
      <c r="BJ40" s="37">
        <f t="shared" si="12"/>
        <v>304.21388840830463</v>
      </c>
      <c r="BK40" s="35">
        <f>$BJ$2*1000*(Folha3!BI40*0.001)^2</f>
        <v>9.9690891231401455</v>
      </c>
      <c r="BL40" s="37">
        <f t="shared" si="13"/>
        <v>9.2833044982699331</v>
      </c>
    </row>
    <row r="41" spans="34:64" x14ac:dyDescent="0.25">
      <c r="AH41" s="60">
        <f t="shared" si="2"/>
        <v>0.19276470588235292</v>
      </c>
      <c r="AI41" s="1">
        <v>32.769999999999996</v>
      </c>
      <c r="AJ41" s="1">
        <f t="shared" si="20"/>
        <v>2.9517642857142858</v>
      </c>
      <c r="AL41" s="1">
        <f t="shared" si="3"/>
        <v>0.33890181288262616</v>
      </c>
      <c r="AN41" s="32">
        <f>SUM($AL$6:AL41)</f>
        <v>11.390878934609963</v>
      </c>
      <c r="AQ41" s="36">
        <f t="shared" si="21"/>
        <v>2.9628417681660899</v>
      </c>
      <c r="AR41" s="1">
        <f t="shared" si="4"/>
        <v>0.33764499724825753</v>
      </c>
      <c r="AS41" s="36">
        <f>SUM($AR$6:AR41)</f>
        <v>11.306435762094983</v>
      </c>
      <c r="AT41" s="37">
        <f>Folha1!$H$16*AS41/AQ41</f>
        <v>267.31907608715875</v>
      </c>
      <c r="AU41" s="37">
        <f>Folha1!$H$16*1000*(Folha3!AS41*0.001)^2</f>
        <v>8.9549698806981421</v>
      </c>
      <c r="AV41" s="36">
        <f t="shared" si="5"/>
        <v>8.2033835048031847</v>
      </c>
      <c r="AW41" s="36">
        <f t="shared" si="6"/>
        <v>2.6516288200692042</v>
      </c>
      <c r="AX41" s="1">
        <f t="shared" si="7"/>
        <v>0.37780077720260796</v>
      </c>
      <c r="AY41" s="36">
        <f>SUM($AX$6:AX41)</f>
        <v>12.014683036167929</v>
      </c>
      <c r="AZ41" s="37">
        <f>Folha1!$H$16*AY41/AW41</f>
        <v>317.40391380983192</v>
      </c>
      <c r="BA41" s="1">
        <f>Folha1!$H$16*1000*(Folha3!AY41*0.001)^2</f>
        <v>10.11200617740829</v>
      </c>
      <c r="BB41" s="36">
        <f t="shared" si="8"/>
        <v>2.6153846153846154</v>
      </c>
      <c r="BC41" s="1">
        <f t="shared" si="9"/>
        <v>0.38235294117647056</v>
      </c>
      <c r="BD41" s="44">
        <f>SUM($BC$6:BC41)</f>
        <v>12.912058823529417</v>
      </c>
      <c r="BE41" s="37">
        <f t="shared" si="22"/>
        <v>449.26369377162649</v>
      </c>
      <c r="BF41" s="35">
        <f>$BE$2*1000*(Folha3!BD41*0.001)^2</f>
        <v>15.171634938667831</v>
      </c>
      <c r="BG41" s="36">
        <f t="shared" si="10"/>
        <v>2.6153846153846154</v>
      </c>
      <c r="BH41" s="1">
        <f t="shared" si="11"/>
        <v>0.38235294117647056</v>
      </c>
      <c r="BI41" s="44">
        <f>SUM($BH$6:BH41)</f>
        <v>12.912058823529417</v>
      </c>
      <c r="BJ41" s="37">
        <f t="shared" si="12"/>
        <v>313.49719290657453</v>
      </c>
      <c r="BK41" s="35">
        <f>$BJ$2*1000*(Folha3!BI41*0.001)^2</f>
        <v>10.586800204455026</v>
      </c>
      <c r="BL41" s="37">
        <f t="shared" si="13"/>
        <v>9.2833044982698993</v>
      </c>
    </row>
    <row r="42" spans="34:64" x14ac:dyDescent="0.25">
      <c r="AH42" s="60">
        <f t="shared" si="2"/>
        <v>0.1986470588235294</v>
      </c>
      <c r="AI42" s="1">
        <v>33.769999999999996</v>
      </c>
      <c r="AJ42" s="1">
        <f t="shared" si="20"/>
        <v>2.9496500000000001</v>
      </c>
      <c r="AL42" s="1">
        <f t="shared" si="3"/>
        <v>0.33914482210642849</v>
      </c>
      <c r="AN42" s="32">
        <f>SUM($AL$6:AL42)</f>
        <v>11.730023756716392</v>
      </c>
      <c r="AQ42" s="36">
        <f t="shared" si="21"/>
        <v>2.9605393460207612</v>
      </c>
      <c r="AR42" s="1">
        <f t="shared" si="4"/>
        <v>0.33791163809669172</v>
      </c>
      <c r="AS42" s="36">
        <f>SUM($AR$6:AR42)</f>
        <v>11.644347400191675</v>
      </c>
      <c r="AT42" s="37">
        <f>Folha1!$H$16*AS42/AQ42</f>
        <v>275.52245959196193</v>
      </c>
      <c r="AU42" s="37">
        <f>Folha1!$H$16*1000*(Folha3!AS42*0.001)^2</f>
        <v>9.4982369113299239</v>
      </c>
      <c r="AV42" s="36">
        <f t="shared" si="5"/>
        <v>8.2293024721514598</v>
      </c>
      <c r="AW42" s="36">
        <f t="shared" si="6"/>
        <v>2.64216653633218</v>
      </c>
      <c r="AX42" s="1">
        <f t="shared" si="7"/>
        <v>0.37915123254935296</v>
      </c>
      <c r="AY42" s="36">
        <f>SUM($AX$6:AX42)</f>
        <v>12.393834268717281</v>
      </c>
      <c r="AZ42" s="37">
        <f>Folha1!$H$16*AY42/AW42</f>
        <v>328.59290875858966</v>
      </c>
      <c r="BA42" s="1">
        <f>Folha1!$H$16*1000*(Folha3!AY42*0.001)^2</f>
        <v>10.760292055656047</v>
      </c>
      <c r="BB42" s="36">
        <f t="shared" si="8"/>
        <v>2.6153846153846154</v>
      </c>
      <c r="BC42" s="1">
        <f t="shared" si="9"/>
        <v>0.38235294117647056</v>
      </c>
      <c r="BD42" s="44">
        <f>SUM($BC$6:BC42)</f>
        <v>13.294411764705888</v>
      </c>
      <c r="BE42" s="37">
        <f t="shared" si="22"/>
        <v>462.56732698961957</v>
      </c>
      <c r="BF42" s="35">
        <f>$BE$2*1000*(Folha3!BD42*0.001)^2</f>
        <v>16.083465959429081</v>
      </c>
      <c r="BG42" s="36">
        <f t="shared" si="10"/>
        <v>2.6153846153846154</v>
      </c>
      <c r="BH42" s="1">
        <f t="shared" si="11"/>
        <v>0.38235294117647056</v>
      </c>
      <c r="BI42" s="44">
        <f>SUM($BH$6:BH42)</f>
        <v>13.294411764705888</v>
      </c>
      <c r="BJ42" s="37">
        <f t="shared" si="12"/>
        <v>322.78049740484443</v>
      </c>
      <c r="BK42" s="35">
        <f>$BJ$2*1000*(Folha3!BI42*0.001)^2</f>
        <v>11.223077894766446</v>
      </c>
      <c r="BL42" s="37">
        <f t="shared" si="13"/>
        <v>9.2833044982698993</v>
      </c>
    </row>
    <row r="43" spans="34:64" x14ac:dyDescent="0.25">
      <c r="AH43" s="60">
        <f t="shared" si="2"/>
        <v>0.20452941176470585</v>
      </c>
      <c r="AI43" s="1">
        <v>34.769999999999996</v>
      </c>
      <c r="AJ43" s="1">
        <f t="shared" si="20"/>
        <v>2.9475357142857144</v>
      </c>
      <c r="AL43" s="1">
        <f t="shared" si="3"/>
        <v>0.33938818007936833</v>
      </c>
      <c r="AN43" s="32">
        <f>SUM($AL$6:AL43)</f>
        <v>12.06941193679576</v>
      </c>
      <c r="AQ43" s="36">
        <f t="shared" si="21"/>
        <v>2.9581677197231833</v>
      </c>
      <c r="AR43" s="1">
        <f t="shared" si="4"/>
        <v>0.33818661512119119</v>
      </c>
      <c r="AS43" s="36">
        <f>SUM($AR$6:AR43)</f>
        <v>11.982534015312867</v>
      </c>
      <c r="AT43" s="37">
        <f>Folha1!$H$16*AS43/AQ43</f>
        <v>283.75176206411339</v>
      </c>
      <c r="AU43" s="37">
        <f>Folha1!$H$16*1000*(Folha3!AS43*0.001)^2</f>
        <v>10.057962944583629</v>
      </c>
      <c r="AV43" s="36">
        <f t="shared" si="5"/>
        <v>8.2560603707408973</v>
      </c>
      <c r="AW43" s="36">
        <f t="shared" si="6"/>
        <v>2.632773456747405</v>
      </c>
      <c r="AX43" s="1">
        <f t="shared" si="7"/>
        <v>0.38050135725163281</v>
      </c>
      <c r="AY43" s="36">
        <f>SUM($AX$6:AX43)</f>
        <v>12.774335625968915</v>
      </c>
      <c r="AZ43" s="37">
        <f>Folha1!$H$16*AY43/AW43</f>
        <v>339.88932267153524</v>
      </c>
      <c r="BA43" s="1">
        <f>Folha1!$H$16*1000*(Folha3!AY43*0.001)^2</f>
        <v>11.431134507276754</v>
      </c>
      <c r="BB43" s="36">
        <f t="shared" si="8"/>
        <v>2.6153846153846154</v>
      </c>
      <c r="BC43" s="1">
        <f t="shared" si="9"/>
        <v>0.38235294117647056</v>
      </c>
      <c r="BD43" s="44">
        <f>SUM($BC$6:BC43)</f>
        <v>13.676764705882359</v>
      </c>
      <c r="BE43" s="37">
        <f t="shared" si="22"/>
        <v>475.87096020761265</v>
      </c>
      <c r="BF43" s="35">
        <f>$BE$2*1000*(Folha3!BD43*0.001)^2</f>
        <v>17.02190424662631</v>
      </c>
      <c r="BG43" s="36">
        <f t="shared" si="10"/>
        <v>2.6153846153846154</v>
      </c>
      <c r="BH43" s="1">
        <f t="shared" si="11"/>
        <v>0.38235294117647056</v>
      </c>
      <c r="BI43" s="44">
        <f>SUM($BH$6:BH43)</f>
        <v>13.676764705882359</v>
      </c>
      <c r="BJ43" s="37">
        <f t="shared" si="12"/>
        <v>332.06380190311432</v>
      </c>
      <c r="BK43" s="35">
        <f>$BJ$2*1000*(Folha3!BI43*0.001)^2</f>
        <v>11.877922194074404</v>
      </c>
      <c r="BL43" s="37">
        <f t="shared" si="13"/>
        <v>9.2833044982698993</v>
      </c>
    </row>
    <row r="44" spans="34:64" x14ac:dyDescent="0.25">
      <c r="AH44" s="61">
        <f t="shared" si="2"/>
        <v>0.21041176470588233</v>
      </c>
      <c r="AI44" s="13">
        <v>35.769999999999996</v>
      </c>
      <c r="AJ44" s="13">
        <f t="shared" si="20"/>
        <v>2.9454214285714286</v>
      </c>
      <c r="AK44" s="13"/>
      <c r="AL44" s="13">
        <f t="shared" si="3"/>
        <v>0.33963188755273394</v>
      </c>
      <c r="AM44" s="13"/>
      <c r="AN44" s="62">
        <f>SUM($AL$6:AL44)</f>
        <v>12.409043824348494</v>
      </c>
      <c r="AO44" s="13"/>
      <c r="AP44" s="63"/>
      <c r="AQ44" s="38">
        <f t="shared" si="21"/>
        <v>2.9557268892733566</v>
      </c>
      <c r="AR44" s="13">
        <f t="shared" si="4"/>
        <v>0.33846996801239793</v>
      </c>
      <c r="AS44" s="38">
        <f>SUM($AR$6:AR44)</f>
        <v>12.321003983325264</v>
      </c>
      <c r="AT44" s="64">
        <f>Folha1!$H$16*AS44/AQ44</f>
        <v>292.00782243485429</v>
      </c>
      <c r="AU44" s="64">
        <f>Folha1!$H$16*1000*(Folha3!AS44*0.001)^2</f>
        <v>10.63420152439619</v>
      </c>
      <c r="AV44" s="36">
        <f t="shared" si="5"/>
        <v>8.2836646694688625</v>
      </c>
      <c r="AW44" s="38">
        <f t="shared" si="6"/>
        <v>2.6234495813148788</v>
      </c>
      <c r="AX44" s="13">
        <f t="shared" si="7"/>
        <v>0.38185104073084941</v>
      </c>
      <c r="AY44" s="38">
        <f>SUM($AX$6:AX44)</f>
        <v>13.156186666699764</v>
      </c>
      <c r="AZ44" s="64">
        <f>Folha1!$H$16*AY44/AW44</f>
        <v>351.29340361914774</v>
      </c>
      <c r="BA44" s="13">
        <f>Folha1!$H$16*1000*(Folha3!AY44*0.001)^2</f>
        <v>12.124748639585603</v>
      </c>
      <c r="BB44" s="38">
        <f t="shared" si="8"/>
        <v>2.6153846153846154</v>
      </c>
      <c r="BC44" s="13">
        <f t="shared" si="9"/>
        <v>0.38235294117647056</v>
      </c>
      <c r="BD44" s="65">
        <f>SUM($BC$6:BC44)</f>
        <v>14.05911764705883</v>
      </c>
      <c r="BE44" s="64">
        <f t="shared" si="22"/>
        <v>489.17459342560579</v>
      </c>
      <c r="BF44" s="35">
        <f>$BE$2*1000*(Folha3!BD44*0.001)^2</f>
        <v>17.986949800259534</v>
      </c>
      <c r="BG44" s="36">
        <f t="shared" si="10"/>
        <v>2.6153846153846154</v>
      </c>
      <c r="BH44" s="1">
        <f t="shared" si="11"/>
        <v>0.38235294117647056</v>
      </c>
      <c r="BI44" s="44">
        <f>SUM($BH$6:BH44)</f>
        <v>14.05911764705883</v>
      </c>
      <c r="BJ44" s="37">
        <f t="shared" si="12"/>
        <v>341.34710640138422</v>
      </c>
      <c r="BK44" s="35">
        <f>$BJ$2*1000*(Folha3!BI44*0.001)^2</f>
        <v>12.551333102378907</v>
      </c>
      <c r="BL44" s="37">
        <f t="shared" si="13"/>
        <v>9.2833044982699562</v>
      </c>
    </row>
    <row r="45" spans="34:64" x14ac:dyDescent="0.25">
      <c r="AH45" s="60">
        <f t="shared" si="2"/>
        <v>0.2162941176470588</v>
      </c>
      <c r="AI45" s="1">
        <v>36.769999999999996</v>
      </c>
      <c r="AJ45" s="1">
        <f t="shared" si="20"/>
        <v>2.9433071428571429</v>
      </c>
      <c r="AL45" s="1">
        <f t="shared" si="3"/>
        <v>0.33987594527997278</v>
      </c>
      <c r="AN45" s="32">
        <f>SUM($AL$6:AL45)</f>
        <v>12.748919769628467</v>
      </c>
      <c r="AQ45" s="36">
        <f t="shared" si="21"/>
        <v>2.9532168546712803</v>
      </c>
      <c r="AR45" s="1">
        <f t="shared" si="4"/>
        <v>0.33876173777039736</v>
      </c>
      <c r="AS45" s="36">
        <f>SUM($AR$6:AR45)</f>
        <v>12.659765721095662</v>
      </c>
      <c r="AT45" s="37">
        <f>Folha1!$H$16*AS45/AQ45</f>
        <v>300.29148710432315</v>
      </c>
      <c r="AU45" s="37">
        <f>Folha1!$H$16*1000*(Folha3!AS45*0.001)^2</f>
        <v>11.227007889254061</v>
      </c>
      <c r="AV45" s="36">
        <f t="shared" si="5"/>
        <v>8.3121230980848395</v>
      </c>
      <c r="AW45" s="36">
        <f t="shared" si="6"/>
        <v>2.6141949100346022</v>
      </c>
      <c r="AX45" s="1">
        <f t="shared" si="7"/>
        <v>0.38320017089825975</v>
      </c>
      <c r="AY45" s="36">
        <f>SUM($AX$6:AX45)</f>
        <v>13.539386837598023</v>
      </c>
      <c r="AZ45" s="37">
        <f>Folha1!$H$16*AY45/AW45</f>
        <v>362.80538311932008</v>
      </c>
      <c r="BA45" s="1">
        <f>Folha1!$H$16*1000*(Folha3!AY45*0.001)^2</f>
        <v>12.841350018672511</v>
      </c>
      <c r="BB45" s="36">
        <f t="shared" si="8"/>
        <v>2.6153846153846154</v>
      </c>
      <c r="BC45" s="1">
        <f t="shared" si="9"/>
        <v>0.38235294117647056</v>
      </c>
      <c r="BD45" s="44">
        <f>SUM($BC$6:BC45)</f>
        <v>14.441470588235301</v>
      </c>
      <c r="BE45" s="37">
        <f t="shared" si="22"/>
        <v>502.47822664359887</v>
      </c>
      <c r="BF45" s="35">
        <f>$BE$2*1000*(Folha3!BD45*0.001)^2</f>
        <v>18.978602620328743</v>
      </c>
      <c r="BG45" s="36">
        <f t="shared" si="10"/>
        <v>2.6153846153846154</v>
      </c>
      <c r="BH45" s="1">
        <f t="shared" si="11"/>
        <v>0.38235294117647056</v>
      </c>
      <c r="BI45" s="44">
        <f>SUM($BH$6:BH45)</f>
        <v>14.441470588235301</v>
      </c>
      <c r="BJ45" s="37">
        <f t="shared" si="12"/>
        <v>350.63041089965418</v>
      </c>
      <c r="BK45" s="35">
        <f>$BJ$2*1000*(Folha3!BI45*0.001)^2</f>
        <v>13.243310619679946</v>
      </c>
      <c r="BL45" s="37">
        <f t="shared" si="13"/>
        <v>9.2833044982698425</v>
      </c>
    </row>
    <row r="46" spans="34:64" x14ac:dyDescent="0.25">
      <c r="AH46" s="60">
        <f t="shared" si="2"/>
        <v>0.22217647058823528</v>
      </c>
      <c r="AI46" s="1">
        <v>37.769999999999996</v>
      </c>
      <c r="AJ46" s="1">
        <f t="shared" si="20"/>
        <v>2.9411928571428572</v>
      </c>
      <c r="AL46" s="1">
        <f t="shared" si="3"/>
        <v>0.34012035401669993</v>
      </c>
      <c r="AN46" s="32">
        <f>SUM($AL$6:AL46)</f>
        <v>13.089040123645166</v>
      </c>
      <c r="AQ46" s="36">
        <f t="shared" si="21"/>
        <v>2.9506376159169552</v>
      </c>
      <c r="AR46" s="1">
        <f t="shared" si="4"/>
        <v>0.33906196671983369</v>
      </c>
      <c r="AS46" s="36">
        <f>SUM($AR$6:AR46)</f>
        <v>12.998827687815496</v>
      </c>
      <c r="AT46" s="37">
        <f>Folha1!$H$16*AS46/AQ46</f>
        <v>308.60361020240799</v>
      </c>
      <c r="AU46" s="37">
        <f>Folha1!$H$16*1000*(Folha3!AS46*0.001)^2</f>
        <v>11.836438987717795</v>
      </c>
      <c r="AV46" s="36">
        <f t="shared" si="5"/>
        <v>8.3414436515999455</v>
      </c>
      <c r="AW46" s="36">
        <f t="shared" si="6"/>
        <v>2.6050094429065744</v>
      </c>
      <c r="AX46" s="1">
        <f t="shared" si="7"/>
        <v>0.38454863415783264</v>
      </c>
      <c r="AY46" s="36">
        <f>SUM($AX$6:AX46)</f>
        <v>13.923935471755856</v>
      </c>
      <c r="AZ46" s="37">
        <f>Folha1!$H$16*AY46/AW46</f>
        <v>374.42547573909695</v>
      </c>
      <c r="BA46" s="1">
        <f>Folha1!$H$16*1000*(Folha3!AY46*0.001)^2</f>
        <v>13.581154635433155</v>
      </c>
      <c r="BB46" s="36">
        <f t="shared" si="8"/>
        <v>2.6153846153846154</v>
      </c>
      <c r="BC46" s="1">
        <f t="shared" si="9"/>
        <v>0.38235294117647056</v>
      </c>
      <c r="BD46" s="44">
        <f>SUM($BC$6:BC46)</f>
        <v>14.823823529411772</v>
      </c>
      <c r="BE46" s="37">
        <f t="shared" si="22"/>
        <v>515.7818598615919</v>
      </c>
      <c r="BF46" s="35">
        <f>$BE$2*1000*(Folha3!BD46*0.001)^2</f>
        <v>19.996862706833934</v>
      </c>
      <c r="BG46" s="36">
        <f t="shared" si="10"/>
        <v>2.6153846153846154</v>
      </c>
      <c r="BH46" s="1">
        <f t="shared" si="11"/>
        <v>0.38235294117647056</v>
      </c>
      <c r="BI46" s="44">
        <f>SUM($BH$6:BH46)</f>
        <v>14.823823529411772</v>
      </c>
      <c r="BJ46" s="37">
        <f t="shared" si="12"/>
        <v>359.91371539792402</v>
      </c>
      <c r="BK46" s="35">
        <f>$BJ$2*1000*(Folha3!BI46*0.001)^2</f>
        <v>13.953854745977525</v>
      </c>
      <c r="BL46" s="37">
        <f t="shared" si="13"/>
        <v>9.2833044982699562</v>
      </c>
    </row>
    <row r="47" spans="34:64" x14ac:dyDescent="0.25">
      <c r="AH47" s="60">
        <f t="shared" si="2"/>
        <v>0.22805882352941173</v>
      </c>
      <c r="AI47" s="1">
        <v>38.769999999999996</v>
      </c>
      <c r="AJ47" s="1">
        <f t="shared" si="20"/>
        <v>2.9390785714285714</v>
      </c>
      <c r="AL47" s="1">
        <f t="shared" si="3"/>
        <v>0.34036511452070511</v>
      </c>
      <c r="AN47" s="32">
        <f>SUM($AL$6:AL47)</f>
        <v>13.42940523816587</v>
      </c>
      <c r="AQ47" s="36">
        <f t="shared" si="21"/>
        <v>2.9479891730103804</v>
      </c>
      <c r="AR47" s="1">
        <f t="shared" si="4"/>
        <v>0.33937069852556978</v>
      </c>
      <c r="AS47" s="36">
        <f>SUM($AR$6:AR47)</f>
        <v>13.338198386341066</v>
      </c>
      <c r="AT47" s="37">
        <f>Folha1!$H$16*AS47/AQ47</f>
        <v>316.94505385400794</v>
      </c>
      <c r="AU47" s="37">
        <f>Folha1!$H$16*1000*(Folha3!AS47*0.001)^2</f>
        <v>12.462553494478636</v>
      </c>
      <c r="AV47" s="36">
        <f t="shared" si="5"/>
        <v>1.3019293760926303</v>
      </c>
      <c r="AW47" s="36">
        <f t="shared" si="6"/>
        <v>2.5958931799307958</v>
      </c>
      <c r="AX47" s="1">
        <f t="shared" si="7"/>
        <v>0.38589631540977093</v>
      </c>
      <c r="AY47" s="36">
        <f>SUM($AX$6:AX47)</f>
        <v>14.309831787165626</v>
      </c>
      <c r="AZ47" s="37">
        <f>Folha1!$H$16*AY47/AW47</f>
        <v>386.15387869473403</v>
      </c>
      <c r="BA47" s="1">
        <f>Folha1!$H$16*1000*(Folha3!AY47*0.001)^2</f>
        <v>14.344378870800917</v>
      </c>
      <c r="BB47" s="36">
        <f t="shared" si="8"/>
        <v>2.6153846153846154</v>
      </c>
      <c r="BC47" s="1">
        <f t="shared" si="9"/>
        <v>0.38235294117647056</v>
      </c>
      <c r="BD47" s="44">
        <f>SUM($BC$6:BC47)</f>
        <v>15.206176470588243</v>
      </c>
      <c r="BE47" s="37">
        <f t="shared" si="22"/>
        <v>529.08549307958504</v>
      </c>
      <c r="BF47" s="35">
        <f>$BE$2*1000*(Folha3!BD47*0.001)^2</f>
        <v>21.041730059775109</v>
      </c>
      <c r="BG47" s="36">
        <f t="shared" si="10"/>
        <v>2.6153846153846154</v>
      </c>
      <c r="BH47" s="1">
        <f t="shared" si="11"/>
        <v>0.38235294117647056</v>
      </c>
      <c r="BI47" s="44">
        <f>SUM($BH$6:BH47)</f>
        <v>15.206176470588243</v>
      </c>
      <c r="BJ47" s="37">
        <f t="shared" si="12"/>
        <v>369.19701989619398</v>
      </c>
      <c r="BK47" s="35">
        <f>$BJ$2*1000*(Folha3!BI47*0.001)^2</f>
        <v>14.682965481271642</v>
      </c>
      <c r="BL47" s="37">
        <f t="shared" si="13"/>
        <v>1.1604130622837943</v>
      </c>
    </row>
    <row r="48" spans="34:64" x14ac:dyDescent="0.25">
      <c r="AH48" s="60">
        <f t="shared" si="2"/>
        <v>0.23394117647058821</v>
      </c>
      <c r="AI48" s="1">
        <v>39.769999999999996</v>
      </c>
      <c r="AJ48" s="1">
        <f t="shared" si="20"/>
        <v>2.9369642857142857</v>
      </c>
      <c r="AL48" s="1">
        <f t="shared" si="3"/>
        <v>4.256286839682942E-2</v>
      </c>
      <c r="AN48" s="32">
        <f>SUM($AL$6:AL48)</f>
        <v>13.4719681065627</v>
      </c>
      <c r="AQ48" s="36">
        <f t="shared" si="21"/>
        <v>2.9452715259515569</v>
      </c>
      <c r="AR48" s="1">
        <f t="shared" si="4"/>
        <v>4.2443391482388272E-2</v>
      </c>
      <c r="AS48" s="36">
        <f>SUM($AR$6:AR48)</f>
        <v>13.380641777823454</v>
      </c>
      <c r="AT48" s="37">
        <f>Folha1!$H$16*AS48/AQ48</f>
        <v>318.24698323010057</v>
      </c>
      <c r="AU48" s="37">
        <f>Folha1!$H$16*1000*(Folha3!AS48*0.001)^2</f>
        <v>12.541993702285335</v>
      </c>
      <c r="AV48" s="36">
        <f t="shared" si="5"/>
        <v>64.946593201321718</v>
      </c>
      <c r="AW48" s="36">
        <f t="shared" si="6"/>
        <v>2.5868461211072669</v>
      </c>
      <c r="AX48" s="1">
        <f t="shared" si="7"/>
        <v>4.8331908976648345E-2</v>
      </c>
      <c r="AY48" s="36">
        <f>SUM($AX$6:AX48)</f>
        <v>14.358163696142274</v>
      </c>
      <c r="AZ48" s="37">
        <f>Folha1!$H$16*AY48/AW48</f>
        <v>388.81319518781402</v>
      </c>
      <c r="BA48" s="1">
        <f>Folha1!$H$16*1000*(Folha3!AY48*0.001)^2</f>
        <v>14.44143969314023</v>
      </c>
      <c r="BB48" s="36">
        <f t="shared" si="8"/>
        <v>2.6153846153846154</v>
      </c>
      <c r="BC48" s="1">
        <f t="shared" si="9"/>
        <v>4.779411764706154E-2</v>
      </c>
      <c r="BD48" s="44">
        <f>SUM($BC$6:BC48)</f>
        <v>15.253970588235305</v>
      </c>
      <c r="BE48" s="37">
        <f t="shared" si="22"/>
        <v>530.74844723183423</v>
      </c>
      <c r="BF48" s="35">
        <f>$BE$2*1000*(Folha3!BD48*0.001)^2</f>
        <v>21.174209302314043</v>
      </c>
      <c r="BG48" s="36">
        <f t="shared" si="10"/>
        <v>2.6153846153846154</v>
      </c>
      <c r="BH48" s="1">
        <f t="shared" si="11"/>
        <v>4.779411764706154E-2</v>
      </c>
      <c r="BI48" s="44">
        <f>SUM($BH$6:BH48)</f>
        <v>15.253970588235305</v>
      </c>
      <c r="BJ48" s="37">
        <f t="shared" si="12"/>
        <v>370.35743295847777</v>
      </c>
      <c r="BK48" s="35">
        <f>$BJ$2*1000*(Folha3!BI48*0.001)^2</f>
        <v>14.77540978787848</v>
      </c>
      <c r="BL48" s="37">
        <f t="shared" si="13"/>
        <v>74.266435986154974</v>
      </c>
    </row>
    <row r="49" spans="33:64" x14ac:dyDescent="0.25">
      <c r="AH49" s="60">
        <f t="shared" si="2"/>
        <v>0.23467647058823532</v>
      </c>
      <c r="AI49" s="17" cm="1">
        <f t="array" ref="AI49:AI69">_xlfn.SEQUENCE((R14-R13)/1+1,1,R13,1)</f>
        <v>39.895000000000003</v>
      </c>
      <c r="AJ49" s="19">
        <f t="shared" si="20"/>
        <v>2.9367000000000001</v>
      </c>
      <c r="AL49" s="1">
        <f t="shared" si="3"/>
        <v>0.34075605976586237</v>
      </c>
      <c r="AN49" s="32">
        <f>SUM($AL$6:AL49)</f>
        <v>13.812724166328563</v>
      </c>
      <c r="AQ49" s="36">
        <f t="shared" si="21"/>
        <v>2.9449269541522489</v>
      </c>
      <c r="AR49" s="1">
        <f t="shared" si="4"/>
        <v>0.3397282414875471</v>
      </c>
      <c r="AS49" s="36">
        <f>SUM($AR$6:AR49)</f>
        <v>13.720370019311002</v>
      </c>
      <c r="AT49" s="37">
        <f>Folha1!$H$16*AS49/AQ49</f>
        <v>326.36530738026624</v>
      </c>
      <c r="AU49" s="37">
        <f>Folha1!$H$16*1000*(Folha3!AS49*0.001)^2</f>
        <v>13.186949344788159</v>
      </c>
      <c r="AV49" s="36">
        <f t="shared" si="5"/>
        <v>8.4066504354527751</v>
      </c>
      <c r="AW49" s="36">
        <f t="shared" si="6"/>
        <v>2.5857201046712799</v>
      </c>
      <c r="AX49" s="1">
        <f t="shared" si="7"/>
        <v>0.38741137683663784</v>
      </c>
      <c r="AY49" s="36">
        <f>SUM($AX$6:AX49)</f>
        <v>14.745575072978912</v>
      </c>
      <c r="AZ49" s="37">
        <f>Folha1!$H$16*AY49/AW49</f>
        <v>399.47802364540644</v>
      </c>
      <c r="BA49" s="1">
        <f>Folha1!$H$16*1000*(Folha3!AY49*0.001)^2</f>
        <v>15.231270090588067</v>
      </c>
      <c r="BB49" s="36">
        <f t="shared" si="8"/>
        <v>2.6153846153846154</v>
      </c>
      <c r="BC49" s="1">
        <f t="shared" si="9"/>
        <v>0.38235294117647056</v>
      </c>
      <c r="BD49" s="44">
        <f>SUM($BC$6:BC49)</f>
        <v>15.636323529411776</v>
      </c>
      <c r="BE49" s="37">
        <f t="shared" si="22"/>
        <v>544.05208044982737</v>
      </c>
      <c r="BF49" s="35">
        <f>$BE$2*1000*(Folha3!BD49*0.001)^2</f>
        <v>22.249009829995707</v>
      </c>
      <c r="BG49" s="36">
        <f t="shared" si="10"/>
        <v>2.6153846153846154</v>
      </c>
      <c r="BH49" s="1">
        <f t="shared" si="11"/>
        <v>0.38235294117647056</v>
      </c>
      <c r="BI49" s="44">
        <f>SUM($BH$6:BH49)</f>
        <v>15.636323529411776</v>
      </c>
      <c r="BJ49" s="37">
        <f t="shared" si="12"/>
        <v>379.64073745674767</v>
      </c>
      <c r="BK49" s="35">
        <f>$BJ$2*1000*(Folha3!BI49*0.001)^2</f>
        <v>15.525407958293707</v>
      </c>
      <c r="BL49" s="37">
        <f t="shared" si="13"/>
        <v>9.2833044982698993</v>
      </c>
    </row>
    <row r="50" spans="33:64" x14ac:dyDescent="0.25">
      <c r="AH50" s="60">
        <f t="shared" si="2"/>
        <v>0.24055882352941177</v>
      </c>
      <c r="AI50" s="1">
        <v>40.895000000000003</v>
      </c>
      <c r="AJ50" s="1">
        <f t="shared" ref="AJ50:AJ70" si="23">$U$13+$W$13*(AI50-$AI$49)</f>
        <v>2.9326013452914799</v>
      </c>
      <c r="AL50" s="1">
        <f t="shared" si="3"/>
        <v>0.34123263940692239</v>
      </c>
      <c r="AN50" s="32">
        <f>SUM($AL$6:AL50)</f>
        <v>14.153956805735485</v>
      </c>
      <c r="AQ50" s="36">
        <f t="shared" si="21"/>
        <v>2.9421314524221454</v>
      </c>
      <c r="AR50" s="1">
        <f t="shared" si="4"/>
        <v>0.34005519305817428</v>
      </c>
      <c r="AS50" s="36">
        <f>SUM($AR$6:AR50)</f>
        <v>14.060425212369175</v>
      </c>
      <c r="AT50" s="37">
        <f>Folha1!$H$16*AS50/AQ50</f>
        <v>334.77195781571902</v>
      </c>
      <c r="AU50" s="37">
        <f>Folha1!$H$16*1000*(Folha3!AS50*0.001)^2</f>
        <v>13.848718887080459</v>
      </c>
      <c r="AV50" s="36">
        <f t="shared" si="5"/>
        <v>8.4387196587468907</v>
      </c>
      <c r="AW50" s="36">
        <f t="shared" si="6"/>
        <v>2.576750900519031</v>
      </c>
      <c r="AX50" s="1">
        <f t="shared" si="7"/>
        <v>0.38875700731521068</v>
      </c>
      <c r="AY50" s="36">
        <f>SUM($AX$6:AX50)</f>
        <v>15.134332080294122</v>
      </c>
      <c r="AZ50" s="37">
        <f>Folha1!$H$16*AY50/AW50</f>
        <v>411.4371593353481</v>
      </c>
      <c r="BA50" s="1">
        <f>Folha1!$H$16*1000*(Folha3!AY50*0.001)^2</f>
        <v>16.044981047776737</v>
      </c>
      <c r="BB50" s="36">
        <f t="shared" si="8"/>
        <v>2.6153846153846154</v>
      </c>
      <c r="BC50" s="1">
        <f t="shared" si="9"/>
        <v>0.38235294117647056</v>
      </c>
      <c r="BD50" s="44">
        <f>SUM($BC$6:BC50)</f>
        <v>16.018676470588247</v>
      </c>
      <c r="BE50" s="37">
        <f t="shared" si="22"/>
        <v>557.3557136678204</v>
      </c>
      <c r="BF50" s="35">
        <f>$BE$2*1000*(Folha3!BD50*0.001)^2</f>
        <v>23.350417624113362</v>
      </c>
      <c r="BG50" s="36">
        <f t="shared" si="10"/>
        <v>2.6153846153846154</v>
      </c>
      <c r="BH50" s="1">
        <f t="shared" si="11"/>
        <v>0.38235294117647056</v>
      </c>
      <c r="BI50" s="44">
        <f>SUM($BH$6:BH50)</f>
        <v>16.018676470588247</v>
      </c>
      <c r="BJ50" s="37">
        <f t="shared" si="12"/>
        <v>388.92404195501757</v>
      </c>
      <c r="BK50" s="35">
        <f>$BJ$2*1000*(Folha3!BI50*0.001)^2</f>
        <v>16.293972737705477</v>
      </c>
      <c r="BL50" s="37">
        <f t="shared" si="13"/>
        <v>9.2833044982698993</v>
      </c>
    </row>
    <row r="51" spans="33:64" x14ac:dyDescent="0.25">
      <c r="AH51" s="60">
        <f t="shared" si="2"/>
        <v>0.24644117647058825</v>
      </c>
      <c r="AI51" s="1">
        <v>41.895000000000003</v>
      </c>
      <c r="AJ51" s="1">
        <f t="shared" si="23"/>
        <v>2.9285026905829596</v>
      </c>
      <c r="AL51" s="1">
        <f t="shared" si="3"/>
        <v>0.34171055399861877</v>
      </c>
      <c r="AN51" s="32">
        <f>SUM($AL$6:AL51)</f>
        <v>14.495667359734103</v>
      </c>
      <c r="AQ51" s="36">
        <f t="shared" si="21"/>
        <v>2.9392667465397926</v>
      </c>
      <c r="AR51" s="1">
        <f t="shared" si="4"/>
        <v>0.34039079275778628</v>
      </c>
      <c r="AS51" s="36">
        <f>SUM($AR$6:AR51)</f>
        <v>14.400816005126961</v>
      </c>
      <c r="AT51" s="37">
        <f>Folha1!$H$16*AS51/AQ51</f>
        <v>343.21067747446591</v>
      </c>
      <c r="AU51" s="37">
        <f>Folha1!$H$16*1000*(Folha3!AS51*0.001)^2</f>
        <v>14.527366507517323</v>
      </c>
      <c r="AV51" s="36">
        <f t="shared" si="5"/>
        <v>8.4716868920418733</v>
      </c>
      <c r="AW51" s="36">
        <f t="shared" si="6"/>
        <v>2.5678509005190309</v>
      </c>
      <c r="AX51" s="1">
        <f t="shared" si="7"/>
        <v>0.39010148645738341</v>
      </c>
      <c r="AY51" s="36">
        <f>SUM($AX$6:AX51)</f>
        <v>15.524433566751506</v>
      </c>
      <c r="AZ51" s="37">
        <f>Folha1!$H$16*AY51/AW51</f>
        <v>423.5051054036544</v>
      </c>
      <c r="BA51" s="1">
        <f>Folha1!$H$16*1000*(Folha3!AY51*0.001)^2</f>
        <v>16.882789931571661</v>
      </c>
      <c r="BB51" s="36">
        <f t="shared" si="8"/>
        <v>2.6153846153846154</v>
      </c>
      <c r="BC51" s="1">
        <f t="shared" si="9"/>
        <v>0.38235294117647056</v>
      </c>
      <c r="BD51" s="44">
        <f>SUM($BC$6:BC51)</f>
        <v>16.401029411764718</v>
      </c>
      <c r="BE51" s="37">
        <f t="shared" si="22"/>
        <v>570.65934688581353</v>
      </c>
      <c r="BF51" s="35">
        <f>$BE$2*1000*(Folha3!BD51*0.001)^2</f>
        <v>24.478432684666991</v>
      </c>
      <c r="BG51" s="36">
        <f t="shared" si="10"/>
        <v>2.6153846153846154</v>
      </c>
      <c r="BH51" s="1">
        <f t="shared" si="11"/>
        <v>0.38235294117647056</v>
      </c>
      <c r="BI51" s="44">
        <f>SUM($BH$6:BH51)</f>
        <v>16.401029411764718</v>
      </c>
      <c r="BJ51" s="37">
        <f t="shared" si="12"/>
        <v>398.20734645328747</v>
      </c>
      <c r="BK51" s="35">
        <f>$BJ$2*1000*(Folha3!BI51*0.001)^2</f>
        <v>17.081104126113779</v>
      </c>
      <c r="BL51" s="37">
        <f t="shared" si="13"/>
        <v>9.2833044982698993</v>
      </c>
    </row>
    <row r="52" spans="33:64" x14ac:dyDescent="0.25">
      <c r="AH52" s="60">
        <f t="shared" si="2"/>
        <v>0.25232352941176472</v>
      </c>
      <c r="AI52" s="1">
        <v>42.895000000000003</v>
      </c>
      <c r="AJ52" s="1">
        <f t="shared" si="23"/>
        <v>2.9244040358744394</v>
      </c>
      <c r="AL52" s="1">
        <f t="shared" si="3"/>
        <v>0.34218980915782793</v>
      </c>
      <c r="AN52" s="32">
        <f>SUM($AL$6:AL52)</f>
        <v>14.837857168891931</v>
      </c>
      <c r="AQ52" s="36">
        <f t="shared" si="21"/>
        <v>2.9363328365051902</v>
      </c>
      <c r="AR52" s="1">
        <f t="shared" si="4"/>
        <v>0.3407350899573458</v>
      </c>
      <c r="AS52" s="36">
        <f>SUM($AR$6:AR52)</f>
        <v>14.741551095084306</v>
      </c>
      <c r="AT52" s="37">
        <f>Folha1!$H$16*AS52/AQ52</f>
        <v>351.68236436650778</v>
      </c>
      <c r="AU52" s="37">
        <f>Folha1!$H$16*1000*(Folha3!AS52*0.001)^2</f>
        <v>15.222958182646403</v>
      </c>
      <c r="AV52" s="36">
        <f t="shared" si="5"/>
        <v>8.5055615655261363</v>
      </c>
      <c r="AW52" s="36">
        <f t="shared" si="6"/>
        <v>2.5590201046712804</v>
      </c>
      <c r="AX52" s="1">
        <f t="shared" si="7"/>
        <v>0.39144469301246415</v>
      </c>
      <c r="AY52" s="36">
        <f>SUM($AX$6:AX52)</f>
        <v>15.91587825976397</v>
      </c>
      <c r="AZ52" s="37">
        <f>Folha1!$H$16*AY52/AW52</f>
        <v>435.68198323878585</v>
      </c>
      <c r="BA52" s="1">
        <f>Folha1!$H$16*1000*(Folha3!AY52*0.001)^2</f>
        <v>17.744914346955589</v>
      </c>
      <c r="BB52" s="36">
        <f t="shared" si="8"/>
        <v>2.6153846153846154</v>
      </c>
      <c r="BC52" s="1">
        <f t="shared" si="9"/>
        <v>0.38235294117647056</v>
      </c>
      <c r="BD52" s="44">
        <f>SUM($BC$6:BC52)</f>
        <v>16.783382352941189</v>
      </c>
      <c r="BE52" s="37">
        <f t="shared" si="22"/>
        <v>583.96298010380667</v>
      </c>
      <c r="BF52" s="35">
        <f>$BE$2*1000*(Folha3!BD52*0.001)^2</f>
        <v>25.633055011656616</v>
      </c>
      <c r="BG52" s="36">
        <f t="shared" si="10"/>
        <v>2.6153846153846154</v>
      </c>
      <c r="BH52" s="1">
        <f t="shared" si="11"/>
        <v>0.38235294117647056</v>
      </c>
      <c r="BI52" s="44">
        <f>SUM($BH$6:BH52)</f>
        <v>16.783382352941189</v>
      </c>
      <c r="BJ52" s="37">
        <f t="shared" si="12"/>
        <v>407.49065095155737</v>
      </c>
      <c r="BK52" s="35">
        <f>$BJ$2*1000*(Folha3!BI52*0.001)^2</f>
        <v>17.886802123518628</v>
      </c>
      <c r="BL52" s="37">
        <f t="shared" si="13"/>
        <v>9.2833044982699562</v>
      </c>
    </row>
    <row r="53" spans="33:64" x14ac:dyDescent="0.25">
      <c r="AH53" s="60">
        <f t="shared" si="2"/>
        <v>0.25820588235294117</v>
      </c>
      <c r="AI53" s="1">
        <v>43.895000000000003</v>
      </c>
      <c r="AJ53" s="1">
        <f t="shared" si="23"/>
        <v>2.9203053811659192</v>
      </c>
      <c r="AL53" s="1">
        <f t="shared" si="3"/>
        <v>0.34267041053298153</v>
      </c>
      <c r="AN53" s="32">
        <f>SUM($AL$6:AL53)</f>
        <v>15.180527579424913</v>
      </c>
      <c r="AQ53" s="36">
        <f t="shared" si="21"/>
        <v>2.933329722318339</v>
      </c>
      <c r="AR53" s="1">
        <f t="shared" si="4"/>
        <v>0.34108813545725419</v>
      </c>
      <c r="AS53" s="36">
        <f>SUM($AR$6:AR53)</f>
        <v>15.08263923054156</v>
      </c>
      <c r="AT53" s="37">
        <f>Folha1!$H$16*AS53/AQ53</f>
        <v>360.18792593203392</v>
      </c>
      <c r="AU53" s="37">
        <f>Folha1!$H$16*1000*(Folha3!AS53*0.001)^2</f>
        <v>15.935561706143448</v>
      </c>
      <c r="AV53" s="36">
        <f t="shared" si="5"/>
        <v>8.5403534055415093</v>
      </c>
      <c r="AW53" s="36">
        <f t="shared" si="6"/>
        <v>2.5502585129757787</v>
      </c>
      <c r="AX53" s="1">
        <f t="shared" si="7"/>
        <v>0.39278650425502409</v>
      </c>
      <c r="AY53" s="36">
        <f>SUM($AX$6:AX53)</f>
        <v>16.308664764018992</v>
      </c>
      <c r="AZ53" s="37">
        <f>Folha1!$H$16*AY53/AW53</f>
        <v>447.96789481016731</v>
      </c>
      <c r="BA53" s="1">
        <f>Folha1!$H$16*1000*(Folha3!AY53*0.001)^2</f>
        <v>18.631572098129141</v>
      </c>
      <c r="BB53" s="36">
        <f t="shared" si="8"/>
        <v>2.6153846153846154</v>
      </c>
      <c r="BC53" s="1">
        <f t="shared" si="9"/>
        <v>0.38235294117647056</v>
      </c>
      <c r="BD53" s="44">
        <f>SUM($BC$6:BC53)</f>
        <v>17.16573529411766</v>
      </c>
      <c r="BE53" s="37">
        <f t="shared" si="22"/>
        <v>597.2666133217997</v>
      </c>
      <c r="BF53" s="35">
        <f>$BE$2*1000*(Folha3!BD53*0.001)^2</f>
        <v>26.814284605082218</v>
      </c>
      <c r="BG53" s="36">
        <f t="shared" si="10"/>
        <v>2.6153846153846154</v>
      </c>
      <c r="BH53" s="1">
        <f t="shared" si="11"/>
        <v>0.38235294117647056</v>
      </c>
      <c r="BI53" s="44">
        <f>SUM($BH$6:BH53)</f>
        <v>17.16573529411766</v>
      </c>
      <c r="BJ53" s="37">
        <f t="shared" si="12"/>
        <v>416.77395544982733</v>
      </c>
      <c r="BK53" s="35">
        <f>$BJ$2*1000*(Folha3!BI53*0.001)^2</f>
        <v>18.71106672992001</v>
      </c>
      <c r="BL53" s="37">
        <f t="shared" si="13"/>
        <v>9.2833044982698993</v>
      </c>
    </row>
    <row r="54" spans="33:64" x14ac:dyDescent="0.25">
      <c r="AH54" s="60">
        <f t="shared" si="2"/>
        <v>0.26408823529411768</v>
      </c>
      <c r="AI54" s="1">
        <v>44.895000000000003</v>
      </c>
      <c r="AJ54" s="1">
        <f t="shared" si="23"/>
        <v>2.9162067264573994</v>
      </c>
      <c r="AL54" s="1">
        <f t="shared" si="3"/>
        <v>0.34315236380428865</v>
      </c>
      <c r="AN54" s="32">
        <f>SUM($AL$6:AL54)</f>
        <v>15.523679943229201</v>
      </c>
      <c r="AQ54" s="36">
        <f t="shared" si="21"/>
        <v>2.9302574039792386</v>
      </c>
      <c r="AR54" s="1">
        <f t="shared" si="4"/>
        <v>0.34144998150659933</v>
      </c>
      <c r="AS54" s="36">
        <f>SUM($AR$6:AR54)</f>
        <v>15.424089212048159</v>
      </c>
      <c r="AT54" s="37">
        <f>Folha1!$H$16*AS54/AQ54</f>
        <v>368.72827933757543</v>
      </c>
      <c r="AU54" s="37">
        <f>Folha1!$H$16*1000*(Folha3!AS54*0.001)^2</f>
        <v>16.66524670834206</v>
      </c>
      <c r="AV54" s="36">
        <f t="shared" si="5"/>
        <v>8.5760724403091899</v>
      </c>
      <c r="AW54" s="36">
        <f t="shared" si="6"/>
        <v>2.5415661254325257</v>
      </c>
      <c r="AX54" s="1">
        <f t="shared" si="7"/>
        <v>0.39412679599280825</v>
      </c>
      <c r="AY54" s="36">
        <f>SUM($AX$6:AX54)</f>
        <v>16.7027915600118</v>
      </c>
      <c r="AZ54" s="37">
        <f>Folha1!$H$16*AY54/AW54</f>
        <v>460.36292226263163</v>
      </c>
      <c r="BA54" s="1">
        <f>Folha1!$H$16*1000*(Folha3!AY54*0.001)^2</f>
        <v>19.542981148801449</v>
      </c>
      <c r="BB54" s="36">
        <f t="shared" si="8"/>
        <v>2.6153846153846154</v>
      </c>
      <c r="BC54" s="1">
        <f t="shared" si="9"/>
        <v>0.38235294117647056</v>
      </c>
      <c r="BD54" s="44">
        <f>SUM($BC$6:BC54)</f>
        <v>17.548088235294131</v>
      </c>
      <c r="BE54" s="37">
        <f t="shared" si="22"/>
        <v>610.57024653979283</v>
      </c>
      <c r="BF54" s="35">
        <f>$BE$2*1000*(Folha3!BD54*0.001)^2</f>
        <v>28.022121464943815</v>
      </c>
      <c r="BG54" s="36">
        <f t="shared" si="10"/>
        <v>2.6153846153846154</v>
      </c>
      <c r="BH54" s="1">
        <f t="shared" si="11"/>
        <v>0.38235294117647056</v>
      </c>
      <c r="BI54" s="44">
        <f>SUM($BH$6:BH54)</f>
        <v>17.548088235294131</v>
      </c>
      <c r="BJ54" s="37">
        <f t="shared" si="12"/>
        <v>426.05725994809723</v>
      </c>
      <c r="BK54" s="35">
        <f>$BJ$2*1000*(Folha3!BI54*0.001)^2</f>
        <v>19.553897945317939</v>
      </c>
      <c r="BL54" s="37">
        <f t="shared" si="13"/>
        <v>9.2833044982698993</v>
      </c>
    </row>
    <row r="55" spans="33:64" x14ac:dyDescent="0.25">
      <c r="AH55" s="60">
        <f t="shared" si="2"/>
        <v>0.26997058823529413</v>
      </c>
      <c r="AI55" s="1">
        <v>45.895000000000003</v>
      </c>
      <c r="AJ55" s="1">
        <f t="shared" si="23"/>
        <v>2.9121080717488792</v>
      </c>
      <c r="AL55" s="1">
        <f t="shared" si="3"/>
        <v>0.34363567468395917</v>
      </c>
      <c r="AN55" s="32">
        <f>SUM($AL$6:AL55)</f>
        <v>15.86731561791316</v>
      </c>
      <c r="AQ55" s="36">
        <f t="shared" si="21"/>
        <v>2.9271158814878895</v>
      </c>
      <c r="AR55" s="1">
        <f t="shared" si="4"/>
        <v>0.34182068182303726</v>
      </c>
      <c r="AS55" s="36">
        <f>SUM($AR$6:AR55)</f>
        <v>15.765909893871196</v>
      </c>
      <c r="AT55" s="37">
        <f>Folha1!$H$16*AS55/AQ55</f>
        <v>377.30435177788462</v>
      </c>
      <c r="AU55" s="37">
        <f>Folha1!$H$16*1000*(Folha3!AS55*0.001)^2</f>
        <v>17.412084676369137</v>
      </c>
      <c r="AV55" s="36">
        <f t="shared" si="5"/>
        <v>8.6127290058651624</v>
      </c>
      <c r="AW55" s="36">
        <f t="shared" si="6"/>
        <v>2.5329429420415224</v>
      </c>
      <c r="AX55" s="1">
        <f t="shared" si="7"/>
        <v>0.39546544257541222</v>
      </c>
      <c r="AY55" s="36">
        <f>SUM($AX$6:AX55)</f>
        <v>17.098257002587211</v>
      </c>
      <c r="AZ55" s="37">
        <f>Folha1!$H$16*AY55/AW55</f>
        <v>472.86712751077812</v>
      </c>
      <c r="BA55" s="1">
        <f>Folha1!$H$16*1000*(Folha3!AY55*0.001)^2</f>
        <v>20.479359581671023</v>
      </c>
      <c r="BB55" s="36">
        <f t="shared" si="8"/>
        <v>2.6153846153846154</v>
      </c>
      <c r="BC55" s="1">
        <f t="shared" si="9"/>
        <v>0.38235294117647056</v>
      </c>
      <c r="BD55" s="44">
        <f>SUM($BC$6:BC55)</f>
        <v>17.930441176470602</v>
      </c>
      <c r="BE55" s="37">
        <f t="shared" si="22"/>
        <v>623.87387975778597</v>
      </c>
      <c r="BF55" s="35">
        <f>$BE$2*1000*(Folha3!BD55*0.001)^2</f>
        <v>29.256565591241401</v>
      </c>
      <c r="BG55" s="36">
        <f t="shared" si="10"/>
        <v>2.6153846153846154</v>
      </c>
      <c r="BH55" s="1">
        <f t="shared" si="11"/>
        <v>0.38235294117647056</v>
      </c>
      <c r="BI55" s="44">
        <f>SUM($BH$6:BH55)</f>
        <v>17.930441176470602</v>
      </c>
      <c r="BJ55" s="37">
        <f t="shared" si="12"/>
        <v>435.34056444636713</v>
      </c>
      <c r="BK55" s="35">
        <f>$BJ$2*1000*(Folha3!BI55*0.001)^2</f>
        <v>20.415295769712404</v>
      </c>
      <c r="BL55" s="37">
        <f t="shared" si="13"/>
        <v>9.2833044982698425</v>
      </c>
    </row>
    <row r="56" spans="33:64" x14ac:dyDescent="0.25">
      <c r="AH56" s="72">
        <f t="shared" si="2"/>
        <v>0.27585294117647063</v>
      </c>
      <c r="AI56" s="73">
        <v>46.895000000000003</v>
      </c>
      <c r="AJ56" s="73">
        <f t="shared" si="23"/>
        <v>2.908009417040359</v>
      </c>
      <c r="AK56" s="73"/>
      <c r="AL56" s="73">
        <f t="shared" si="3"/>
        <v>0.34412034891642979</v>
      </c>
      <c r="AM56" s="73"/>
      <c r="AN56" s="74">
        <f>SUM($AL$6:AL56)</f>
        <v>16.21143596682959</v>
      </c>
      <c r="AO56" s="73"/>
      <c r="AP56" s="75"/>
      <c r="AQ56" s="76">
        <f t="shared" si="21"/>
        <v>2.9239051548442907</v>
      </c>
      <c r="AR56" s="73">
        <f t="shared" si="4"/>
        <v>0.34220029161331983</v>
      </c>
      <c r="AS56" s="76">
        <f>SUM($AR$6:AR56)</f>
        <v>16.108110185484517</v>
      </c>
      <c r="AT56" s="77">
        <f>Folha1!$H$16*AS56/AQ56</f>
        <v>385.91708078374978</v>
      </c>
      <c r="AU56" s="77">
        <f>Folha1!$H$16*1000*(Folha3!AS56*0.001)^2</f>
        <v>18.176148974897984</v>
      </c>
      <c r="AV56" s="36">
        <f t="shared" si="5"/>
        <v>8.6503337522055403</v>
      </c>
      <c r="AW56" s="76">
        <f t="shared" si="6"/>
        <v>2.5243889628027683</v>
      </c>
      <c r="AX56" s="73">
        <f t="shared" si="7"/>
        <v>0.39680231690373946</v>
      </c>
      <c r="AY56" s="76">
        <f>SUM($AX$6:AX56)</f>
        <v>17.495059319490949</v>
      </c>
      <c r="AZ56" s="77">
        <f>Folha1!$H$16*AY56/AW56</f>
        <v>485.48055183349874</v>
      </c>
      <c r="BA56" s="73">
        <f>Folha1!$H$16*1000*(Folha3!AY56*0.001)^2</f>
        <v>21.440925557096957</v>
      </c>
      <c r="BB56" s="76">
        <f t="shared" si="8"/>
        <v>2.6153846153846154</v>
      </c>
      <c r="BC56" s="73">
        <f t="shared" si="9"/>
        <v>0.38235294117647056</v>
      </c>
      <c r="BD56" s="78">
        <f>SUM($BC$6:BC56)</f>
        <v>18.312794117647073</v>
      </c>
      <c r="BE56" s="77">
        <f t="shared" si="22"/>
        <v>637.177512975779</v>
      </c>
      <c r="BF56" s="79">
        <f>$BE$2*1000*(Folha3!BD56*0.001)^2</f>
        <v>30.517616983974964</v>
      </c>
      <c r="BG56" s="76">
        <f t="shared" si="10"/>
        <v>2.6153846153846154</v>
      </c>
      <c r="BH56" s="73">
        <f t="shared" si="11"/>
        <v>0.38235294117647056</v>
      </c>
      <c r="BI56" s="78">
        <f>SUM($BH$6:BH56)</f>
        <v>18.312794117647073</v>
      </c>
      <c r="BJ56" s="77">
        <f t="shared" si="12"/>
        <v>444.62386894463697</v>
      </c>
      <c r="BK56" s="35">
        <f>$BJ$2*1000*(Folha3!BI56*0.001)^2</f>
        <v>21.295260203103407</v>
      </c>
      <c r="BL56" s="37">
        <f t="shared" si="13"/>
        <v>9.2833044982698993</v>
      </c>
    </row>
    <row r="57" spans="33:64" x14ac:dyDescent="0.25">
      <c r="AG57" s="61">
        <f>AI57/150</f>
        <v>0.31930000000000003</v>
      </c>
      <c r="AH57" s="61">
        <f t="shared" si="2"/>
        <v>0.28173529411764708</v>
      </c>
      <c r="AI57" s="13">
        <v>47.895000000000003</v>
      </c>
      <c r="AJ57" s="13">
        <f t="shared" si="23"/>
        <v>2.9039107623318388</v>
      </c>
      <c r="AK57" s="13"/>
      <c r="AL57" s="13">
        <f t="shared" si="3"/>
        <v>0.34460639227859152</v>
      </c>
      <c r="AM57" s="13"/>
      <c r="AN57" s="62">
        <f>SUM($AL$6:AL57)</f>
        <v>16.556042359108183</v>
      </c>
      <c r="AO57" s="13"/>
      <c r="AP57" s="63"/>
      <c r="AQ57" s="38">
        <f t="shared" si="21"/>
        <v>2.9206252240484427</v>
      </c>
      <c r="AR57" s="13">
        <f t="shared" si="4"/>
        <v>0.34258886759448487</v>
      </c>
      <c r="AS57" s="38">
        <f>SUM($AR$6:AR57)</f>
        <v>16.450699053079003</v>
      </c>
      <c r="AT57" s="64">
        <f>Folha1!$H$16*AS57/AQ57</f>
        <v>394.56741453595532</v>
      </c>
      <c r="AU57" s="64">
        <f>Folha1!$H$16*1000*(Folha3!AS57*0.001)^2</f>
        <v>18.957514867531472</v>
      </c>
      <c r="AV57" s="36">
        <f t="shared" si="5"/>
        <v>8.6888976496524606</v>
      </c>
      <c r="AW57" s="38">
        <f t="shared" si="6"/>
        <v>2.5159041877162629</v>
      </c>
      <c r="AX57" s="13">
        <f t="shared" si="7"/>
        <v>0.39813729044025203</v>
      </c>
      <c r="AY57" s="38">
        <f>SUM($AX$6:AX57)</f>
        <v>17.893196609931202</v>
      </c>
      <c r="AZ57" s="64">
        <f>Folha1!$H$16*AY57/AW57</f>
        <v>498.20321546893155</v>
      </c>
      <c r="BA57" s="1">
        <f>Folha1!$H$16*1000*(Folha3!AY57*0.001)^2</f>
        <v>22.427897270961761</v>
      </c>
      <c r="BB57" s="36">
        <f t="shared" si="8"/>
        <v>2.6153846153846154</v>
      </c>
      <c r="BC57" s="1">
        <f t="shared" si="9"/>
        <v>0.38235294117647056</v>
      </c>
      <c r="BD57" s="44">
        <f>SUM($BC$6:BC57)</f>
        <v>18.695147058823544</v>
      </c>
      <c r="BE57" s="37">
        <f t="shared" si="22"/>
        <v>650.48114619377213</v>
      </c>
      <c r="BF57" s="35">
        <f>$BE$2*1000*(Folha3!BD57*0.001)^2</f>
        <v>31.805275643144519</v>
      </c>
      <c r="BG57" s="36">
        <f t="shared" si="10"/>
        <v>2.6153846153846154</v>
      </c>
      <c r="BH57" s="1">
        <f t="shared" si="11"/>
        <v>0.38235294117647056</v>
      </c>
      <c r="BI57" s="44">
        <f>SUM($BH$6:BH57)</f>
        <v>18.695147058823544</v>
      </c>
      <c r="BJ57" s="37">
        <f t="shared" si="12"/>
        <v>453.90717344290687</v>
      </c>
      <c r="BK57" s="35">
        <f>$BJ$2*1000*(Folha3!BI57*0.001)^2</f>
        <v>22.193791245490956</v>
      </c>
      <c r="BL57" s="37">
        <f t="shared" si="13"/>
        <v>9.2833044982699562</v>
      </c>
    </row>
    <row r="58" spans="33:64" x14ac:dyDescent="0.25">
      <c r="AH58" s="60">
        <f t="shared" si="2"/>
        <v>0.28761764705882353</v>
      </c>
      <c r="AI58" s="1">
        <v>48.895000000000003</v>
      </c>
      <c r="AJ58" s="1">
        <f t="shared" si="23"/>
        <v>2.8998121076233185</v>
      </c>
      <c r="AL58" s="1">
        <f t="shared" si="3"/>
        <v>0.34509381058001909</v>
      </c>
      <c r="AN58" s="32">
        <f>SUM($AL$6:AL58)</f>
        <v>16.901136169688201</v>
      </c>
      <c r="AQ58" s="36">
        <f t="shared" si="21"/>
        <v>2.917276089100346</v>
      </c>
      <c r="AR58" s="1">
        <f t="shared" si="4"/>
        <v>0.34298646801572458</v>
      </c>
      <c r="AS58" s="36">
        <f>SUM($AR$6:AR58)</f>
        <v>16.793685521094726</v>
      </c>
      <c r="AT58" s="37">
        <f>Folha1!$H$16*AS58/AQ58</f>
        <v>403.25631218560778</v>
      </c>
      <c r="AU58" s="37">
        <f>Folha1!$H$16*1000*(Folha3!AS58*0.001)^2</f>
        <v>19.756259538827997</v>
      </c>
      <c r="AV58" s="36">
        <f t="shared" si="5"/>
        <v>8.7284319954465559</v>
      </c>
      <c r="AW58" s="36">
        <f t="shared" si="6"/>
        <v>2.5074886167820067</v>
      </c>
      <c r="AX58" s="1">
        <f t="shared" si="7"/>
        <v>0.39947023322002817</v>
      </c>
      <c r="AY58" s="36">
        <f>SUM($AX$6:AX58)</f>
        <v>18.292666843151231</v>
      </c>
      <c r="AZ58" s="37">
        <f>Folha1!$H$16*AY58/AW58</f>
        <v>511.03511721010892</v>
      </c>
      <c r="BA58" s="1">
        <f>Folha1!$H$16*1000*(Folha3!AY58*0.001)^2</f>
        <v>23.440492911727052</v>
      </c>
      <c r="BB58" s="36">
        <f t="shared" si="8"/>
        <v>2.6153846153846154</v>
      </c>
      <c r="BC58" s="1">
        <f t="shared" si="9"/>
        <v>0.38235294117647056</v>
      </c>
      <c r="BD58" s="44">
        <f>SUM($BC$6:BC58)</f>
        <v>19.077500000000015</v>
      </c>
      <c r="BE58" s="37">
        <f t="shared" si="22"/>
        <v>663.78477941176527</v>
      </c>
      <c r="BF58" s="35">
        <f>$BE$2*1000*(Folha3!BD58*0.001)^2</f>
        <v>33.119541568750051</v>
      </c>
      <c r="BG58" s="36">
        <f t="shared" si="10"/>
        <v>2.6153846153846154</v>
      </c>
      <c r="BH58" s="1">
        <f t="shared" si="11"/>
        <v>0.38235294117647056</v>
      </c>
      <c r="BI58" s="44">
        <f>SUM($BH$6:BH58)</f>
        <v>19.077500000000015</v>
      </c>
      <c r="BJ58" s="37">
        <f t="shared" si="12"/>
        <v>463.19047794117682</v>
      </c>
      <c r="BK58" s="35">
        <f>$BJ$2*1000*(Folha3!BI58*0.001)^2</f>
        <v>23.110888896875036</v>
      </c>
      <c r="BL58" s="37">
        <f t="shared" si="13"/>
        <v>9.2833044982698993</v>
      </c>
    </row>
    <row r="59" spans="33:64" x14ac:dyDescent="0.25">
      <c r="AH59" s="60">
        <f t="shared" si="2"/>
        <v>0.29350000000000004</v>
      </c>
      <c r="AI59" s="1">
        <v>49.895000000000003</v>
      </c>
      <c r="AJ59" s="1">
        <f t="shared" si="23"/>
        <v>2.8957134529147983</v>
      </c>
      <c r="AL59" s="1">
        <f t="shared" si="3"/>
        <v>0.34558260966320264</v>
      </c>
      <c r="AN59" s="32">
        <f>SUM($AL$6:AL59)</f>
        <v>17.246718779351404</v>
      </c>
      <c r="AQ59" s="36">
        <f t="shared" si="21"/>
        <v>2.91385775</v>
      </c>
      <c r="AR59" s="1">
        <f t="shared" si="4"/>
        <v>0.34339315268094672</v>
      </c>
      <c r="AS59" s="36">
        <f>SUM($AR$6:AR59)</f>
        <v>17.137078673775672</v>
      </c>
      <c r="AT59" s="37">
        <f>Folha1!$H$16*AS59/AQ59</f>
        <v>411.98474418105434</v>
      </c>
      <c r="AU59" s="37">
        <f>Folha1!$H$16*1000*(Folha3!AS59*0.001)^2</f>
        <v>20.572462116983612</v>
      </c>
      <c r="AV59" s="36">
        <f t="shared" si="5"/>
        <v>8.7689484205680515</v>
      </c>
      <c r="AW59" s="36">
        <f t="shared" si="6"/>
        <v>2.4991422499999998</v>
      </c>
      <c r="AX59" s="1">
        <f t="shared" si="7"/>
        <v>0.40080101386263883</v>
      </c>
      <c r="AY59" s="36">
        <f>SUM($AX$6:AX59)</f>
        <v>18.693467857013871</v>
      </c>
      <c r="AZ59" s="37">
        <f>Folha1!$H$16*AY59/AW59</f>
        <v>523.9762340015775</v>
      </c>
      <c r="BA59" s="1">
        <f>Folha1!$H$16*1000*(Folha3!AY59*0.001)^2</f>
        <v>24.478930616684362</v>
      </c>
      <c r="BB59" s="36">
        <f t="shared" si="8"/>
        <v>2.6153846153846154</v>
      </c>
      <c r="BC59" s="1">
        <f t="shared" si="9"/>
        <v>0.38235294117647056</v>
      </c>
      <c r="BD59" s="44">
        <f>SUM($BC$6:BC59)</f>
        <v>19.459852941176486</v>
      </c>
      <c r="BE59" s="37">
        <f t="shared" si="22"/>
        <v>677.0884126297583</v>
      </c>
      <c r="BF59" s="35">
        <f>$BE$2*1000*(Folha3!BD59*0.001)^2</f>
        <v>34.460414760791586</v>
      </c>
      <c r="BG59" s="36">
        <f t="shared" si="10"/>
        <v>2.6153846153846154</v>
      </c>
      <c r="BH59" s="1">
        <f t="shared" si="11"/>
        <v>0.38235294117647056</v>
      </c>
      <c r="BI59" s="44">
        <f>SUM($BH$6:BH59)</f>
        <v>19.459852941176486</v>
      </c>
      <c r="BJ59" s="37">
        <f t="shared" si="12"/>
        <v>472.47378243944672</v>
      </c>
      <c r="BK59" s="35">
        <f>$BJ$2*1000*(Folha3!BI59*0.001)^2</f>
        <v>24.046553157255666</v>
      </c>
      <c r="BL59" s="37">
        <f t="shared" si="13"/>
        <v>9.2833044982698993</v>
      </c>
    </row>
    <row r="60" spans="33:64" x14ac:dyDescent="0.25">
      <c r="AH60" s="60">
        <f t="shared" si="2"/>
        <v>0.29938235294117649</v>
      </c>
      <c r="AI60" s="1">
        <v>50.895000000000003</v>
      </c>
      <c r="AJ60" s="1">
        <f t="shared" si="23"/>
        <v>2.8916147982062781</v>
      </c>
      <c r="AL60" s="1">
        <f t="shared" si="3"/>
        <v>0.34607279540378083</v>
      </c>
      <c r="AN60" s="32">
        <f>SUM($AL$6:AL60)</f>
        <v>17.592791574755186</v>
      </c>
      <c r="AQ60" s="36">
        <f t="shared" si="21"/>
        <v>2.9103702067474049</v>
      </c>
      <c r="AR60" s="1">
        <f t="shared" si="4"/>
        <v>0.34380898297204787</v>
      </c>
      <c r="AS60" s="36">
        <f>SUM($AR$6:AR60)</f>
        <v>17.480887656747718</v>
      </c>
      <c r="AT60" s="37">
        <f>Folha1!$H$16*AS60/AQ60</f>
        <v>420.75369260162239</v>
      </c>
      <c r="AU60" s="37">
        <f>Folha1!$H$16*1000*(Folha3!AS60*0.001)^2</f>
        <v>21.406203697183848</v>
      </c>
      <c r="AV60" s="36">
        <f t="shared" si="5"/>
        <v>8.8104588968022313</v>
      </c>
      <c r="AW60" s="36">
        <f t="shared" si="6"/>
        <v>2.490865087370242</v>
      </c>
      <c r="AX60" s="1">
        <f t="shared" si="7"/>
        <v>0.40212949958485716</v>
      </c>
      <c r="AY60" s="36">
        <f>SUM($AX$6:AX60)</f>
        <v>19.095597356598727</v>
      </c>
      <c r="AZ60" s="37">
        <f>Folha1!$H$16*AY60/AW60</f>
        <v>537.02652053726854</v>
      </c>
      <c r="BA60" s="1">
        <f>Folha1!$H$16*1000*(Folha3!AY60*0.001)^2</f>
        <v>25.543428427403484</v>
      </c>
      <c r="BB60" s="36">
        <f t="shared" si="8"/>
        <v>2.6153846153846154</v>
      </c>
      <c r="BC60" s="1">
        <f t="shared" si="9"/>
        <v>0.38235294117647056</v>
      </c>
      <c r="BD60" s="44">
        <f>SUM($BC$6:BC60)</f>
        <v>19.842205882352957</v>
      </c>
      <c r="BE60" s="37">
        <f t="shared" si="22"/>
        <v>690.39204584775143</v>
      </c>
      <c r="BF60" s="35">
        <f>$BE$2*1000*(Folha3!BD60*0.001)^2</f>
        <v>35.827895219269088</v>
      </c>
      <c r="BG60" s="36">
        <f t="shared" si="10"/>
        <v>2.6153846153846154</v>
      </c>
      <c r="BH60" s="1">
        <f t="shared" si="11"/>
        <v>0.38235294117647056</v>
      </c>
      <c r="BI60" s="44">
        <f>SUM($BH$6:BH60)</f>
        <v>19.842205882352957</v>
      </c>
      <c r="BJ60" s="37">
        <f t="shared" si="12"/>
        <v>481.75708693771662</v>
      </c>
      <c r="BK60" s="35">
        <f>$BJ$2*1000*(Folha3!BI60*0.001)^2</f>
        <v>25.000784026632822</v>
      </c>
      <c r="BL60" s="37">
        <f t="shared" si="13"/>
        <v>9.2833044982698993</v>
      </c>
    </row>
    <row r="61" spans="33:64" x14ac:dyDescent="0.25">
      <c r="AH61" s="60">
        <f t="shared" si="2"/>
        <v>0.30526470588235294</v>
      </c>
      <c r="AI61" s="1">
        <v>51.895000000000003</v>
      </c>
      <c r="AJ61" s="1">
        <f t="shared" si="23"/>
        <v>2.8875161434977579</v>
      </c>
      <c r="AL61" s="1">
        <f t="shared" si="3"/>
        <v>0.34656437371077664</v>
      </c>
      <c r="AN61" s="32">
        <f>SUM($AL$6:AL61)</f>
        <v>17.939355948465963</v>
      </c>
      <c r="AQ61" s="36">
        <f t="shared" si="21"/>
        <v>2.9068134593425605</v>
      </c>
      <c r="AR61" s="1">
        <f t="shared" si="4"/>
        <v>0.3442340218729138</v>
      </c>
      <c r="AS61" s="36">
        <f>SUM($AR$6:AR61)</f>
        <v>17.825121678620633</v>
      </c>
      <c r="AT61" s="37">
        <f>Folha1!$H$16*AS61/AQ61</f>
        <v>429.56415149842462</v>
      </c>
      <c r="AU61" s="37">
        <f>Folha1!$H$16*1000*(Folha3!AS61*0.001)^2</f>
        <v>22.257567365639815</v>
      </c>
      <c r="AV61" s="36">
        <f t="shared" si="5"/>
        <v>8.8529757440473418</v>
      </c>
      <c r="AW61" s="36">
        <f t="shared" si="6"/>
        <v>2.4826571288927335</v>
      </c>
      <c r="AX61" s="1">
        <f t="shared" si="7"/>
        <v>0.40345555621421109</v>
      </c>
      <c r="AY61" s="36">
        <f>SUM($AX$6:AX61)</f>
        <v>19.499052912812939</v>
      </c>
      <c r="AZ61" s="37">
        <f>Folha1!$H$16*AY61/AW61</f>
        <v>550.18590885991046</v>
      </c>
      <c r="BA61" s="1">
        <f>Folha1!$H$16*1000*(Folha3!AY61*0.001)^2</f>
        <v>26.634204244381696</v>
      </c>
      <c r="BB61" s="36">
        <f t="shared" si="8"/>
        <v>2.6153846153846154</v>
      </c>
      <c r="BC61" s="1">
        <f t="shared" si="9"/>
        <v>0.38235294117647056</v>
      </c>
      <c r="BD61" s="44">
        <f>SUM($BC$6:BC61)</f>
        <v>20.224558823529428</v>
      </c>
      <c r="BE61" s="37">
        <f t="shared" si="22"/>
        <v>703.69567906574446</v>
      </c>
      <c r="BF61" s="35">
        <f>$BE$2*1000*(Folha3!BD61*0.001)^2</f>
        <v>37.221982944182592</v>
      </c>
      <c r="BG61" s="36">
        <f t="shared" si="10"/>
        <v>2.6153846153846154</v>
      </c>
      <c r="BH61" s="1">
        <f t="shared" si="11"/>
        <v>0.38235294117647056</v>
      </c>
      <c r="BI61" s="44">
        <f>SUM($BH$6:BH61)</f>
        <v>20.224558823529428</v>
      </c>
      <c r="BJ61" s="37">
        <f t="shared" si="12"/>
        <v>491.04039143598652</v>
      </c>
      <c r="BK61" s="35">
        <f>$BJ$2*1000*(Folha3!BI61*0.001)^2</f>
        <v>25.973581505006532</v>
      </c>
      <c r="BL61" s="37">
        <f t="shared" si="13"/>
        <v>9.2833044982699562</v>
      </c>
    </row>
    <row r="62" spans="33:64" x14ac:dyDescent="0.25">
      <c r="AH62" s="60">
        <f t="shared" si="2"/>
        <v>0.31114705882352944</v>
      </c>
      <c r="AI62" s="1">
        <v>52.895000000000003</v>
      </c>
      <c r="AJ62" s="1">
        <f t="shared" si="23"/>
        <v>2.8834174887892381</v>
      </c>
      <c r="AL62" s="1">
        <f t="shared" si="3"/>
        <v>0.34705735052683456</v>
      </c>
      <c r="AN62" s="32">
        <f>SUM($AL$6:AL62)</f>
        <v>18.286413298992798</v>
      </c>
      <c r="AQ62" s="36">
        <f t="shared" si="21"/>
        <v>2.903187507785467</v>
      </c>
      <c r="AR62" s="1">
        <f t="shared" si="4"/>
        <v>0.3446683339941668</v>
      </c>
      <c r="AS62" s="36">
        <f>SUM($AR$6:AR62)</f>
        <v>18.169790012614801</v>
      </c>
      <c r="AT62" s="37">
        <f>Folha1!$H$16*AS62/AQ62</f>
        <v>438.41712724247196</v>
      </c>
      <c r="AU62" s="37">
        <f>Folha1!$H$16*1000*(Folha3!AS62*0.001)^2</f>
        <v>23.126638224322807</v>
      </c>
      <c r="AV62" s="36">
        <f t="shared" si="5"/>
        <v>8.8965116378796552</v>
      </c>
      <c r="AW62" s="36">
        <f t="shared" si="6"/>
        <v>2.4745183745674741</v>
      </c>
      <c r="AX62" s="1">
        <f t="shared" si="7"/>
        <v>0.40477904820339344</v>
      </c>
      <c r="AY62" s="36">
        <f>SUM($AX$6:AX62)</f>
        <v>19.903831961016333</v>
      </c>
      <c r="AZ62" s="37">
        <f>Folha1!$H$16*AY62/AW62</f>
        <v>563.45430796227663</v>
      </c>
      <c r="BA62" s="1">
        <f>Folha1!$H$16*1000*(Folha3!AY62*0.001)^2</f>
        <v>27.751475780897511</v>
      </c>
      <c r="BB62" s="36">
        <f t="shared" si="8"/>
        <v>2.6153846153846154</v>
      </c>
      <c r="BC62" s="1">
        <f t="shared" si="9"/>
        <v>0.38235294117647056</v>
      </c>
      <c r="BD62" s="44">
        <f>SUM($BC$6:BC62)</f>
        <v>20.606911764705899</v>
      </c>
      <c r="BE62" s="37">
        <f t="shared" si="22"/>
        <v>716.99931228373759</v>
      </c>
      <c r="BF62" s="35">
        <f>$BE$2*1000*(Folha3!BD62*0.001)^2</f>
        <v>38.642677935532063</v>
      </c>
      <c r="BG62" s="36">
        <f t="shared" si="10"/>
        <v>2.6153846153846154</v>
      </c>
      <c r="BH62" s="1">
        <f t="shared" si="11"/>
        <v>0.38235294117647056</v>
      </c>
      <c r="BI62" s="44">
        <f>SUM($BH$6:BH62)</f>
        <v>20.606911764705899</v>
      </c>
      <c r="BJ62" s="37">
        <f t="shared" si="12"/>
        <v>500.32369593425648</v>
      </c>
      <c r="BK62" s="35">
        <f>$BJ$2*1000*(Folha3!BI62*0.001)^2</f>
        <v>26.964945592376772</v>
      </c>
      <c r="BL62" s="37">
        <f t="shared" si="13"/>
        <v>9.2833044982698993</v>
      </c>
    </row>
    <row r="63" spans="33:64" x14ac:dyDescent="0.25">
      <c r="AH63" s="60">
        <f t="shared" si="2"/>
        <v>0.31702941176470589</v>
      </c>
      <c r="AI63" s="1">
        <v>53.895000000000003</v>
      </c>
      <c r="AJ63" s="1">
        <f t="shared" si="23"/>
        <v>2.8793188340807179</v>
      </c>
      <c r="AL63" s="1">
        <f t="shared" si="3"/>
        <v>0.34755173182846028</v>
      </c>
      <c r="AN63" s="32">
        <f>SUM($AL$6:AL63)</f>
        <v>18.633965030821258</v>
      </c>
      <c r="AQ63" s="36">
        <f t="shared" si="21"/>
        <v>2.8994923520761247</v>
      </c>
      <c r="AR63" s="1">
        <f t="shared" si="4"/>
        <v>0.34511198559867751</v>
      </c>
      <c r="AS63" s="36">
        <f>SUM($AR$6:AR63)</f>
        <v>18.514901998213478</v>
      </c>
      <c r="AT63" s="37">
        <f>Folha1!$H$16*AS63/AQ63</f>
        <v>447.31363888035162</v>
      </c>
      <c r="AU63" s="37">
        <f>Folha1!$H$16*1000*(Folha3!AS63*0.001)^2</f>
        <v>24.013503416413101</v>
      </c>
      <c r="AV63" s="36">
        <f t="shared" si="5"/>
        <v>8.9410796173807512</v>
      </c>
      <c r="AW63" s="36">
        <f t="shared" si="6"/>
        <v>2.4664488243944636</v>
      </c>
      <c r="AX63" s="1">
        <f t="shared" si="7"/>
        <v>0.4060998386455385</v>
      </c>
      <c r="AY63" s="36">
        <f>SUM($AX$6:AX63)</f>
        <v>20.309931799661872</v>
      </c>
      <c r="AZ63" s="37">
        <f>Folha1!$H$16*AY63/AW63</f>
        <v>576.83160339057417</v>
      </c>
      <c r="BA63" s="1">
        <f>Folha1!$H$16*1000*(Folha3!AY63*0.001)^2</f>
        <v>28.895460516073509</v>
      </c>
      <c r="BB63" s="36">
        <f t="shared" si="8"/>
        <v>2.6153846153846154</v>
      </c>
      <c r="BC63" s="1">
        <f t="shared" si="9"/>
        <v>0.38235294117647056</v>
      </c>
      <c r="BD63" s="44">
        <f>SUM($BC$6:BC63)</f>
        <v>20.98926470588237</v>
      </c>
      <c r="BE63" s="37">
        <f t="shared" si="22"/>
        <v>730.30294550173073</v>
      </c>
      <c r="BF63" s="35">
        <f>$BE$2*1000*(Folha3!BD63*0.001)^2</f>
        <v>40.089980193317544</v>
      </c>
      <c r="BG63" s="36">
        <f t="shared" si="10"/>
        <v>2.6153846153846154</v>
      </c>
      <c r="BH63" s="1">
        <f t="shared" si="11"/>
        <v>0.38235294117647056</v>
      </c>
      <c r="BI63" s="44">
        <f>SUM($BH$6:BH63)</f>
        <v>20.98926470588237</v>
      </c>
      <c r="BJ63" s="37">
        <f t="shared" si="12"/>
        <v>509.60700043252638</v>
      </c>
      <c r="BK63" s="35">
        <f>$BJ$2*1000*(Folha3!BI63*0.001)^2</f>
        <v>27.974876288743559</v>
      </c>
      <c r="BL63" s="37">
        <f t="shared" si="13"/>
        <v>9.2833044982698425</v>
      </c>
    </row>
    <row r="64" spans="33:64" x14ac:dyDescent="0.25">
      <c r="AH64" s="60">
        <f t="shared" si="2"/>
        <v>0.3229117647058824</v>
      </c>
      <c r="AI64" s="1">
        <v>54.895000000000003</v>
      </c>
      <c r="AJ64" s="1">
        <f t="shared" si="23"/>
        <v>2.8752201793721976</v>
      </c>
      <c r="AL64" s="1">
        <f t="shared" si="3"/>
        <v>0.34804752362626185</v>
      </c>
      <c r="AN64" s="32">
        <f>SUM($AL$6:AL64)</f>
        <v>18.982012554447522</v>
      </c>
      <c r="AQ64" s="36">
        <f t="shared" si="21"/>
        <v>2.8957279922145327</v>
      </c>
      <c r="AR64" s="1">
        <f t="shared" si="4"/>
        <v>0.34556504462786164</v>
      </c>
      <c r="AS64" s="36">
        <f>SUM($AR$6:AR64)</f>
        <v>18.860467042841339</v>
      </c>
      <c r="AT64" s="37">
        <f>Folha1!$H$16*AS64/AQ64</f>
        <v>456.25471849773237</v>
      </c>
      <c r="AU64" s="37">
        <f>Folha1!$H$16*1000*(Folha3!AS64*0.001)^2</f>
        <v>24.918252152478349</v>
      </c>
      <c r="AV64" s="36">
        <f t="shared" si="5"/>
        <v>8.9866930932340097</v>
      </c>
      <c r="AW64" s="36">
        <f t="shared" si="6"/>
        <v>2.4584484783737022</v>
      </c>
      <c r="AX64" s="1">
        <f t="shared" si="7"/>
        <v>0.40741778929037853</v>
      </c>
      <c r="AY64" s="36">
        <f>SUM($AX$6:AX64)</f>
        <v>20.717349588952249</v>
      </c>
      <c r="AZ64" s="37">
        <f>Folha1!$H$16*AY64/AW64</f>
        <v>590.31765685028131</v>
      </c>
      <c r="BA64" s="1">
        <f>Folha1!$H$16*1000*(Folha3!AY64*0.001)^2</f>
        <v>30.066375647153055</v>
      </c>
      <c r="BB64" s="36">
        <f t="shared" si="8"/>
        <v>2.6153846153846154</v>
      </c>
      <c r="BC64" s="1">
        <f t="shared" si="9"/>
        <v>0.38235294117647056</v>
      </c>
      <c r="BD64" s="44">
        <f>SUM($BC$6:BC64)</f>
        <v>21.371617647058841</v>
      </c>
      <c r="BE64" s="37">
        <f t="shared" si="22"/>
        <v>743.60657871972376</v>
      </c>
      <c r="BF64" s="35">
        <f>$BE$2*1000*(Folha3!BD64*0.001)^2</f>
        <v>41.563889717538991</v>
      </c>
      <c r="BG64" s="36">
        <f t="shared" si="10"/>
        <v>2.6153846153846154</v>
      </c>
      <c r="BH64" s="1">
        <f t="shared" si="11"/>
        <v>0.38235294117647056</v>
      </c>
      <c r="BI64" s="44">
        <f>SUM($BH$6:BH64)</f>
        <v>21.371617647058841</v>
      </c>
      <c r="BJ64" s="37">
        <f t="shared" si="12"/>
        <v>518.89030493079622</v>
      </c>
      <c r="BK64" s="35">
        <f>$BJ$2*1000*(Folha3!BI64*0.001)^2</f>
        <v>29.003373594106879</v>
      </c>
      <c r="BL64" s="37">
        <f t="shared" si="13"/>
        <v>9.2833044982698993</v>
      </c>
    </row>
    <row r="65" spans="34:64" x14ac:dyDescent="0.25">
      <c r="AH65" s="60">
        <f t="shared" si="2"/>
        <v>0.32879411764705885</v>
      </c>
      <c r="AI65" s="1">
        <v>55.895000000000003</v>
      </c>
      <c r="AJ65" s="1">
        <f t="shared" si="23"/>
        <v>2.8711215246636774</v>
      </c>
      <c r="AL65" s="1">
        <f t="shared" si="3"/>
        <v>0.34854473196519364</v>
      </c>
      <c r="AN65" s="32">
        <f>SUM($AL$6:AL65)</f>
        <v>19.330557286412716</v>
      </c>
      <c r="AQ65" s="36">
        <f t="shared" si="21"/>
        <v>2.891894428200692</v>
      </c>
      <c r="AR65" s="1">
        <f t="shared" si="4"/>
        <v>0.34602758072878159</v>
      </c>
      <c r="AS65" s="36">
        <f>SUM($AR$6:AR65)</f>
        <v>19.206494623570119</v>
      </c>
      <c r="AT65" s="37">
        <f>Folha1!$H$16*AS65/AQ65</f>
        <v>465.24141159096638</v>
      </c>
      <c r="AU65" s="37">
        <f>Folha1!$H$16*1000*(Folha3!AS65*0.001)^2</f>
        <v>25.840975737398043</v>
      </c>
      <c r="AV65" s="36">
        <f t="shared" si="5"/>
        <v>9.0333658561032735</v>
      </c>
      <c r="AW65" s="36">
        <f t="shared" si="6"/>
        <v>2.4505173365051904</v>
      </c>
      <c r="AX65" s="1">
        <f t="shared" si="7"/>
        <v>0.40873276056128938</v>
      </c>
      <c r="AY65" s="36">
        <f>SUM($AX$6:AX65)</f>
        <v>21.126082349513538</v>
      </c>
      <c r="AZ65" s="37">
        <f>Folha1!$H$16*AY65/AW65</f>
        <v>603.91230581474952</v>
      </c>
      <c r="BA65" s="1">
        <f>Folha1!$H$16*1000*(Folha3!AY65*0.001)^2</f>
        <v>31.264438040996748</v>
      </c>
      <c r="BB65" s="36">
        <f t="shared" si="8"/>
        <v>2.6153846153846154</v>
      </c>
      <c r="BC65" s="1">
        <f t="shared" si="9"/>
        <v>0.38235294117647056</v>
      </c>
      <c r="BD65" s="44">
        <f>SUM($BC$6:BC65)</f>
        <v>21.753970588235312</v>
      </c>
      <c r="BE65" s="37">
        <f t="shared" si="22"/>
        <v>756.91021193771689</v>
      </c>
      <c r="BF65" s="35">
        <f>$BE$2*1000*(Folha3!BD65*0.001)^2</f>
        <v>43.064406508196434</v>
      </c>
      <c r="BG65" s="36">
        <f t="shared" si="10"/>
        <v>2.6153846153846154</v>
      </c>
      <c r="BH65" s="1">
        <f t="shared" si="11"/>
        <v>0.38235294117647056</v>
      </c>
      <c r="BI65" s="44">
        <f>SUM($BH$6:BH65)</f>
        <v>21.753970588235312</v>
      </c>
      <c r="BJ65" s="37">
        <f t="shared" si="12"/>
        <v>528.17360942906612</v>
      </c>
      <c r="BK65" s="35">
        <f>$BJ$2*1000*(Folha3!BI65*0.001)^2</f>
        <v>30.050437508466743</v>
      </c>
      <c r="BL65" s="37">
        <f t="shared" si="13"/>
        <v>9.283304498270013</v>
      </c>
    </row>
    <row r="66" spans="34:64" x14ac:dyDescent="0.25">
      <c r="AH66" s="60">
        <f t="shared" si="2"/>
        <v>0.3346764705882353</v>
      </c>
      <c r="AI66" s="1">
        <v>56.895000000000003</v>
      </c>
      <c r="AJ66" s="1">
        <f t="shared" si="23"/>
        <v>2.8670228699551572</v>
      </c>
      <c r="AL66" s="1">
        <f t="shared" si="3"/>
        <v>0.34904336292480181</v>
      </c>
      <c r="AN66" s="32">
        <f>SUM($AL$6:AL66)</f>
        <v>19.67960064933752</v>
      </c>
      <c r="AQ66" s="36">
        <f t="shared" si="21"/>
        <v>2.8879916600346021</v>
      </c>
      <c r="AR66" s="1">
        <f t="shared" si="4"/>
        <v>0.34649966528207266</v>
      </c>
      <c r="AS66" s="36">
        <f>SUM($AR$6:AR66)</f>
        <v>19.55299428885219</v>
      </c>
      <c r="AT66" s="37">
        <f>Folha1!$H$16*AS66/AQ66</f>
        <v>474.27477744706965</v>
      </c>
      <c r="AU66" s="37">
        <f>Folha1!$H$16*1000*(Folha3!AS66*0.001)^2</f>
        <v>26.781767598050916</v>
      </c>
      <c r="AV66" s="36">
        <f t="shared" si="5"/>
        <v>9.0811120852970362</v>
      </c>
      <c r="AW66" s="36">
        <f t="shared" si="6"/>
        <v>2.4426553987889275</v>
      </c>
      <c r="AX66" s="1">
        <f t="shared" si="7"/>
        <v>0.41004461157323652</v>
      </c>
      <c r="AY66" s="36">
        <f>SUM($AX$6:AX66)</f>
        <v>21.536126961086776</v>
      </c>
      <c r="AZ66" s="37">
        <f>Folha1!$H$16*AY66/AW66</f>
        <v>617.61536313689408</v>
      </c>
      <c r="BA66" s="1">
        <f>Folha1!$H$16*1000*(Folha3!AY66*0.001)^2</f>
        <v>32.489864184804752</v>
      </c>
      <c r="BB66" s="36">
        <f t="shared" si="8"/>
        <v>2.6153846153846154</v>
      </c>
      <c r="BC66" s="1">
        <f t="shared" si="9"/>
        <v>0.38235294117647056</v>
      </c>
      <c r="BD66" s="44">
        <f>SUM($BC$6:BC66)</f>
        <v>22.136323529411783</v>
      </c>
      <c r="BE66" s="37">
        <f t="shared" si="22"/>
        <v>770.21384515571003</v>
      </c>
      <c r="BF66" s="35">
        <f>$BE$2*1000*(Folha3!BD66*0.001)^2</f>
        <v>44.591530565289872</v>
      </c>
      <c r="BG66" s="36">
        <f t="shared" si="10"/>
        <v>2.6153846153846154</v>
      </c>
      <c r="BH66" s="1">
        <f t="shared" si="11"/>
        <v>0.38235294117647056</v>
      </c>
      <c r="BI66" s="44">
        <f>SUM($BH$6:BH66)</f>
        <v>22.136323529411783</v>
      </c>
      <c r="BJ66" s="37">
        <f t="shared" si="12"/>
        <v>537.45691392733613</v>
      </c>
      <c r="BK66" s="35">
        <f>$BJ$2*1000*(Folha3!BI66*0.001)^2</f>
        <v>31.116068031823154</v>
      </c>
      <c r="BL66" s="37">
        <f t="shared" si="13"/>
        <v>9.2833044982698993</v>
      </c>
    </row>
    <row r="67" spans="34:64" x14ac:dyDescent="0.25">
      <c r="AH67" s="60">
        <f t="shared" si="2"/>
        <v>0.3405588235294118</v>
      </c>
      <c r="AI67" s="1">
        <v>57.895000000000003</v>
      </c>
      <c r="AJ67" s="1">
        <f t="shared" si="23"/>
        <v>2.862924215246637</v>
      </c>
      <c r="AL67" s="1">
        <f t="shared" si="3"/>
        <v>0.34954342261947213</v>
      </c>
      <c r="AN67" s="32">
        <f>SUM($AL$6:AL67)</f>
        <v>20.029144071956992</v>
      </c>
      <c r="AQ67" s="36">
        <f t="shared" si="21"/>
        <v>2.8840196877162629</v>
      </c>
      <c r="AR67" s="1">
        <f t="shared" si="4"/>
        <v>0.34698137143071772</v>
      </c>
      <c r="AS67" s="36">
        <f>SUM($AR$6:AR67)</f>
        <v>19.899975660282909</v>
      </c>
      <c r="AT67" s="37">
        <f>Folha1!$H$16*AS67/AQ67</f>
        <v>483.35588953236669</v>
      </c>
      <c r="AU67" s="37">
        <f>Folha1!$H$16*1000*(Folha3!AS67*0.001)^2</f>
        <v>27.74072331178261</v>
      </c>
      <c r="AV67" s="36">
        <f t="shared" si="5"/>
        <v>9.1299463577335587</v>
      </c>
      <c r="AW67" s="36">
        <f t="shared" si="6"/>
        <v>2.4348626652249132</v>
      </c>
      <c r="AX67" s="1">
        <f t="shared" si="7"/>
        <v>0.41135320015163096</v>
      </c>
      <c r="AY67" s="36">
        <f>SUM($AX$6:AX67)</f>
        <v>21.947480161238406</v>
      </c>
      <c r="AZ67" s="37">
        <f>Folha1!$H$16*AY67/AW67</f>
        <v>631.4266166643007</v>
      </c>
      <c r="BA67" s="1">
        <f>Folha1!$H$16*1000*(Folha3!AY67*0.001)^2</f>
        <v>33.74287013607205</v>
      </c>
      <c r="BB67" s="36">
        <f t="shared" si="8"/>
        <v>2.6153846153846154</v>
      </c>
      <c r="BC67" s="1">
        <f t="shared" si="9"/>
        <v>0.38235294117647056</v>
      </c>
      <c r="BD67" s="44">
        <f>SUM($BC$6:BC67)</f>
        <v>22.518676470588254</v>
      </c>
      <c r="BE67" s="37">
        <f t="shared" si="22"/>
        <v>783.51747837370294</v>
      </c>
      <c r="BF67" s="35">
        <f>$BE$2*1000*(Folha3!BD67*0.001)^2</f>
        <v>46.145261888819284</v>
      </c>
      <c r="BG67" s="36">
        <f t="shared" si="10"/>
        <v>2.6153846153846154</v>
      </c>
      <c r="BH67" s="1">
        <f t="shared" si="11"/>
        <v>0.38235294117647056</v>
      </c>
      <c r="BI67" s="44">
        <f>SUM($BH$6:BH67)</f>
        <v>22.518676470588254</v>
      </c>
      <c r="BJ67" s="37">
        <f t="shared" si="12"/>
        <v>546.74021842560603</v>
      </c>
      <c r="BK67" s="35">
        <f>$BJ$2*1000*(Folha3!BI67*0.001)^2</f>
        <v>32.200265164176095</v>
      </c>
      <c r="BL67" s="37">
        <f t="shared" si="13"/>
        <v>9.2833044982698993</v>
      </c>
    </row>
    <row r="68" spans="34:64" x14ac:dyDescent="0.25">
      <c r="AH68" s="60">
        <f t="shared" si="2"/>
        <v>0.34644117647058825</v>
      </c>
      <c r="AI68" s="1">
        <v>58.895000000000003</v>
      </c>
      <c r="AJ68" s="1">
        <f t="shared" si="23"/>
        <v>2.8588255605381168</v>
      </c>
      <c r="AL68" s="1">
        <f t="shared" si="3"/>
        <v>0.35004491719867997</v>
      </c>
      <c r="AN68" s="32">
        <f>SUM($AL$6:AL68)</f>
        <v>20.379188989155672</v>
      </c>
      <c r="AQ68" s="36">
        <f t="shared" si="21"/>
        <v>2.8799785112456746</v>
      </c>
      <c r="AR68" s="1">
        <f t="shared" si="4"/>
        <v>0.3474727741096908</v>
      </c>
      <c r="AS68" s="36">
        <f>SUM($AR$6:AR68)</f>
        <v>20.247448434392599</v>
      </c>
      <c r="AT68" s="37">
        <f>Folha1!$H$16*AS68/AQ68</f>
        <v>492.48583589010025</v>
      </c>
      <c r="AU68" s="37">
        <f>Folha1!$H$16*1000*(Folha3!AS68*0.001)^2</f>
        <v>28.717940635671674</v>
      </c>
      <c r="AV68" s="36">
        <f t="shared" si="5"/>
        <v>1.2968113848969551</v>
      </c>
      <c r="AW68" s="36">
        <f t="shared" si="6"/>
        <v>2.4271391358131487</v>
      </c>
      <c r="AX68" s="1">
        <f t="shared" si="7"/>
        <v>0.41265838285210432</v>
      </c>
      <c r="AY68" s="36">
        <f>SUM($AX$6:AX68)</f>
        <v>22.36013854409051</v>
      </c>
      <c r="AZ68" s="37">
        <f>Folha1!$H$16*AY68/AW68</f>
        <v>645.34582885808459</v>
      </c>
      <c r="BA68" s="1">
        <f>Folha1!$H$16*1000*(Folha3!AY68*0.001)^2</f>
        <v>35.023671471784155</v>
      </c>
      <c r="BB68" s="36">
        <f t="shared" si="8"/>
        <v>2.6153846153846154</v>
      </c>
      <c r="BC68" s="1">
        <f t="shared" si="9"/>
        <v>0.38235294117647056</v>
      </c>
      <c r="BD68" s="44">
        <f>SUM($BC$6:BC68)</f>
        <v>22.901029411764725</v>
      </c>
      <c r="BE68" s="37">
        <f t="shared" si="22"/>
        <v>796.82111159169608</v>
      </c>
      <c r="BF68" s="35">
        <f>$BE$2*1000*(Folha3!BD68*0.001)^2</f>
        <v>47.725600478784692</v>
      </c>
      <c r="BG68" s="36">
        <f t="shared" si="10"/>
        <v>2.6153846153846154</v>
      </c>
      <c r="BH68" s="1">
        <f t="shared" si="11"/>
        <v>0.38235294117647056</v>
      </c>
      <c r="BI68" s="44">
        <f>SUM($BH$6:BH68)</f>
        <v>22.901029411764725</v>
      </c>
      <c r="BJ68" s="37">
        <f t="shared" si="12"/>
        <v>556.02352292387593</v>
      </c>
      <c r="BK68" s="35">
        <f>$BJ$2*1000*(Folha3!BI68*0.001)^2</f>
        <v>33.303028905525579</v>
      </c>
      <c r="BL68" s="37">
        <f t="shared" si="13"/>
        <v>0.64983131487883838</v>
      </c>
    </row>
    <row r="69" spans="34:64" x14ac:dyDescent="0.25">
      <c r="AH69" s="61">
        <f t="shared" si="2"/>
        <v>0.3523235294117647</v>
      </c>
      <c r="AI69" s="13">
        <v>59.895000000000003</v>
      </c>
      <c r="AJ69" s="13">
        <f t="shared" si="23"/>
        <v>2.8547269058295965</v>
      </c>
      <c r="AK69" s="13"/>
      <c r="AL69" s="13">
        <f t="shared" si="3"/>
        <v>2.4521966568720802E-2</v>
      </c>
      <c r="AM69" s="13"/>
      <c r="AN69" s="62">
        <f>SUM($AL$6:AL69)</f>
        <v>20.403710955724392</v>
      </c>
      <c r="AO69" s="13"/>
      <c r="AP69" s="63"/>
      <c r="AQ69" s="38">
        <f t="shared" si="21"/>
        <v>2.8758681306228375</v>
      </c>
      <c r="AR69" s="13">
        <f t="shared" si="4"/>
        <v>2.4341704919032862E-2</v>
      </c>
      <c r="AS69" s="38">
        <f>SUM($AR$6:AR69)</f>
        <v>20.27179013931163</v>
      </c>
      <c r="AT69" s="64">
        <f>Folha1!$H$16*AS69/AQ69</f>
        <v>493.7826472749972</v>
      </c>
      <c r="AU69" s="37">
        <f>Folha1!$H$16*1000*(Folha3!AS69*0.001)^2</f>
        <v>28.787032189412056</v>
      </c>
      <c r="AV69" s="36">
        <f t="shared" si="5"/>
        <v>121.82231436795307</v>
      </c>
      <c r="AW69" s="36">
        <f t="shared" si="6"/>
        <v>2.4194848105536328</v>
      </c>
      <c r="AX69" s="1">
        <f t="shared" si="7"/>
        <v>2.893496744312888E-2</v>
      </c>
      <c r="AY69" s="36">
        <f>SUM($AX$6:AX69)</f>
        <v>22.389073511533638</v>
      </c>
      <c r="AZ69" s="37">
        <f>Folha1!$H$16*AY69/AW69</f>
        <v>648.22520324234245</v>
      </c>
      <c r="BA69" s="1">
        <f>Folha1!$H$16*1000*(Folha3!AY69*0.001)^2</f>
        <v>35.114374352604976</v>
      </c>
      <c r="BB69" s="36">
        <f t="shared" si="8"/>
        <v>2.6153846153846154</v>
      </c>
      <c r="BC69" s="1">
        <f t="shared" si="9"/>
        <v>2.6764705882353048E-2</v>
      </c>
      <c r="BD69" s="44">
        <f>SUM($BC$6:BC69)</f>
        <v>22.927794117647078</v>
      </c>
      <c r="BE69" s="37">
        <f t="shared" si="22"/>
        <v>797.75236591695568</v>
      </c>
      <c r="BF69" s="35">
        <f>$BE$2*1000*(Folha3!BD69*0.001)^2</f>
        <v>47.837220622210289</v>
      </c>
      <c r="BG69" s="36">
        <f t="shared" si="10"/>
        <v>2.6153846153846154</v>
      </c>
      <c r="BH69" s="1">
        <f t="shared" si="11"/>
        <v>2.6764705882353048E-2</v>
      </c>
      <c r="BI69" s="44">
        <f>SUM($BH$6:BH69)</f>
        <v>22.927794117647078</v>
      </c>
      <c r="BJ69" s="37">
        <f t="shared" si="12"/>
        <v>556.67335423875477</v>
      </c>
      <c r="BK69" s="35">
        <f>$BJ$2*1000*(Folha3!BI69*0.001)^2</f>
        <v>33.380917686926956</v>
      </c>
      <c r="BL69" s="37">
        <f t="shared" si="13"/>
        <v>132.61863568956946</v>
      </c>
    </row>
    <row r="70" spans="34:64" x14ac:dyDescent="0.25">
      <c r="AH70" s="60">
        <f t="shared" si="2"/>
        <v>0.35273529411764709</v>
      </c>
      <c r="AI70" s="20" cm="1">
        <f t="array" ref="AI70:AI89">_xlfn.SEQUENCE((R15-R14)/1+1,1,R14,1)</f>
        <v>59.965000000000003</v>
      </c>
      <c r="AJ70" s="1">
        <f t="shared" si="23"/>
        <v>2.8544400000000003</v>
      </c>
      <c r="AL70" s="1">
        <f t="shared" si="3"/>
        <v>0.35059483901224636</v>
      </c>
      <c r="AN70" s="32">
        <f>SUM($AL$6:AL70)</f>
        <v>20.754305794736638</v>
      </c>
      <c r="AQ70" s="36">
        <f t="shared" ref="AQ70:AQ101" si="24">$AQ$1-($AQ$1-$AQ$2)*(AI70/$AQ$3)^2</f>
        <v>2.875577812283737</v>
      </c>
      <c r="AR70" s="1">
        <f t="shared" si="4"/>
        <v>0.34800940042390327</v>
      </c>
      <c r="AS70" s="36">
        <f>SUM($AR$6:AR70)</f>
        <v>20.619799539735535</v>
      </c>
      <c r="AT70" s="37">
        <f>Folha1!$H$16*AS70/AQ70</f>
        <v>502.31020928075395</v>
      </c>
      <c r="AU70" s="37">
        <f>Folha1!$H$16*1000*(Folha3!AS70*0.001)^2</f>
        <v>29.78390020005606</v>
      </c>
      <c r="AV70" s="80">
        <f t="shared" si="5"/>
        <v>9.2345555747754702</v>
      </c>
      <c r="AW70" s="36">
        <f t="shared" si="6"/>
        <v>2.4189515994809687</v>
      </c>
      <c r="AX70" s="1">
        <f t="shared" si="7"/>
        <v>0.41405099249797667</v>
      </c>
      <c r="AY70" s="36">
        <f>SUM($AX$6:AX70)</f>
        <v>22.803124504031615</v>
      </c>
      <c r="AZ70" s="37">
        <f>Folha1!$H$16*AY70/AW70</f>
        <v>660.35864849199447</v>
      </c>
      <c r="BA70" s="1">
        <f>Folha1!$H$16*1000*(Folha3!AY70*0.001)^2</f>
        <v>36.425154891748591</v>
      </c>
      <c r="BB70" s="36">
        <f t="shared" si="8"/>
        <v>2.6153846153846154</v>
      </c>
      <c r="BC70" s="1">
        <f t="shared" si="9"/>
        <v>0.38235294117647056</v>
      </c>
      <c r="BD70" s="44">
        <f>SUM($BC$6:BC70)</f>
        <v>23.310147058823549</v>
      </c>
      <c r="BE70" s="37">
        <f t="shared" ref="BE70:BE101" si="25">$BE$2*BD70/BB70</f>
        <v>811.05599913494882</v>
      </c>
      <c r="BF70" s="35">
        <f>$BE$2*1000*(Folha3!BD70*0.001)^2</f>
        <v>49.446028987262203</v>
      </c>
      <c r="BG70" s="36">
        <f t="shared" si="10"/>
        <v>2.6153846153846154</v>
      </c>
      <c r="BH70" s="1">
        <f t="shared" si="11"/>
        <v>0.38235294117647056</v>
      </c>
      <c r="BI70" s="44">
        <f>SUM($BH$6:BH70)</f>
        <v>23.310147058823549</v>
      </c>
      <c r="BJ70" s="37">
        <f t="shared" si="12"/>
        <v>565.95665873702467</v>
      </c>
      <c r="BK70" s="35">
        <f>$BJ$2*1000*(Folha3!BI70*0.001)^2</f>
        <v>34.503547699902747</v>
      </c>
      <c r="BL70" s="37">
        <f t="shared" si="13"/>
        <v>9.2833044982698993</v>
      </c>
    </row>
    <row r="71" spans="34:64" x14ac:dyDescent="0.25">
      <c r="AH71" s="60">
        <f t="shared" ref="AH71:AH134" si="26">AI71/170</f>
        <v>0.35861764705882354</v>
      </c>
      <c r="AI71" s="1">
        <v>60.965000000000003</v>
      </c>
      <c r="AJ71" s="1">
        <f t="shared" ref="AJ71:AJ90" si="27">$U$14+$W$14*(AI71-$AI$70)</f>
        <v>2.8501505342894662</v>
      </c>
      <c r="AL71" s="1">
        <f t="shared" ref="AL71:AL134" si="28">(AI72-AI71)/((AJ72+AJ71)/2)</f>
        <v>0.35112288026113569</v>
      </c>
      <c r="AN71" s="32">
        <f>SUM($AL$6:AL71)</f>
        <v>21.105428674997775</v>
      </c>
      <c r="AQ71" s="36">
        <f t="shared" si="24"/>
        <v>2.8713933832179932</v>
      </c>
      <c r="AR71" s="1">
        <f t="shared" ref="AR71:AR134" si="29">(AI72-AI71)/((AQ72+AQ71)/2)</f>
        <v>0.3485211209155224</v>
      </c>
      <c r="AS71" s="36">
        <f>SUM($AR$6:AR71)</f>
        <v>20.968320660651056</v>
      </c>
      <c r="AT71" s="37">
        <f>Folha1!$H$16*AS71/AQ71</f>
        <v>511.54476485552942</v>
      </c>
      <c r="AU71" s="37">
        <f>Folha1!$H$16*1000*(Folha3!AS71*0.001)^2</f>
        <v>30.799239234644372</v>
      </c>
      <c r="AV71" s="36">
        <f t="shared" ref="AV71:AV134" si="30">(AT72-AT71)/(AI72-AI71)</f>
        <v>9.2868255572137173</v>
      </c>
      <c r="AW71" s="36">
        <f t="shared" ref="AW71:AW134" si="31">-($AQ$1-($AQ$1-$AQ$2)*((AI71-170)/$AQ$3)^2)+5</f>
        <v>2.4113713226643596</v>
      </c>
      <c r="AX71" s="1">
        <f t="shared" ref="AX71:AX134" si="32">(AI72-AI71)/((AW72+AW71)/2)</f>
        <v>0.41534866388437514</v>
      </c>
      <c r="AY71" s="36">
        <f>SUM($AX$6:AX71)</f>
        <v>23.218473167915992</v>
      </c>
      <c r="AZ71" s="37">
        <f>Folha1!$H$16*AY71/AW71</f>
        <v>674.50046887623625</v>
      </c>
      <c r="BA71" s="1">
        <f>Folha1!$H$16*1000*(Folha3!AY71*0.001)^2</f>
        <v>37.764175309821162</v>
      </c>
      <c r="BB71" s="36">
        <f t="shared" ref="BB71:BB134" si="33">170/65</f>
        <v>2.6153846153846154</v>
      </c>
      <c r="BC71" s="1">
        <f t="shared" ref="BC71:BC134" si="34">(AI72-AI71)/((BB72+BB71)/2)</f>
        <v>0.38235294117647056</v>
      </c>
      <c r="BD71" s="44">
        <f>SUM($BC$6:BC71)</f>
        <v>23.69250000000002</v>
      </c>
      <c r="BE71" s="37">
        <f t="shared" si="25"/>
        <v>824.35963235294184</v>
      </c>
      <c r="BF71" s="35">
        <f>$BE$2*1000*(Folha3!BD71*0.001)^2</f>
        <v>51.081444618750083</v>
      </c>
      <c r="BG71" s="36">
        <f t="shared" ref="BG71:BG134" si="35">170/65</f>
        <v>2.6153846153846154</v>
      </c>
      <c r="BH71" s="1">
        <f t="shared" ref="BH71:BH134" si="36">(AI72-AI71)/((BG72+BG71)/2)</f>
        <v>0.38235294117647056</v>
      </c>
      <c r="BI71" s="44">
        <f>SUM($BH$6:BH71)</f>
        <v>23.69250000000002</v>
      </c>
      <c r="BJ71" s="37">
        <f t="shared" ref="BJ71:BJ134" si="37">$BJ$2*BI71/BG71</f>
        <v>575.23996323529457</v>
      </c>
      <c r="BK71" s="35">
        <f>$BJ$2*1000*(Folha3!BI71*0.001)^2</f>
        <v>35.644744321875059</v>
      </c>
      <c r="BL71" s="37">
        <f t="shared" ref="BL71:BL134" si="38">(BJ72-BJ71)/(AI72-AI71)</f>
        <v>9.2833044982698993</v>
      </c>
    </row>
    <row r="72" spans="34:64" x14ac:dyDescent="0.25">
      <c r="AH72" s="60">
        <f t="shared" si="26"/>
        <v>0.36450000000000005</v>
      </c>
      <c r="AI72" s="1">
        <v>61.965000000000003</v>
      </c>
      <c r="AJ72" s="1">
        <f t="shared" si="27"/>
        <v>2.8458610685789316</v>
      </c>
      <c r="AL72" s="1">
        <f t="shared" si="28"/>
        <v>0.35165251450634633</v>
      </c>
      <c r="AN72" s="32">
        <f>SUM($AL$6:AL72)</f>
        <v>21.45708118950412</v>
      </c>
      <c r="AQ72" s="36">
        <f t="shared" si="24"/>
        <v>2.8671397499999998</v>
      </c>
      <c r="AR72" s="1">
        <f t="shared" si="29"/>
        <v>0.34904277951067475</v>
      </c>
      <c r="AS72" s="36">
        <f>SUM($AR$6:AR72)</f>
        <v>21.317363440161731</v>
      </c>
      <c r="AT72" s="37">
        <f>Folha1!$H$16*AS72/AQ72</f>
        <v>520.83159041274314</v>
      </c>
      <c r="AU72" s="37">
        <f>Folha1!$H$16*1000*(Folha3!AS72*0.001)^2</f>
        <v>31.833153933606372</v>
      </c>
      <c r="AV72" s="36">
        <f t="shared" si="30"/>
        <v>9.3402472119850017</v>
      </c>
      <c r="AW72" s="36">
        <f t="shared" si="31"/>
        <v>2.4038602500000001</v>
      </c>
      <c r="AX72" s="1">
        <f t="shared" si="32"/>
        <v>0.41664248130948228</v>
      </c>
      <c r="AY72" s="36">
        <f>SUM($AX$6:AX72)</f>
        <v>23.635115649225472</v>
      </c>
      <c r="AZ72" s="37">
        <f>Folha1!$H$16*AY72/AW72</f>
        <v>688.74935612547813</v>
      </c>
      <c r="BA72" s="1">
        <f>Folha1!$H$16*1000*(Folha3!AY72*0.001)^2</f>
        <v>39.131649383365769</v>
      </c>
      <c r="BB72" s="36">
        <f t="shared" si="33"/>
        <v>2.6153846153846154</v>
      </c>
      <c r="BC72" s="1">
        <f t="shared" si="34"/>
        <v>0.38235294117647056</v>
      </c>
      <c r="BD72" s="44">
        <f>SUM($BC$6:BC72)</f>
        <v>24.074852941176491</v>
      </c>
      <c r="BE72" s="37">
        <f t="shared" si="25"/>
        <v>837.66326557093498</v>
      </c>
      <c r="BF72" s="35">
        <f>$BE$2*1000*(Folha3!BD72*0.001)^2</f>
        <v>52.743467516673974</v>
      </c>
      <c r="BG72" s="36">
        <f t="shared" si="35"/>
        <v>2.6153846153846154</v>
      </c>
      <c r="BH72" s="1">
        <f t="shared" si="36"/>
        <v>0.38235294117647056</v>
      </c>
      <c r="BI72" s="44">
        <f>SUM($BH$6:BH72)</f>
        <v>24.074852941176491</v>
      </c>
      <c r="BJ72" s="37">
        <f t="shared" si="37"/>
        <v>584.52326773356447</v>
      </c>
      <c r="BK72" s="35">
        <f>$BJ$2*1000*(Folha3!BI72*0.001)^2</f>
        <v>36.804507552843923</v>
      </c>
      <c r="BL72" s="37">
        <f t="shared" si="38"/>
        <v>9.283304498270013</v>
      </c>
    </row>
    <row r="73" spans="34:64" x14ac:dyDescent="0.25">
      <c r="AH73" s="60">
        <f t="shared" si="26"/>
        <v>0.3703823529411765</v>
      </c>
      <c r="AI73" s="1">
        <v>62.965000000000003</v>
      </c>
      <c r="AJ73" s="1">
        <f t="shared" si="27"/>
        <v>2.8415716028683975</v>
      </c>
      <c r="AL73" s="1">
        <f t="shared" si="28"/>
        <v>0.3521837489674019</v>
      </c>
      <c r="AN73" s="32">
        <f>SUM($AL$6:AL73)</f>
        <v>21.809264938471522</v>
      </c>
      <c r="AQ73" s="36">
        <f t="shared" si="24"/>
        <v>2.8628169126297576</v>
      </c>
      <c r="AR73" s="1">
        <f t="shared" si="29"/>
        <v>0.34957445876262749</v>
      </c>
      <c r="AS73" s="36">
        <f>SUM($AR$6:AR73)</f>
        <v>21.66693789892436</v>
      </c>
      <c r="AT73" s="37">
        <f>Folha1!$H$16*AS73/AQ73</f>
        <v>530.17183762472814</v>
      </c>
      <c r="AU73" s="37">
        <f>Folha1!$H$16*1000*(Folha3!AS73*0.001)^2</f>
        <v>32.885751244854198</v>
      </c>
      <c r="AV73" s="36">
        <f t="shared" si="30"/>
        <v>9.3948372813681544</v>
      </c>
      <c r="AW73" s="36">
        <f t="shared" si="31"/>
        <v>2.396418381487889</v>
      </c>
      <c r="AX73" s="1">
        <f t="shared" si="32"/>
        <v>0.41793229638447255</v>
      </c>
      <c r="AY73" s="36">
        <f>SUM($AX$6:AX73)</f>
        <v>24.053047945609944</v>
      </c>
      <c r="AZ73" s="37">
        <f>Folha1!$H$16*AY73/AW73</f>
        <v>703.1049655365382</v>
      </c>
      <c r="BA73" s="1">
        <f>Folha1!$H$16*1000*(Folha3!AY73*0.001)^2</f>
        <v>40.527790193991208</v>
      </c>
      <c r="BB73" s="36">
        <f t="shared" si="33"/>
        <v>2.6153846153846154</v>
      </c>
      <c r="BC73" s="1">
        <f t="shared" si="34"/>
        <v>0.38235294117647056</v>
      </c>
      <c r="BD73" s="44">
        <f>SUM($BC$6:BC73)</f>
        <v>24.457205882352962</v>
      </c>
      <c r="BE73" s="37">
        <f t="shared" si="25"/>
        <v>850.96689878892812</v>
      </c>
      <c r="BF73" s="35">
        <f>$BE$2*1000*(Folha3!BD73*0.001)^2</f>
        <v>54.432097681033845</v>
      </c>
      <c r="BG73" s="36">
        <f t="shared" si="35"/>
        <v>2.6153846153846154</v>
      </c>
      <c r="BH73" s="1">
        <f t="shared" si="36"/>
        <v>0.38235294117647056</v>
      </c>
      <c r="BI73" s="44">
        <f>SUM($BH$6:BH73)</f>
        <v>24.457205882352962</v>
      </c>
      <c r="BJ73" s="37">
        <f t="shared" si="37"/>
        <v>593.80657223183448</v>
      </c>
      <c r="BK73" s="35">
        <f>$BJ$2*1000*(Folha3!BI73*0.001)^2</f>
        <v>37.98283739280933</v>
      </c>
      <c r="BL73" s="37">
        <f t="shared" si="38"/>
        <v>9.2833044982698993</v>
      </c>
    </row>
    <row r="74" spans="34:64" x14ac:dyDescent="0.25">
      <c r="AH74" s="60">
        <f t="shared" si="26"/>
        <v>0.37626470588235295</v>
      </c>
      <c r="AI74" s="1">
        <v>63.965000000000003</v>
      </c>
      <c r="AJ74" s="1">
        <f t="shared" si="27"/>
        <v>2.8372821371578629</v>
      </c>
      <c r="AL74" s="1">
        <f t="shared" si="28"/>
        <v>0.35271659090751761</v>
      </c>
      <c r="AN74" s="32">
        <f>SUM($AL$6:AL74)</f>
        <v>22.161981529379041</v>
      </c>
      <c r="AQ74" s="36">
        <f t="shared" si="24"/>
        <v>2.8584248711072666</v>
      </c>
      <c r="AR74" s="1">
        <f t="shared" si="29"/>
        <v>0.35011624318119727</v>
      </c>
      <c r="AS74" s="36">
        <f>SUM($AR$6:AR74)</f>
        <v>22.017054142105557</v>
      </c>
      <c r="AT74" s="37">
        <f>Folha1!$H$16*AS74/AQ74</f>
        <v>539.5666749060963</v>
      </c>
      <c r="AU74" s="37">
        <f>Folha1!$H$16*1000*(Folha3!AS74*0.001)^2</f>
        <v>33.957140457397401</v>
      </c>
      <c r="AV74" s="36">
        <f t="shared" si="30"/>
        <v>9.4506129666533525</v>
      </c>
      <c r="AW74" s="36">
        <f t="shared" si="31"/>
        <v>2.3890457171280275</v>
      </c>
      <c r="AX74" s="1">
        <f t="shared" si="32"/>
        <v>0.41921795956545527</v>
      </c>
      <c r="AY74" s="36">
        <f>SUM($AX$6:AX74)</f>
        <v>24.472265905175398</v>
      </c>
      <c r="AZ74" s="37">
        <f>Folha1!$H$16*AY74/AW74</f>
        <v>717.56692515769168</v>
      </c>
      <c r="BA74" s="1">
        <f>Folha1!$H$16*1000*(Folha3!AY74*0.001)^2</f>
        <v>41.952810073859538</v>
      </c>
      <c r="BB74" s="36">
        <f t="shared" si="33"/>
        <v>2.6153846153846154</v>
      </c>
      <c r="BC74" s="1">
        <f t="shared" si="34"/>
        <v>0.38235294117647056</v>
      </c>
      <c r="BD74" s="44">
        <f>SUM($BC$6:BC74)</f>
        <v>24.839558823529433</v>
      </c>
      <c r="BE74" s="37">
        <f t="shared" si="25"/>
        <v>864.27053200692114</v>
      </c>
      <c r="BF74" s="35">
        <f>$BE$2*1000*(Folha3!BD74*0.001)^2</f>
        <v>56.14733511182969</v>
      </c>
      <c r="BG74" s="36">
        <f t="shared" si="35"/>
        <v>2.6153846153846154</v>
      </c>
      <c r="BH74" s="1">
        <f t="shared" si="36"/>
        <v>0.38235294117647056</v>
      </c>
      <c r="BI74" s="44">
        <f>SUM($BH$6:BH74)</f>
        <v>24.839558823529433</v>
      </c>
      <c r="BJ74" s="37">
        <f t="shared" si="37"/>
        <v>603.08987673010438</v>
      </c>
      <c r="BK74" s="35">
        <f>$BJ$2*1000*(Folha3!BI74*0.001)^2</f>
        <v>39.179733841771267</v>
      </c>
      <c r="BL74" s="37">
        <f t="shared" si="38"/>
        <v>9.2833044982697857</v>
      </c>
    </row>
    <row r="75" spans="34:64" x14ac:dyDescent="0.25">
      <c r="AH75" s="60">
        <f t="shared" si="26"/>
        <v>0.38214705882352945</v>
      </c>
      <c r="AI75" s="1">
        <v>64.965000000000003</v>
      </c>
      <c r="AJ75" s="1">
        <f t="shared" si="27"/>
        <v>2.8329926714473288</v>
      </c>
      <c r="AL75" s="1">
        <f t="shared" si="28"/>
        <v>0.35325104763393111</v>
      </c>
      <c r="AN75" s="32">
        <f>SUM($AL$6:AL75)</f>
        <v>22.515232577012974</v>
      </c>
      <c r="AQ75" s="36">
        <f t="shared" si="24"/>
        <v>2.853963625432526</v>
      </c>
      <c r="AR75" s="1">
        <f t="shared" si="29"/>
        <v>0.35066821926820602</v>
      </c>
      <c r="AS75" s="36">
        <f>SUM($AR$6:AR75)</f>
        <v>22.367722361373765</v>
      </c>
      <c r="AT75" s="37">
        <f>Folha1!$H$16*AS75/AQ75</f>
        <v>549.01728787274965</v>
      </c>
      <c r="AU75" s="37">
        <f>Folha1!$H$16*1000*(Folha3!AS75*0.001)^2</f>
        <v>35.047433235879453</v>
      </c>
      <c r="AV75" s="36">
        <f t="shared" si="30"/>
        <v>9.5075919395186475</v>
      </c>
      <c r="AW75" s="36">
        <f t="shared" si="31"/>
        <v>2.3817422569204152</v>
      </c>
      <c r="AX75" s="1">
        <f t="shared" si="32"/>
        <v>0.42049932017900365</v>
      </c>
      <c r="AY75" s="36">
        <f>SUM($AX$6:AX75)</f>
        <v>24.892765225354403</v>
      </c>
      <c r="AZ75" s="37">
        <f>Folha1!$H$16*AY75/AW75</f>
        <v>732.13483543782888</v>
      </c>
      <c r="BA75" s="1">
        <f>Folha1!$H$16*1000*(Folha3!AY75*0.001)^2</f>
        <v>43.406920550475434</v>
      </c>
      <c r="BB75" s="36">
        <f t="shared" si="33"/>
        <v>2.6153846153846154</v>
      </c>
      <c r="BC75" s="1">
        <f t="shared" si="34"/>
        <v>0.38235294117647056</v>
      </c>
      <c r="BD75" s="44">
        <f>SUM($BC$6:BC75)</f>
        <v>25.221911764705904</v>
      </c>
      <c r="BE75" s="37">
        <f t="shared" si="25"/>
        <v>877.57416522491428</v>
      </c>
      <c r="BF75" s="35">
        <f>$BE$2*1000*(Folha3!BD75*0.001)^2</f>
        <v>57.889179809061531</v>
      </c>
      <c r="BG75" s="36">
        <f t="shared" si="35"/>
        <v>2.6153846153846154</v>
      </c>
      <c r="BH75" s="1">
        <f t="shared" si="36"/>
        <v>0.38235294117647056</v>
      </c>
      <c r="BI75" s="44">
        <f>SUM($BH$6:BH75)</f>
        <v>25.221911764705904</v>
      </c>
      <c r="BJ75" s="37">
        <f t="shared" si="37"/>
        <v>612.37318122837416</v>
      </c>
      <c r="BK75" s="35">
        <f>$BJ$2*1000*(Folha3!BI75*0.001)^2</f>
        <v>40.395196899729747</v>
      </c>
      <c r="BL75" s="37">
        <f t="shared" si="38"/>
        <v>9.2833044982698993</v>
      </c>
    </row>
    <row r="76" spans="34:64" x14ac:dyDescent="0.25">
      <c r="AH76" s="60">
        <f t="shared" si="26"/>
        <v>0.3880294117647059</v>
      </c>
      <c r="AI76" s="1">
        <v>65.965000000000003</v>
      </c>
      <c r="AJ76" s="1">
        <f t="shared" si="27"/>
        <v>2.8287032057367942</v>
      </c>
      <c r="AL76" s="1">
        <f t="shared" si="28"/>
        <v>0.35378712649823685</v>
      </c>
      <c r="AN76" s="32">
        <f>SUM($AL$6:AL76)</f>
        <v>22.86901970351121</v>
      </c>
      <c r="AQ76" s="36">
        <f t="shared" si="24"/>
        <v>2.8494331756055362</v>
      </c>
      <c r="AR76" s="1">
        <f t="shared" si="29"/>
        <v>0.35123047555399262</v>
      </c>
      <c r="AS76" s="36">
        <f>SUM($AR$6:AR76)</f>
        <v>22.718952836927759</v>
      </c>
      <c r="AT76" s="37">
        <f>Folha1!$H$16*AS76/AQ76</f>
        <v>558.5248798122683</v>
      </c>
      <c r="AU76" s="37">
        <f>Folha1!$H$16*1000*(Folha3!AS76*0.001)^2</f>
        <v>36.156743656059106</v>
      </c>
      <c r="AV76" s="36">
        <f t="shared" si="30"/>
        <v>9.5657923537947909</v>
      </c>
      <c r="AW76" s="36">
        <f t="shared" si="31"/>
        <v>2.3745080008650516</v>
      </c>
      <c r="AX76" s="1">
        <f t="shared" si="32"/>
        <v>0.42177622644865537</v>
      </c>
      <c r="AY76" s="36">
        <f>SUM($AX$6:AX76)</f>
        <v>25.314541451803059</v>
      </c>
      <c r="AZ76" s="37">
        <f>Folha1!$H$16*AY76/AW76</f>
        <v>746.80826888189154</v>
      </c>
      <c r="BA76" s="1">
        <f>Folha1!$H$16*1000*(Folha3!AY76*0.001)^2</f>
        <v>44.890332290790177</v>
      </c>
      <c r="BB76" s="36">
        <f t="shared" si="33"/>
        <v>2.6153846153846154</v>
      </c>
      <c r="BC76" s="1">
        <f t="shared" si="34"/>
        <v>0.38235294117647056</v>
      </c>
      <c r="BD76" s="44">
        <f>SUM($BC$6:BC76)</f>
        <v>25.604264705882375</v>
      </c>
      <c r="BE76" s="37">
        <f t="shared" si="25"/>
        <v>890.87779844290742</v>
      </c>
      <c r="BF76" s="35">
        <f>$BE$2*1000*(Folha3!BD76*0.001)^2</f>
        <v>59.657631772729339</v>
      </c>
      <c r="BG76" s="36">
        <f t="shared" si="35"/>
        <v>2.6153846153846154</v>
      </c>
      <c r="BH76" s="1">
        <f t="shared" si="36"/>
        <v>0.38235294117647056</v>
      </c>
      <c r="BI76" s="44">
        <f>SUM($BH$6:BH76)</f>
        <v>25.604264705882375</v>
      </c>
      <c r="BJ76" s="37">
        <f t="shared" si="37"/>
        <v>621.65648572664406</v>
      </c>
      <c r="BK76" s="35">
        <f>$BJ$2*1000*(Folha3!BI76*0.001)^2</f>
        <v>41.629226566684764</v>
      </c>
      <c r="BL76" s="37">
        <f t="shared" si="38"/>
        <v>9.283304498270013</v>
      </c>
    </row>
    <row r="77" spans="34:64" x14ac:dyDescent="0.25">
      <c r="AH77" s="60">
        <f t="shared" si="26"/>
        <v>0.39391176470588235</v>
      </c>
      <c r="AI77" s="1">
        <v>66.965000000000003</v>
      </c>
      <c r="AJ77" s="1">
        <f t="shared" si="27"/>
        <v>2.8244137400262601</v>
      </c>
      <c r="AL77" s="1">
        <f t="shared" si="28"/>
        <v>0.35432483489672284</v>
      </c>
      <c r="AN77" s="32">
        <f>SUM($AL$6:AL77)</f>
        <v>23.223344538407932</v>
      </c>
      <c r="AQ77" s="36">
        <f t="shared" si="24"/>
        <v>2.8448335216262977</v>
      </c>
      <c r="AR77" s="1">
        <f t="shared" si="29"/>
        <v>0.3518031026350088</v>
      </c>
      <c r="AS77" s="36">
        <f>SUM($AR$6:AR77)</f>
        <v>23.070755939562769</v>
      </c>
      <c r="AT77" s="37">
        <f>Folha1!$H$16*AS77/AQ77</f>
        <v>568.09067216606309</v>
      </c>
      <c r="AU77" s="37">
        <f>Folha1!$H$16*1000*(Folha3!AS77*0.001)^2</f>
        <v>37.28518824126035</v>
      </c>
      <c r="AV77" s="36">
        <f t="shared" si="30"/>
        <v>9.6252328576365471</v>
      </c>
      <c r="AW77" s="36">
        <f t="shared" si="31"/>
        <v>2.3673429489619378</v>
      </c>
      <c r="AX77" s="1">
        <f t="shared" si="32"/>
        <v>0.42304852552238714</v>
      </c>
      <c r="AY77" s="36">
        <f>SUM($AX$6:AX77)</f>
        <v>25.737589977325445</v>
      </c>
      <c r="AZ77" s="37">
        <f>Folha1!$H$16*AY77/AW77</f>
        <v>761.58676971296677</v>
      </c>
      <c r="BA77" s="1">
        <f>Folha1!$H$16*1000*(Folha3!AY77*0.001)^2</f>
        <v>46.403255044633447</v>
      </c>
      <c r="BB77" s="36">
        <f t="shared" si="33"/>
        <v>2.6153846153846154</v>
      </c>
      <c r="BC77" s="1">
        <f t="shared" si="34"/>
        <v>0.38235294117647056</v>
      </c>
      <c r="BD77" s="44">
        <f>SUM($BC$6:BC77)</f>
        <v>25.986617647058846</v>
      </c>
      <c r="BE77" s="37">
        <f t="shared" si="25"/>
        <v>904.18143166090044</v>
      </c>
      <c r="BF77" s="35">
        <f>$BE$2*1000*(Folha3!BD77*0.001)^2</f>
        <v>61.452691002833156</v>
      </c>
      <c r="BG77" s="36">
        <f t="shared" si="35"/>
        <v>2.6153846153846154</v>
      </c>
      <c r="BH77" s="1">
        <f t="shared" si="36"/>
        <v>0.38235294117647056</v>
      </c>
      <c r="BI77" s="44">
        <f>SUM($BH$6:BH77)</f>
        <v>25.986617647058846</v>
      </c>
      <c r="BJ77" s="37">
        <f t="shared" si="37"/>
        <v>630.93979022491408</v>
      </c>
      <c r="BK77" s="35">
        <f>$BJ$2*1000*(Folha3!BI77*0.001)^2</f>
        <v>42.881822842636325</v>
      </c>
      <c r="BL77" s="37">
        <f t="shared" si="38"/>
        <v>9.2833044982698993</v>
      </c>
    </row>
    <row r="78" spans="34:64" x14ac:dyDescent="0.25">
      <c r="AH78" s="60">
        <f t="shared" si="26"/>
        <v>0.39979411764705886</v>
      </c>
      <c r="AI78" s="1">
        <v>67.965000000000003</v>
      </c>
      <c r="AJ78" s="1">
        <f t="shared" si="27"/>
        <v>2.820124274315726</v>
      </c>
      <c r="AL78" s="1">
        <f t="shared" si="28"/>
        <v>0.35486418027071104</v>
      </c>
      <c r="AN78" s="32">
        <f>SUM($AL$6:AL78)</f>
        <v>23.578208718678642</v>
      </c>
      <c r="AQ78" s="36">
        <f t="shared" si="24"/>
        <v>2.8401646634948099</v>
      </c>
      <c r="AR78" s="1">
        <f t="shared" si="29"/>
        <v>0.35238619321253095</v>
      </c>
      <c r="AS78" s="36">
        <f>SUM($AR$6:AR78)</f>
        <v>23.4231421327753</v>
      </c>
      <c r="AT78" s="37">
        <f>Folha1!$H$16*AS78/AQ78</f>
        <v>577.71590502369963</v>
      </c>
      <c r="AU78" s="37">
        <f>Folha1!$H$16*1000*(Folha3!AS78*0.001)^2</f>
        <v>38.432885999815298</v>
      </c>
      <c r="AV78" s="36">
        <f t="shared" si="30"/>
        <v>9.685932606107599</v>
      </c>
      <c r="AW78" s="36">
        <f t="shared" si="31"/>
        <v>2.3602471012110726</v>
      </c>
      <c r="AX78" s="1">
        <f t="shared" si="32"/>
        <v>0.42431606350107043</v>
      </c>
      <c r="AY78" s="36">
        <f>SUM($AX$6:AX78)</f>
        <v>26.161906040826516</v>
      </c>
      <c r="AZ78" s="37">
        <f>Folha1!$H$16*AY78/AW78</f>
        <v>776.46985354142373</v>
      </c>
      <c r="BA78" s="1">
        <f>Folha1!$H$16*1000*(Folha3!AY78*0.001)^2</f>
        <v>47.945897587487423</v>
      </c>
      <c r="BB78" s="36">
        <f t="shared" si="33"/>
        <v>2.6153846153846154</v>
      </c>
      <c r="BC78" s="1">
        <f t="shared" si="34"/>
        <v>0.38235294117647056</v>
      </c>
      <c r="BD78" s="44">
        <f>SUM($BC$6:BC78)</f>
        <v>26.368970588235317</v>
      </c>
      <c r="BE78" s="37">
        <f t="shared" si="25"/>
        <v>917.48506487889358</v>
      </c>
      <c r="BF78" s="35">
        <f>$BE$2*1000*(Folha3!BD78*0.001)^2</f>
        <v>63.274357499372947</v>
      </c>
      <c r="BG78" s="36">
        <f t="shared" si="35"/>
        <v>2.6153846153846154</v>
      </c>
      <c r="BH78" s="1">
        <f t="shared" si="36"/>
        <v>0.38235294117647056</v>
      </c>
      <c r="BI78" s="44">
        <f>SUM($BH$6:BH78)</f>
        <v>26.368970588235317</v>
      </c>
      <c r="BJ78" s="37">
        <f t="shared" si="37"/>
        <v>640.22309472318398</v>
      </c>
      <c r="BK78" s="35">
        <f>$BJ$2*1000*(Folha3!BI78*0.001)^2</f>
        <v>44.152985727584415</v>
      </c>
      <c r="BL78" s="37">
        <f t="shared" si="38"/>
        <v>9.2833044982698993</v>
      </c>
    </row>
    <row r="79" spans="34:64" x14ac:dyDescent="0.25">
      <c r="AH79" s="60">
        <f t="shared" si="26"/>
        <v>0.40567647058823531</v>
      </c>
      <c r="AI79" s="1">
        <v>68.965000000000003</v>
      </c>
      <c r="AJ79" s="1">
        <f t="shared" si="27"/>
        <v>2.8158348086051914</v>
      </c>
      <c r="AL79" s="1">
        <f t="shared" si="28"/>
        <v>0.35540517010690065</v>
      </c>
      <c r="AN79" s="32">
        <f>SUM($AL$6:AL79)</f>
        <v>23.933613888785544</v>
      </c>
      <c r="AQ79" s="36">
        <f t="shared" si="24"/>
        <v>2.8354266012110725</v>
      </c>
      <c r="AR79" s="1">
        <f t="shared" si="29"/>
        <v>0.35297984213251987</v>
      </c>
      <c r="AS79" s="36">
        <f>SUM($AR$6:AR79)</f>
        <v>23.77612197490782</v>
      </c>
      <c r="AT79" s="37">
        <f>Folha1!$H$16*AS79/AQ79</f>
        <v>587.40183762980723</v>
      </c>
      <c r="AU79" s="37">
        <f>Folha1!$H$16*1000*(Folha3!AS79*0.001)^2</f>
        <v>39.599958463525418</v>
      </c>
      <c r="AV79" s="36">
        <f t="shared" si="30"/>
        <v>9.7479112742009875</v>
      </c>
      <c r="AW79" s="36">
        <f t="shared" si="31"/>
        <v>2.3532204576124567</v>
      </c>
      <c r="AX79" s="1">
        <f t="shared" si="32"/>
        <v>0.42557868546791033</v>
      </c>
      <c r="AY79" s="36">
        <f>SUM($AX$6:AX79)</f>
        <v>26.587484726294427</v>
      </c>
      <c r="AZ79" s="37">
        <f>Folha1!$H$16*AY79/AW79</f>
        <v>791.45700704147021</v>
      </c>
      <c r="BA79" s="1">
        <f>Folha1!$H$16*1000*(Folha3!AY79*0.001)^2</f>
        <v>49.518467662617866</v>
      </c>
      <c r="BB79" s="36">
        <f t="shared" si="33"/>
        <v>2.6153846153846154</v>
      </c>
      <c r="BC79" s="1">
        <f t="shared" si="34"/>
        <v>0.38235294117647056</v>
      </c>
      <c r="BD79" s="44">
        <f>SUM($BC$6:BC79)</f>
        <v>26.751323529411788</v>
      </c>
      <c r="BE79" s="37">
        <f t="shared" si="25"/>
        <v>930.78869809688672</v>
      </c>
      <c r="BF79" s="35">
        <f>$BE$2*1000*(Folha3!BD79*0.001)^2</f>
        <v>65.122631262348733</v>
      </c>
      <c r="BG79" s="36">
        <f t="shared" si="35"/>
        <v>2.6153846153846154</v>
      </c>
      <c r="BH79" s="1">
        <f t="shared" si="36"/>
        <v>0.38235294117647056</v>
      </c>
      <c r="BI79" s="44">
        <f>SUM($BH$6:BH79)</f>
        <v>26.751323529411788</v>
      </c>
      <c r="BJ79" s="37">
        <f t="shared" si="37"/>
        <v>649.50639922145388</v>
      </c>
      <c r="BK79" s="35">
        <f>$BJ$2*1000*(Folha3!BI79*0.001)^2</f>
        <v>45.442715221529063</v>
      </c>
      <c r="BL79" s="37">
        <f t="shared" si="38"/>
        <v>9.2833044982698993</v>
      </c>
    </row>
    <row r="80" spans="34:64" x14ac:dyDescent="0.25">
      <c r="AH80" s="60">
        <f t="shared" si="26"/>
        <v>0.41155882352941181</v>
      </c>
      <c r="AI80" s="1">
        <v>69.965000000000003</v>
      </c>
      <c r="AJ80" s="1">
        <f t="shared" si="27"/>
        <v>2.8115453428946573</v>
      </c>
      <c r="AL80" s="1">
        <f t="shared" si="28"/>
        <v>0.35594781193771413</v>
      </c>
      <c r="AN80" s="32">
        <f>SUM($AL$6:AL80)</f>
        <v>24.289561700723258</v>
      </c>
      <c r="AQ80" s="36">
        <f t="shared" si="24"/>
        <v>2.8306193347750863</v>
      </c>
      <c r="AR80" s="1">
        <f t="shared" si="29"/>
        <v>0.35358414642666308</v>
      </c>
      <c r="AS80" s="36">
        <f>SUM($AR$6:AR80)</f>
        <v>24.129706121334483</v>
      </c>
      <c r="AT80" s="37">
        <f>Folha1!$H$16*AS80/AQ80</f>
        <v>597.14974890400822</v>
      </c>
      <c r="AU80" s="37">
        <f>Folha1!$H$16*1000*(Folha3!AS80*0.001)^2</f>
        <v>40.786529727167427</v>
      </c>
      <c r="AV80" s="36">
        <f t="shared" si="30"/>
        <v>9.8111890703081599</v>
      </c>
      <c r="AW80" s="36">
        <f t="shared" si="31"/>
        <v>2.34626301816609</v>
      </c>
      <c r="AX80" s="1">
        <f t="shared" si="32"/>
        <v>0.42683623551886946</v>
      </c>
      <c r="AY80" s="36">
        <f>SUM($AX$6:AX80)</f>
        <v>27.014320961813297</v>
      </c>
      <c r="AZ80" s="37">
        <f>Folha1!$H$16*AY80/AW80</f>
        <v>806.54768763552499</v>
      </c>
      <c r="BA80" s="1">
        <f>Folha1!$H$16*1000*(Folha3!AY80*0.001)^2</f>
        <v>51.121171922578149</v>
      </c>
      <c r="BB80" s="36">
        <f t="shared" si="33"/>
        <v>2.6153846153846154</v>
      </c>
      <c r="BC80" s="1">
        <f t="shared" si="34"/>
        <v>0.38235294117647056</v>
      </c>
      <c r="BD80" s="44">
        <f>SUM($BC$6:BC80)</f>
        <v>27.133676470588259</v>
      </c>
      <c r="BE80" s="37">
        <f t="shared" si="25"/>
        <v>944.09233131487963</v>
      </c>
      <c r="BF80" s="35">
        <f>$BE$2*1000*(Folha3!BD80*0.001)^2</f>
        <v>66.997512291760501</v>
      </c>
      <c r="BG80" s="36">
        <f t="shared" si="35"/>
        <v>2.6153846153846154</v>
      </c>
      <c r="BH80" s="1">
        <f t="shared" si="36"/>
        <v>0.38235294117647056</v>
      </c>
      <c r="BI80" s="44">
        <f>SUM($BH$6:BH80)</f>
        <v>27.133676470588259</v>
      </c>
      <c r="BJ80" s="37">
        <f t="shared" si="37"/>
        <v>658.78970371972378</v>
      </c>
      <c r="BK80" s="35">
        <f>$BJ$2*1000*(Folha3!BI80*0.001)^2</f>
        <v>46.751011324470241</v>
      </c>
      <c r="BL80" s="37">
        <f t="shared" si="38"/>
        <v>9.2833044982698993</v>
      </c>
    </row>
    <row r="81" spans="34:64" x14ac:dyDescent="0.25">
      <c r="AH81" s="60">
        <f t="shared" si="26"/>
        <v>0.41744117647058826</v>
      </c>
      <c r="AI81" s="1">
        <v>70.965000000000003</v>
      </c>
      <c r="AJ81" s="1">
        <f t="shared" si="27"/>
        <v>2.8072558771841227</v>
      </c>
      <c r="AL81" s="1">
        <f t="shared" si="28"/>
        <v>0.35649211334164715</v>
      </c>
      <c r="AN81" s="32">
        <f>SUM($AL$6:AL81)</f>
        <v>24.646053814064906</v>
      </c>
      <c r="AQ81" s="36">
        <f t="shared" si="24"/>
        <v>2.8257428641868514</v>
      </c>
      <c r="AR81" s="1">
        <f t="shared" si="29"/>
        <v>0.35419920535463428</v>
      </c>
      <c r="AS81" s="36">
        <f>SUM($AR$6:AR81)</f>
        <v>24.483905326689118</v>
      </c>
      <c r="AT81" s="37">
        <f>Folha1!$H$16*AS81/AQ81</f>
        <v>606.96093797431638</v>
      </c>
      <c r="AU81" s="37">
        <f>Folha1!$H$16*1000*(Folha3!AS81*0.001)^2</f>
        <v>41.992726489070741</v>
      </c>
      <c r="AV81" s="36">
        <f t="shared" si="30"/>
        <v>9.8757867501495866</v>
      </c>
      <c r="AW81" s="36">
        <f t="shared" si="31"/>
        <v>2.3393747828719724</v>
      </c>
      <c r="AX81" s="1">
        <f t="shared" si="32"/>
        <v>0.42808855679408059</v>
      </c>
      <c r="AY81" s="36">
        <f>SUM($AX$6:AX81)</f>
        <v>27.442409518607377</v>
      </c>
      <c r="AZ81" s="37">
        <f>Folha1!$H$16*AY81/AW81</f>
        <v>821.74132318679403</v>
      </c>
      <c r="BA81" s="1">
        <f>Folha1!$H$16*1000*(Folha3!AY81*0.001)^2</f>
        <v>52.754215870102747</v>
      </c>
      <c r="BB81" s="36">
        <f t="shared" si="33"/>
        <v>2.6153846153846154</v>
      </c>
      <c r="BC81" s="1">
        <f t="shared" si="34"/>
        <v>0.38235294117647056</v>
      </c>
      <c r="BD81" s="44">
        <f>SUM($BC$6:BC81)</f>
        <v>27.51602941176473</v>
      </c>
      <c r="BE81" s="37">
        <f t="shared" si="25"/>
        <v>957.39596453287277</v>
      </c>
      <c r="BF81" s="35">
        <f>$BE$2*1000*(Folha3!BD81*0.001)^2</f>
        <v>68.899000587608256</v>
      </c>
      <c r="BG81" s="36">
        <f t="shared" si="35"/>
        <v>2.6153846153846154</v>
      </c>
      <c r="BH81" s="1">
        <f t="shared" si="36"/>
        <v>0.38235294117647056</v>
      </c>
      <c r="BI81" s="44">
        <f>SUM($BH$6:BH81)</f>
        <v>27.51602941176473</v>
      </c>
      <c r="BJ81" s="37">
        <f t="shared" si="37"/>
        <v>668.07300821799367</v>
      </c>
      <c r="BK81" s="35">
        <f>$BJ$2*1000*(Folha3!BI81*0.001)^2</f>
        <v>48.077874036407962</v>
      </c>
      <c r="BL81" s="37">
        <f t="shared" si="38"/>
        <v>9.2833044982698993</v>
      </c>
    </row>
    <row r="82" spans="34:64" x14ac:dyDescent="0.25">
      <c r="AH82" s="60">
        <f t="shared" si="26"/>
        <v>0.42332352941176471</v>
      </c>
      <c r="AI82" s="1">
        <v>71.965000000000003</v>
      </c>
      <c r="AJ82" s="1">
        <f t="shared" si="27"/>
        <v>2.8029664114735886</v>
      </c>
      <c r="AL82" s="1">
        <f t="shared" si="28"/>
        <v>0.35703808194362158</v>
      </c>
      <c r="AN82" s="32">
        <f>SUM($AL$6:AL82)</f>
        <v>25.003091896008527</v>
      </c>
      <c r="AQ82" s="36">
        <f t="shared" si="24"/>
        <v>2.8207971894463668</v>
      </c>
      <c r="AR82" s="1">
        <f t="shared" si="29"/>
        <v>0.35482512044760478</v>
      </c>
      <c r="AS82" s="36">
        <f>SUM($AR$6:AR82)</f>
        <v>24.838730447136722</v>
      </c>
      <c r="AT82" s="37">
        <f>Folha1!$H$16*AS82/AQ82</f>
        <v>616.83672472446597</v>
      </c>
      <c r="AU82" s="37">
        <f>Folha1!$H$16*1000*(Folha3!AS82*0.001)^2</f>
        <v>43.218678092794654</v>
      </c>
      <c r="AV82" s="36">
        <f t="shared" si="30"/>
        <v>9.9417256311888877</v>
      </c>
      <c r="AW82" s="36">
        <f t="shared" si="31"/>
        <v>2.3325557517301037</v>
      </c>
      <c r="AX82" s="1">
        <f t="shared" si="32"/>
        <v>0.42933549151024741</v>
      </c>
      <c r="AY82" s="36">
        <f>SUM($AX$6:AX82)</f>
        <v>27.871745010117625</v>
      </c>
      <c r="AZ82" s="37">
        <f>Folha1!$H$16*AY82/AW82</f>
        <v>837.03731170044534</v>
      </c>
      <c r="BA82" s="1">
        <f>Folha1!$H$16*1000*(Folha3!AY82*0.001)^2</f>
        <v>54.417803798407348</v>
      </c>
      <c r="BB82" s="36">
        <f t="shared" si="33"/>
        <v>2.6153846153846154</v>
      </c>
      <c r="BC82" s="1">
        <f t="shared" si="34"/>
        <v>0.38235294117647056</v>
      </c>
      <c r="BD82" s="44">
        <f>SUM($BC$6:BC82)</f>
        <v>27.898382352941201</v>
      </c>
      <c r="BE82" s="37">
        <f t="shared" si="25"/>
        <v>970.69959775086602</v>
      </c>
      <c r="BF82" s="35">
        <f>$BE$2*1000*(Folha3!BD82*0.001)^2</f>
        <v>70.827096149892014</v>
      </c>
      <c r="BG82" s="36">
        <f t="shared" si="35"/>
        <v>2.6153846153846154</v>
      </c>
      <c r="BH82" s="1">
        <f t="shared" si="36"/>
        <v>0.38235294117647056</v>
      </c>
      <c r="BI82" s="44">
        <f>SUM($BH$6:BH82)</f>
        <v>27.898382352941201</v>
      </c>
      <c r="BJ82" s="37">
        <f t="shared" si="37"/>
        <v>677.35631271626357</v>
      </c>
      <c r="BK82" s="35">
        <f>$BJ$2*1000*(Folha3!BI82*0.001)^2</f>
        <v>49.423303357342228</v>
      </c>
      <c r="BL82" s="37">
        <f t="shared" si="38"/>
        <v>9.2833044982698993</v>
      </c>
    </row>
    <row r="83" spans="34:64" x14ac:dyDescent="0.25">
      <c r="AH83" s="60">
        <f t="shared" si="26"/>
        <v>0.42920588235294121</v>
      </c>
      <c r="AI83" s="1">
        <v>72.965000000000003</v>
      </c>
      <c r="AJ83" s="1">
        <f t="shared" si="27"/>
        <v>2.798676945763054</v>
      </c>
      <c r="AL83" s="1">
        <f t="shared" si="28"/>
        <v>0.35758572541534106</v>
      </c>
      <c r="AN83" s="32">
        <f>SUM($AL$6:AL83)</f>
        <v>25.360677621423868</v>
      </c>
      <c r="AQ83" s="36">
        <f t="shared" si="24"/>
        <v>2.815782310553633</v>
      </c>
      <c r="AR83" s="1">
        <f t="shared" si="29"/>
        <v>0.35546199555304686</v>
      </c>
      <c r="AS83" s="36">
        <f>SUM($AR$6:AR83)</f>
        <v>25.194192442689769</v>
      </c>
      <c r="AT83" s="37">
        <f>Folha1!$H$16*AS83/AQ83</f>
        <v>626.77845035565485</v>
      </c>
      <c r="AU83" s="37">
        <f>Folha1!$H$16*1000*(Folha3!AS83*0.001)^2</f>
        <v>44.464516569934304</v>
      </c>
      <c r="AV83" s="36">
        <f t="shared" si="30"/>
        <v>10.009027607545022</v>
      </c>
      <c r="AW83" s="36">
        <f t="shared" si="31"/>
        <v>2.3258059247404845</v>
      </c>
      <c r="AX83" s="1">
        <f t="shared" si="32"/>
        <v>0.43057688099403546</v>
      </c>
      <c r="AY83" s="36">
        <f>SUM($AX$6:AX83)</f>
        <v>28.30232189111166</v>
      </c>
      <c r="AZ83" s="37">
        <f>Folha1!$H$16*AY83/AW83</f>
        <v>852.43502103377784</v>
      </c>
      <c r="BA83" s="1">
        <f>Folha1!$H$16*1000*(Folha3!AY83*0.001)^2</f>
        <v>56.112138730913834</v>
      </c>
      <c r="BB83" s="36">
        <f t="shared" si="33"/>
        <v>2.6153846153846154</v>
      </c>
      <c r="BC83" s="1">
        <f t="shared" si="34"/>
        <v>0.38235294117647056</v>
      </c>
      <c r="BD83" s="44">
        <f>SUM($BC$6:BC83)</f>
        <v>28.280735294117672</v>
      </c>
      <c r="BE83" s="37">
        <f t="shared" si="25"/>
        <v>984.00323096885893</v>
      </c>
      <c r="BF83" s="35">
        <f>$BE$2*1000*(Folha3!BD83*0.001)^2</f>
        <v>72.781798978611718</v>
      </c>
      <c r="BG83" s="36">
        <f t="shared" si="35"/>
        <v>2.6153846153846154</v>
      </c>
      <c r="BH83" s="1">
        <f t="shared" si="36"/>
        <v>0.38235294117647056</v>
      </c>
      <c r="BI83" s="44">
        <f>SUM($BH$6:BH83)</f>
        <v>28.280735294117672</v>
      </c>
      <c r="BJ83" s="37">
        <f t="shared" si="37"/>
        <v>686.63961721453347</v>
      </c>
      <c r="BK83" s="35">
        <f>$BJ$2*1000*(Folha3!BI83*0.001)^2</f>
        <v>50.787299287273015</v>
      </c>
      <c r="BL83" s="37">
        <f t="shared" si="38"/>
        <v>9.2833044982698993</v>
      </c>
    </row>
    <row r="84" spans="34:64" x14ac:dyDescent="0.25">
      <c r="AH84" s="60">
        <f t="shared" si="26"/>
        <v>0.43508823529411766</v>
      </c>
      <c r="AI84" s="1">
        <v>73.965000000000003</v>
      </c>
      <c r="AJ84" s="1">
        <f t="shared" si="27"/>
        <v>2.7943874800525199</v>
      </c>
      <c r="AL84" s="1">
        <f t="shared" si="28"/>
        <v>0.35813505147565056</v>
      </c>
      <c r="AN84" s="32">
        <f>SUM($AL$6:AL84)</f>
        <v>25.718812672899517</v>
      </c>
      <c r="AQ84" s="36">
        <f t="shared" si="24"/>
        <v>2.8106982275086505</v>
      </c>
      <c r="AR84" s="1">
        <f t="shared" si="29"/>
        <v>0.35610993688086601</v>
      </c>
      <c r="AS84" s="36">
        <f>SUM($AR$6:AR84)</f>
        <v>25.550302379570635</v>
      </c>
      <c r="AT84" s="37">
        <f>Folha1!$H$16*AS84/AQ84</f>
        <v>636.78747796319988</v>
      </c>
      <c r="AU84" s="37">
        <f>Folha1!$H$16*1000*(Folha3!AS84*0.001)^2</f>
        <v>45.730376684085421</v>
      </c>
      <c r="AV84" s="36">
        <f t="shared" si="30"/>
        <v>10.077715165420841</v>
      </c>
      <c r="AW84" s="36">
        <f t="shared" si="31"/>
        <v>2.3191253019031142</v>
      </c>
      <c r="AX84" s="1">
        <f t="shared" si="32"/>
        <v>0.43181256571645149</v>
      </c>
      <c r="AY84" s="36">
        <f>SUM($AX$6:AX84)</f>
        <v>28.734134456828112</v>
      </c>
      <c r="AZ84" s="37">
        <f>Folha1!$H$16*AY84/AW84</f>
        <v>867.93378861578697</v>
      </c>
      <c r="BA84" s="1">
        <f>Folha1!$H$16*1000*(Folha3!AY84*0.001)^2</f>
        <v>57.837422360419033</v>
      </c>
      <c r="BB84" s="36">
        <f t="shared" si="33"/>
        <v>2.6153846153846154</v>
      </c>
      <c r="BC84" s="1">
        <f t="shared" si="34"/>
        <v>0.38235294117647056</v>
      </c>
      <c r="BD84" s="44">
        <f>SUM($BC$6:BC84)</f>
        <v>28.663088235294143</v>
      </c>
      <c r="BE84" s="37">
        <f t="shared" si="25"/>
        <v>997.30686418685207</v>
      </c>
      <c r="BF84" s="35">
        <f>$BE$2*1000*(Folha3!BD84*0.001)^2</f>
        <v>74.763109073767453</v>
      </c>
      <c r="BG84" s="36">
        <f t="shared" si="35"/>
        <v>2.6153846153846154</v>
      </c>
      <c r="BH84" s="1">
        <f t="shared" si="36"/>
        <v>0.38235294117647056</v>
      </c>
      <c r="BI84" s="44">
        <f>SUM($BH$6:BH84)</f>
        <v>28.663088235294143</v>
      </c>
      <c r="BJ84" s="37">
        <f t="shared" si="37"/>
        <v>695.92292171280337</v>
      </c>
      <c r="BK84" s="35">
        <f>$BJ$2*1000*(Folha3!BI84*0.001)^2</f>
        <v>52.169861826200361</v>
      </c>
      <c r="BL84" s="37">
        <f t="shared" si="38"/>
        <v>9.2833044982698993</v>
      </c>
    </row>
    <row r="85" spans="34:64" x14ac:dyDescent="0.25">
      <c r="AH85" s="60">
        <f t="shared" si="26"/>
        <v>0.44097058823529411</v>
      </c>
      <c r="AI85" s="1">
        <v>74.965000000000003</v>
      </c>
      <c r="AJ85" s="1">
        <f t="shared" si="27"/>
        <v>2.7900980143419858</v>
      </c>
      <c r="AL85" s="1">
        <f t="shared" si="28"/>
        <v>0.35868606789089913</v>
      </c>
      <c r="AN85" s="32">
        <f>SUM($AL$6:AL85)</f>
        <v>26.077498740790418</v>
      </c>
      <c r="AQ85" s="36">
        <f t="shared" si="24"/>
        <v>2.8055449403114188</v>
      </c>
      <c r="AR85" s="1">
        <f t="shared" si="29"/>
        <v>0.35676905305090423</v>
      </c>
      <c r="AS85" s="36">
        <f>SUM($AR$6:AR85)</f>
        <v>25.907071432621539</v>
      </c>
      <c r="AT85" s="37">
        <f>Folha1!$H$16*AS85/AQ85</f>
        <v>646.86519312862072</v>
      </c>
      <c r="AU85" s="37">
        <f>Folha1!$H$16*1000*(Folha3!AS85*0.001)^2</f>
        <v>47.016395975998662</v>
      </c>
      <c r="AV85" s="36">
        <f t="shared" si="30"/>
        <v>10.147811399067791</v>
      </c>
      <c r="AW85" s="36">
        <f t="shared" si="31"/>
        <v>2.312513883217993</v>
      </c>
      <c r="AX85" s="1">
        <f t="shared" si="32"/>
        <v>0.43304238532821021</v>
      </c>
      <c r="AY85" s="36">
        <f>SUM($AX$6:AX85)</f>
        <v>29.167176842156323</v>
      </c>
      <c r="AZ85" s="37">
        <f>Folha1!$H$16*AY85/AW85</f>
        <v>883.53292117652063</v>
      </c>
      <c r="BA85" s="1">
        <f>Folha1!$H$16*1000*(Folha3!AY85*0.001)^2</f>
        <v>59.593854987726921</v>
      </c>
      <c r="BB85" s="36">
        <f t="shared" si="33"/>
        <v>2.6153846153846154</v>
      </c>
      <c r="BC85" s="1">
        <f t="shared" si="34"/>
        <v>0.38235294117647056</v>
      </c>
      <c r="BD85" s="44">
        <f>SUM($BC$6:BC85)</f>
        <v>29.045441176470614</v>
      </c>
      <c r="BE85" s="37">
        <f t="shared" si="25"/>
        <v>1010.6104974048452</v>
      </c>
      <c r="BF85" s="35">
        <f>$BE$2*1000*(Folha3!BD85*0.001)^2</f>
        <v>76.771026435359133</v>
      </c>
      <c r="BG85" s="36">
        <f t="shared" si="35"/>
        <v>2.6153846153846154</v>
      </c>
      <c r="BH85" s="1">
        <f t="shared" si="36"/>
        <v>0.38235294117647056</v>
      </c>
      <c r="BI85" s="44">
        <f>SUM($BH$6:BH85)</f>
        <v>29.045441176470614</v>
      </c>
      <c r="BJ85" s="37">
        <f t="shared" si="37"/>
        <v>705.20622621107327</v>
      </c>
      <c r="BK85" s="35">
        <f>$BJ$2*1000*(Folha3!BI85*0.001)^2</f>
        <v>53.570990974124236</v>
      </c>
      <c r="BL85" s="37">
        <f t="shared" si="38"/>
        <v>9.2833044982698993</v>
      </c>
    </row>
    <row r="86" spans="34:64" x14ac:dyDescent="0.25">
      <c r="AH86" s="60">
        <f t="shared" si="26"/>
        <v>0.44685294117647062</v>
      </c>
      <c r="AI86" s="1">
        <v>75.965000000000003</v>
      </c>
      <c r="AJ86" s="1">
        <f t="shared" si="27"/>
        <v>2.7858085486314512</v>
      </c>
      <c r="AL86" s="1">
        <f t="shared" si="28"/>
        <v>0.35923878247530566</v>
      </c>
      <c r="AN86" s="32">
        <f>SUM($AL$6:AL86)</f>
        <v>26.436737523265723</v>
      </c>
      <c r="AQ86" s="36">
        <f t="shared" si="24"/>
        <v>2.8003224489619378</v>
      </c>
      <c r="AR86" s="1">
        <f t="shared" si="29"/>
        <v>0.35743945514185405</v>
      </c>
      <c r="AS86" s="36">
        <f>SUM($AR$6:AR86)</f>
        <v>26.264510887763393</v>
      </c>
      <c r="AT86" s="37">
        <f>Folha1!$H$16*AS86/AQ86</f>
        <v>657.01300452768851</v>
      </c>
      <c r="AU86" s="37">
        <f>Folha1!$H$16*1000*(Folha3!AS86*0.001)^2</f>
        <v>48.322714809956217</v>
      </c>
      <c r="AV86" s="36">
        <f t="shared" si="30"/>
        <v>10.219340027307339</v>
      </c>
      <c r="AW86" s="36">
        <f t="shared" si="31"/>
        <v>2.305971668685121</v>
      </c>
      <c r="AX86" s="1">
        <f t="shared" si="32"/>
        <v>0.43426617869608691</v>
      </c>
      <c r="AY86" s="36">
        <f>SUM($AX$6:AX86)</f>
        <v>29.601443020852411</v>
      </c>
      <c r="AZ86" s="37">
        <f>Folha1!$H$16*AY86/AW86</f>
        <v>899.23169448663248</v>
      </c>
      <c r="BA86" s="1">
        <f>Folha1!$H$16*1000*(Folha3!AY86*0.001)^2</f>
        <v>61.381635459764716</v>
      </c>
      <c r="BB86" s="36">
        <f t="shared" si="33"/>
        <v>2.6153846153846154</v>
      </c>
      <c r="BC86" s="1">
        <f t="shared" si="34"/>
        <v>0.38235294117647056</v>
      </c>
      <c r="BD86" s="44">
        <f>SUM($BC$6:BC86)</f>
        <v>29.427794117647085</v>
      </c>
      <c r="BE86" s="37">
        <f t="shared" si="25"/>
        <v>1023.9141306228382</v>
      </c>
      <c r="BF86" s="35">
        <f>$BE$2*1000*(Folha3!BD86*0.001)^2</f>
        <v>78.805551063386829</v>
      </c>
      <c r="BG86" s="36">
        <f t="shared" si="35"/>
        <v>2.6153846153846154</v>
      </c>
      <c r="BH86" s="1">
        <f t="shared" si="36"/>
        <v>0.38235294117647056</v>
      </c>
      <c r="BI86" s="44">
        <f>SUM($BH$6:BH86)</f>
        <v>29.427794117647085</v>
      </c>
      <c r="BJ86" s="37">
        <f t="shared" si="37"/>
        <v>714.48953070934317</v>
      </c>
      <c r="BK86" s="35">
        <f>$BJ$2*1000*(Folha3!BI86*0.001)^2</f>
        <v>54.990686731044654</v>
      </c>
      <c r="BL86" s="37">
        <f t="shared" si="38"/>
        <v>9.2833044982698993</v>
      </c>
    </row>
    <row r="87" spans="34:64" x14ac:dyDescent="0.25">
      <c r="AH87" s="60">
        <f t="shared" si="26"/>
        <v>0.45273529411764707</v>
      </c>
      <c r="AI87" s="1">
        <v>76.965000000000003</v>
      </c>
      <c r="AJ87" s="1">
        <f t="shared" si="27"/>
        <v>2.7815190829209171</v>
      </c>
      <c r="AL87" s="1">
        <f t="shared" si="28"/>
        <v>0.35979320309132867</v>
      </c>
      <c r="AN87" s="32">
        <f>SUM($AL$6:AL87)</f>
        <v>26.796530726357052</v>
      </c>
      <c r="AQ87" s="36">
        <f t="shared" si="24"/>
        <v>2.7950307534602077</v>
      </c>
      <c r="AR87" s="1">
        <f t="shared" si="29"/>
        <v>0.35812125674162992</v>
      </c>
      <c r="AS87" s="36">
        <f>SUM($AR$6:AR87)</f>
        <v>26.622632144505022</v>
      </c>
      <c r="AT87" s="37">
        <f>Folha1!$H$16*AS87/AQ87</f>
        <v>667.23234455499585</v>
      </c>
      <c r="AU87" s="37">
        <f>Folha1!$H$16*1000*(Folha3!AS87*0.001)^2</f>
        <v>49.649476421403385</v>
      </c>
      <c r="AV87" s="36">
        <f t="shared" si="30"/>
        <v>10.292325410627996</v>
      </c>
      <c r="AW87" s="36">
        <f t="shared" si="31"/>
        <v>2.2994986583044983</v>
      </c>
      <c r="AX87" s="1">
        <f t="shared" si="32"/>
        <v>0.43548378394025239</v>
      </c>
      <c r="AY87" s="36">
        <f>SUM($AX$6:AX87)</f>
        <v>30.036926804792664</v>
      </c>
      <c r="AZ87" s="37">
        <f>Folha1!$H$16*AY87/AW87</f>
        <v>915.02935310753105</v>
      </c>
      <c r="BA87" s="1">
        <f>Folha1!$H$16*1000*(Folha3!AY87*0.001)^2</f>
        <v>63.200961107204236</v>
      </c>
      <c r="BB87" s="36">
        <f t="shared" si="33"/>
        <v>2.6153846153846154</v>
      </c>
      <c r="BC87" s="1">
        <f t="shared" si="34"/>
        <v>0.38235294117647056</v>
      </c>
      <c r="BD87" s="44">
        <f>SUM($BC$6:BC87)</f>
        <v>29.810147058823556</v>
      </c>
      <c r="BE87" s="37">
        <f t="shared" si="25"/>
        <v>1037.2177638408314</v>
      </c>
      <c r="BF87" s="35">
        <f>$BE$2*1000*(Folha3!BD87*0.001)^2</f>
        <v>80.866682957850486</v>
      </c>
      <c r="BG87" s="36">
        <f t="shared" si="35"/>
        <v>2.6153846153846154</v>
      </c>
      <c r="BH87" s="1">
        <f t="shared" si="36"/>
        <v>0.38235294117647056</v>
      </c>
      <c r="BI87" s="44">
        <f>SUM($BH$6:BH87)</f>
        <v>29.810147058823556</v>
      </c>
      <c r="BJ87" s="37">
        <f t="shared" si="37"/>
        <v>723.77283520761307</v>
      </c>
      <c r="BK87" s="35">
        <f>$BJ$2*1000*(Folha3!BI87*0.001)^2</f>
        <v>56.428949096961603</v>
      </c>
      <c r="BL87" s="37">
        <f t="shared" si="38"/>
        <v>9.2833044982698993</v>
      </c>
    </row>
    <row r="88" spans="34:64" x14ac:dyDescent="0.25">
      <c r="AH88" s="60">
        <f t="shared" si="26"/>
        <v>0.45861764705882357</v>
      </c>
      <c r="AI88" s="1">
        <v>77.965000000000003</v>
      </c>
      <c r="AJ88" s="1">
        <f t="shared" si="27"/>
        <v>2.7772296172103825</v>
      </c>
      <c r="AL88" s="1">
        <f t="shared" si="28"/>
        <v>0.36034933765003868</v>
      </c>
      <c r="AN88" s="32">
        <f>SUM($AL$6:AL88)</f>
        <v>27.15688006400709</v>
      </c>
      <c r="AQ88" s="36">
        <f t="shared" si="24"/>
        <v>2.7896698538062283</v>
      </c>
      <c r="AR88" s="1">
        <f t="shared" si="29"/>
        <v>0.35881457399923922</v>
      </c>
      <c r="AS88" s="36">
        <f>SUM($AR$6:AR88)</f>
        <v>26.981446718504262</v>
      </c>
      <c r="AT88" s="37">
        <f>Folha1!$H$16*AS88/AQ88</f>
        <v>677.52466996562384</v>
      </c>
      <c r="AU88" s="37">
        <f>Folha1!$H$16*1000*(Folha3!AS88*0.001)^2</f>
        <v>50.996826965869886</v>
      </c>
      <c r="AV88" s="36">
        <f t="shared" si="30"/>
        <v>8.5743733893185663</v>
      </c>
      <c r="AW88" s="36">
        <f t="shared" si="31"/>
        <v>2.2930948520761243</v>
      </c>
      <c r="AX88" s="1">
        <f t="shared" si="32"/>
        <v>0.43669503847258551</v>
      </c>
      <c r="AY88" s="36">
        <f>SUM($AX$6:AX88)</f>
        <v>30.473621843265249</v>
      </c>
      <c r="AZ88" s="37">
        <f>Folha1!$H$16*AY88/AW88</f>
        <v>930.92511015252921</v>
      </c>
      <c r="BA88" s="1">
        <f>Folha1!$H$16*1000*(Folha3!AY88*0.001)^2</f>
        <v>65.052027681610767</v>
      </c>
      <c r="BB88" s="36">
        <f t="shared" si="33"/>
        <v>2.6153846153846154</v>
      </c>
      <c r="BC88" s="1">
        <f t="shared" si="34"/>
        <v>0.38235294117647056</v>
      </c>
      <c r="BD88" s="44">
        <f>SUM($BC$6:BC88)</f>
        <v>30.192500000000027</v>
      </c>
      <c r="BE88" s="37">
        <f t="shared" si="25"/>
        <v>1050.5213970588245</v>
      </c>
      <c r="BF88" s="35">
        <f>$BE$2*1000*(Folha3!BD88*0.001)^2</f>
        <v>82.954422118750159</v>
      </c>
      <c r="BG88" s="36">
        <f t="shared" si="35"/>
        <v>2.6153846153846154</v>
      </c>
      <c r="BH88" s="1">
        <f t="shared" si="36"/>
        <v>0.38235294117647056</v>
      </c>
      <c r="BI88" s="44">
        <f>SUM($BH$6:BH88)</f>
        <v>30.192500000000027</v>
      </c>
      <c r="BJ88" s="37">
        <f t="shared" si="37"/>
        <v>733.05613970588297</v>
      </c>
      <c r="BK88" s="35">
        <f>$BJ$2*1000*(Folha3!BI88*0.001)^2</f>
        <v>57.885778071875109</v>
      </c>
      <c r="BL88" s="37">
        <f t="shared" si="38"/>
        <v>7.4452102076124902</v>
      </c>
    </row>
    <row r="89" spans="34:64" x14ac:dyDescent="0.25">
      <c r="AH89" s="60">
        <f t="shared" si="26"/>
        <v>0.46450000000000002</v>
      </c>
      <c r="AI89" s="1">
        <v>78.965000000000003</v>
      </c>
      <c r="AJ89" s="1">
        <f t="shared" si="27"/>
        <v>2.7729401514998484</v>
      </c>
      <c r="AL89" s="1">
        <f t="shared" si="28"/>
        <v>0.28940321521846729</v>
      </c>
      <c r="AN89" s="32">
        <f>SUM($AL$6:AL89)</f>
        <v>27.446283279225558</v>
      </c>
      <c r="AQ89" s="36">
        <f t="shared" si="24"/>
        <v>2.7842397499999998</v>
      </c>
      <c r="AR89" s="1">
        <f t="shared" si="29"/>
        <v>0.28827794913167731</v>
      </c>
      <c r="AS89" s="36">
        <f>SUM($AR$6:AR89)</f>
        <v>27.269724667635941</v>
      </c>
      <c r="AT89" s="37">
        <f>Folha1!$H$16*AS89/AQ89</f>
        <v>686.09904335494241</v>
      </c>
      <c r="AU89" s="37">
        <f>Folha1!$H$16*1000*(Folha3!AS89*0.001)^2</f>
        <v>52.092379565785947</v>
      </c>
      <c r="AV89" s="36">
        <f t="shared" si="30"/>
        <v>12.670085958537031</v>
      </c>
      <c r="AW89" s="36">
        <f t="shared" si="31"/>
        <v>2.2867602499999999</v>
      </c>
      <c r="AX89" s="1">
        <f t="shared" si="32"/>
        <v>0.35110067990960814</v>
      </c>
      <c r="AY89" s="36">
        <f>SUM($AX$6:AX89)</f>
        <v>30.824722523174856</v>
      </c>
      <c r="AZ89" s="37">
        <f>Folha1!$H$16*AY89/AW89</f>
        <v>944.25921479732347</v>
      </c>
      <c r="BA89" s="1">
        <f>Folha1!$H$16*1000*(Folha3!AY89*0.001)^2</f>
        <v>66.559651900104853</v>
      </c>
      <c r="BB89" s="36">
        <f t="shared" si="33"/>
        <v>2.6153846153846154</v>
      </c>
      <c r="BC89" s="1">
        <f t="shared" si="34"/>
        <v>0.30664705882352655</v>
      </c>
      <c r="BD89" s="44">
        <f>SUM($BC$6:BC89)</f>
        <v>30.499147058823553</v>
      </c>
      <c r="BE89" s="37">
        <f t="shared" si="25"/>
        <v>1061.1909108996547</v>
      </c>
      <c r="BF89" s="35">
        <f>$BE$2*1000*(Folha3!BD89*0.001)^2</f>
        <v>84.648015389732848</v>
      </c>
      <c r="BG89" s="36">
        <f t="shared" si="35"/>
        <v>2.6153846153846154</v>
      </c>
      <c r="BH89" s="1">
        <f t="shared" si="36"/>
        <v>0.30664705882352655</v>
      </c>
      <c r="BI89" s="44">
        <f>SUM($BH$6:BH89)</f>
        <v>30.499147058823553</v>
      </c>
      <c r="BJ89" s="37">
        <f t="shared" si="37"/>
        <v>740.50134991349546</v>
      </c>
      <c r="BK89" s="35">
        <f>$BJ$2*1000*(Folha3!BI89*0.001)^2</f>
        <v>59.067571178549841</v>
      </c>
      <c r="BL89" s="37">
        <f t="shared" si="38"/>
        <v>11.575192641234255</v>
      </c>
    </row>
    <row r="90" spans="34:64" x14ac:dyDescent="0.25">
      <c r="AH90" s="60">
        <f t="shared" si="26"/>
        <v>0.46921764705882352</v>
      </c>
      <c r="AI90" s="18" cm="1">
        <f t="array" ref="AI90:AI110">_xlfn.SEQUENCE((R16-R15)/1+1,1,R15,1)</f>
        <v>79.766999999999996</v>
      </c>
      <c r="AJ90" s="1">
        <f t="shared" si="27"/>
        <v>2.7694999999999999</v>
      </c>
      <c r="AL90" s="1">
        <f t="shared" si="28"/>
        <v>0.36132136564305817</v>
      </c>
      <c r="AN90" s="32">
        <f>SUM($AL$6:AL90)</f>
        <v>27.807604644868615</v>
      </c>
      <c r="AQ90" s="36">
        <f t="shared" si="24"/>
        <v>2.7798347996885813</v>
      </c>
      <c r="AR90" s="1">
        <f t="shared" si="29"/>
        <v>0.36009338584666517</v>
      </c>
      <c r="AS90" s="36">
        <f>SUM($AR$6:AR90)</f>
        <v>27.629818053482605</v>
      </c>
      <c r="AT90" s="37">
        <f>Folha1!$H$16*AS90/AQ90</f>
        <v>696.26045229368901</v>
      </c>
      <c r="AU90" s="37">
        <f>Folha1!$H$16*1000*(Folha3!AS90*0.001)^2</f>
        <v>53.477209879706884</v>
      </c>
      <c r="AV90" s="36">
        <f t="shared" si="30"/>
        <v>10.504805936909406</v>
      </c>
      <c r="AW90" s="36">
        <f t="shared" si="31"/>
        <v>2.2817299061937715</v>
      </c>
      <c r="AX90" s="1">
        <f t="shared" si="32"/>
        <v>0.43886116337249409</v>
      </c>
      <c r="AY90" s="36">
        <f>SUM($AX$6:AX90)</f>
        <v>31.263583686547349</v>
      </c>
      <c r="AZ90" s="37">
        <f>Folha1!$H$16*AY90/AW90</f>
        <v>959.8142964985459</v>
      </c>
      <c r="BA90" s="1">
        <f>Folha1!$H$16*1000*(Folha3!AY90*0.001)^2</f>
        <v>68.468404548210842</v>
      </c>
      <c r="BB90" s="36">
        <f t="shared" si="33"/>
        <v>2.6153846153846154</v>
      </c>
      <c r="BC90" s="1">
        <f t="shared" si="34"/>
        <v>0.38235294117647056</v>
      </c>
      <c r="BD90" s="44">
        <f>SUM($BC$6:BC90)</f>
        <v>30.881500000000024</v>
      </c>
      <c r="BE90" s="37">
        <f t="shared" si="25"/>
        <v>1074.4945441176478</v>
      </c>
      <c r="BF90" s="35">
        <f>$BE$2*1000*(Folha3!BD90*0.001)^2</f>
        <v>86.783700844750129</v>
      </c>
      <c r="BG90" s="36">
        <f t="shared" si="35"/>
        <v>2.6153846153846154</v>
      </c>
      <c r="BH90" s="1">
        <f t="shared" si="36"/>
        <v>0.38235294117647056</v>
      </c>
      <c r="BI90" s="44">
        <f>SUM($BH$6:BH90)</f>
        <v>30.881500000000024</v>
      </c>
      <c r="BJ90" s="37">
        <f t="shared" si="37"/>
        <v>749.78465441176525</v>
      </c>
      <c r="BK90" s="35">
        <f>$BJ$2*1000*(Folha3!BI90*0.001)^2</f>
        <v>60.55785718287509</v>
      </c>
      <c r="BL90" s="37">
        <f t="shared" si="38"/>
        <v>9.2833044982698993</v>
      </c>
    </row>
    <row r="91" spans="34:64" x14ac:dyDescent="0.25">
      <c r="AH91" s="60">
        <f t="shared" si="26"/>
        <v>0.47509999999999997</v>
      </c>
      <c r="AI91" s="1">
        <v>80.766999999999996</v>
      </c>
      <c r="AJ91" s="1">
        <f t="shared" ref="AJ91:AJ111" si="39">$U$15+$W$15*(AI91-$AI$90)</f>
        <v>2.7657386827181374</v>
      </c>
      <c r="AL91" s="1">
        <f t="shared" si="28"/>
        <v>0.36181308565365944</v>
      </c>
      <c r="AN91" s="32">
        <f>SUM($AL$6:AL91)</f>
        <v>28.169417730522273</v>
      </c>
      <c r="AQ91" s="36">
        <f t="shared" si="24"/>
        <v>2.7742799900000001</v>
      </c>
      <c r="AR91" s="1">
        <f t="shared" si="29"/>
        <v>0.36081961116102285</v>
      </c>
      <c r="AS91" s="36">
        <f>SUM($AR$6:AR91)</f>
        <v>27.990637664643629</v>
      </c>
      <c r="AT91" s="37">
        <f>Folha1!$H$16*AS91/AQ91</f>
        <v>706.76525823059842</v>
      </c>
      <c r="AU91" s="37">
        <f>Folha1!$H$16*1000*(Folha3!AS91*0.001)^2</f>
        <v>54.883054642214248</v>
      </c>
      <c r="AV91" s="36">
        <f t="shared" si="30"/>
        <v>10.583564150386223</v>
      </c>
      <c r="AW91" s="36">
        <f t="shared" si="31"/>
        <v>2.2755200100000001</v>
      </c>
      <c r="AX91" s="1">
        <f t="shared" si="32"/>
        <v>0.44005375161926408</v>
      </c>
      <c r="AY91" s="36">
        <f>SUM($AX$6:AX91)</f>
        <v>31.703637438166613</v>
      </c>
      <c r="AZ91" s="37">
        <f>Folha1!$H$16*AY91/AW91</f>
        <v>975.98046303862247</v>
      </c>
      <c r="BA91" s="1">
        <f>Folha1!$H$16*1000*(Folha3!AY91*0.001)^2</f>
        <v>70.409437666631021</v>
      </c>
      <c r="BB91" s="36">
        <f t="shared" si="33"/>
        <v>2.6153846153846154</v>
      </c>
      <c r="BC91" s="1">
        <f t="shared" si="34"/>
        <v>0.38235294117647056</v>
      </c>
      <c r="BD91" s="44">
        <f>SUM($BC$6:BC91)</f>
        <v>31.263852941176495</v>
      </c>
      <c r="BE91" s="37">
        <f t="shared" si="25"/>
        <v>1087.798177335641</v>
      </c>
      <c r="BF91" s="35">
        <f>$BE$2*1000*(Folha3!BD91*0.001)^2</f>
        <v>88.945993566203413</v>
      </c>
      <c r="BG91" s="36">
        <f t="shared" si="35"/>
        <v>2.6153846153846154</v>
      </c>
      <c r="BH91" s="1">
        <f t="shared" si="36"/>
        <v>0.38235294117647056</v>
      </c>
      <c r="BI91" s="44">
        <f>SUM($BH$6:BH91)</f>
        <v>31.263852941176495</v>
      </c>
      <c r="BJ91" s="37">
        <f t="shared" si="37"/>
        <v>759.06795891003514</v>
      </c>
      <c r="BK91" s="35">
        <f>$BJ$2*1000*(Folha3!BI91*0.001)^2</f>
        <v>62.066709796196889</v>
      </c>
      <c r="BL91" s="37">
        <f t="shared" si="38"/>
        <v>9.2833044982698993</v>
      </c>
    </row>
    <row r="92" spans="34:64" x14ac:dyDescent="0.25">
      <c r="AH92" s="60">
        <f t="shared" si="26"/>
        <v>0.48098235294117647</v>
      </c>
      <c r="AI92" s="1">
        <v>81.766999999999996</v>
      </c>
      <c r="AJ92" s="1">
        <f t="shared" si="39"/>
        <v>2.7619773654362749</v>
      </c>
      <c r="AL92" s="1">
        <f t="shared" si="28"/>
        <v>0.36230614584554416</v>
      </c>
      <c r="AN92" s="32">
        <f>SUM($AL$6:AL92)</f>
        <v>28.531723876367817</v>
      </c>
      <c r="AQ92" s="36">
        <f t="shared" si="24"/>
        <v>2.7686559761591694</v>
      </c>
      <c r="AR92" s="1">
        <f t="shared" si="29"/>
        <v>0.36155781807401766</v>
      </c>
      <c r="AS92" s="36">
        <f>SUM($AR$6:AR92)</f>
        <v>28.352195482717647</v>
      </c>
      <c r="AT92" s="37">
        <f>Folha1!$H$16*AS92/AQ92</f>
        <v>717.34882238098464</v>
      </c>
      <c r="AU92" s="37">
        <f>Folha1!$H$16*1000*(Folha3!AS92*0.001)^2</f>
        <v>56.310071581440667</v>
      </c>
      <c r="AV92" s="36">
        <f t="shared" si="30"/>
        <v>10.663905614794999</v>
      </c>
      <c r="AW92" s="36">
        <f t="shared" si="31"/>
        <v>2.2693793179584776</v>
      </c>
      <c r="AX92" s="1">
        <f t="shared" si="32"/>
        <v>0.44123936523399027</v>
      </c>
      <c r="AY92" s="36">
        <f>SUM($AX$6:AX92)</f>
        <v>32.144876803400606</v>
      </c>
      <c r="AZ92" s="37">
        <f>Folha1!$H$16*AY92/AW92</f>
        <v>992.24144531442619</v>
      </c>
      <c r="BA92" s="1">
        <f>Folha1!$H$16*1000*(Folha3!AY92*0.001)^2</f>
        <v>72.382940421780319</v>
      </c>
      <c r="BB92" s="36">
        <f t="shared" si="33"/>
        <v>2.6153846153846154</v>
      </c>
      <c r="BC92" s="1">
        <f t="shared" si="34"/>
        <v>0.38235294117647056</v>
      </c>
      <c r="BD92" s="44">
        <f>SUM($BC$6:BC92)</f>
        <v>31.646205882352966</v>
      </c>
      <c r="BE92" s="37">
        <f t="shared" si="25"/>
        <v>1101.1018105536341</v>
      </c>
      <c r="BF92" s="35">
        <f>$BE$2*1000*(Folha3!BD92*0.001)^2</f>
        <v>91.134893554092685</v>
      </c>
      <c r="BG92" s="36">
        <f t="shared" si="35"/>
        <v>2.6153846153846154</v>
      </c>
      <c r="BH92" s="1">
        <f t="shared" si="36"/>
        <v>0.38235294117647056</v>
      </c>
      <c r="BI92" s="44">
        <f>SUM($BH$6:BH92)</f>
        <v>31.646205882352966</v>
      </c>
      <c r="BJ92" s="37">
        <f t="shared" si="37"/>
        <v>768.35126340830504</v>
      </c>
      <c r="BK92" s="35">
        <f>$BJ$2*1000*(Folha3!BI92*0.001)^2</f>
        <v>63.594129018515225</v>
      </c>
      <c r="BL92" s="37">
        <f t="shared" si="38"/>
        <v>9.283304498270013</v>
      </c>
    </row>
    <row r="93" spans="34:64" x14ac:dyDescent="0.25">
      <c r="AH93" s="60">
        <f t="shared" si="26"/>
        <v>0.48686470588235292</v>
      </c>
      <c r="AI93" s="1">
        <v>82.766999999999996</v>
      </c>
      <c r="AJ93" s="1">
        <f t="shared" si="39"/>
        <v>2.7582160481544125</v>
      </c>
      <c r="AL93" s="1">
        <f t="shared" si="28"/>
        <v>0.36280055170517889</v>
      </c>
      <c r="AN93" s="32">
        <f>SUM($AL$6:AL93)</f>
        <v>28.894524428072994</v>
      </c>
      <c r="AQ93" s="36">
        <f t="shared" si="24"/>
        <v>2.7629627581660898</v>
      </c>
      <c r="AR93" s="1">
        <f t="shared" si="29"/>
        <v>0.36230813580601473</v>
      </c>
      <c r="AS93" s="36">
        <f>SUM($AR$6:AR93)</f>
        <v>28.714503618523661</v>
      </c>
      <c r="AT93" s="37">
        <f>Folha1!$H$16*AS93/AQ93</f>
        <v>728.01272799577964</v>
      </c>
      <c r="AU93" s="37">
        <f>Folha1!$H$16*1000*(Folha3!AS93*0.001)^2</f>
        <v>57.758421599652564</v>
      </c>
      <c r="AV93" s="36">
        <f t="shared" si="30"/>
        <v>10.745858783105064</v>
      </c>
      <c r="AW93" s="36">
        <f t="shared" si="31"/>
        <v>2.2633078300692042</v>
      </c>
      <c r="AX93" s="1">
        <f t="shared" si="32"/>
        <v>0.44241783879162255</v>
      </c>
      <c r="AY93" s="36">
        <f>SUM($AX$6:AX93)</f>
        <v>32.587294642192226</v>
      </c>
      <c r="AZ93" s="37">
        <f>Folha1!$H$16*AY93/AW93</f>
        <v>1008.5963024702804</v>
      </c>
      <c r="BA93" s="1">
        <f>Folha1!$H$16*1000*(Folha3!AY93*0.001)^2</f>
        <v>74.389100093319087</v>
      </c>
      <c r="BB93" s="36">
        <f t="shared" si="33"/>
        <v>2.6153846153846154</v>
      </c>
      <c r="BC93" s="1">
        <f t="shared" si="34"/>
        <v>0.38235294117647056</v>
      </c>
      <c r="BD93" s="44">
        <f>SUM($BC$6:BC93)</f>
        <v>32.028558823529437</v>
      </c>
      <c r="BE93" s="37">
        <f t="shared" si="25"/>
        <v>1114.4054437716272</v>
      </c>
      <c r="BF93" s="35">
        <f>$BE$2*1000*(Folha3!BD93*0.001)^2</f>
        <v>93.350400808417959</v>
      </c>
      <c r="BG93" s="36">
        <f t="shared" si="35"/>
        <v>2.6153846153846154</v>
      </c>
      <c r="BH93" s="1">
        <f t="shared" si="36"/>
        <v>0.38235294117647056</v>
      </c>
      <c r="BI93" s="44">
        <f>SUM($BH$6:BH93)</f>
        <v>32.028558823529437</v>
      </c>
      <c r="BJ93" s="37">
        <f t="shared" si="37"/>
        <v>777.63456790657506</v>
      </c>
      <c r="BK93" s="35">
        <f>$BJ$2*1000*(Folha3!BI93*0.001)^2</f>
        <v>65.140114849830113</v>
      </c>
      <c r="BL93" s="37">
        <f t="shared" si="38"/>
        <v>9.2833044982698993</v>
      </c>
    </row>
    <row r="94" spans="34:64" x14ac:dyDescent="0.25">
      <c r="AH94" s="60">
        <f t="shared" si="26"/>
        <v>0.49274705882352937</v>
      </c>
      <c r="AI94" s="1">
        <v>83.766999999999996</v>
      </c>
      <c r="AJ94" s="1">
        <f t="shared" si="39"/>
        <v>2.75445473087255</v>
      </c>
      <c r="AL94" s="1">
        <f t="shared" si="28"/>
        <v>0.36329630874901797</v>
      </c>
      <c r="AN94" s="32">
        <f>SUM($AL$6:AL94)</f>
        <v>29.257820736822012</v>
      </c>
      <c r="AQ94" s="36">
        <f t="shared" si="24"/>
        <v>2.7572003360207611</v>
      </c>
      <c r="AR94" s="1">
        <f t="shared" si="29"/>
        <v>0.36307069647157258</v>
      </c>
      <c r="AS94" s="36">
        <f>SUM($AR$6:AR94)</f>
        <v>29.077574314995235</v>
      </c>
      <c r="AT94" s="37">
        <f>Folha1!$H$16*AS94/AQ94</f>
        <v>738.75858677888471</v>
      </c>
      <c r="AU94" s="37">
        <f>Folha1!$H$16*1000*(Folha3!AS94*0.001)^2</f>
        <v>59.228268830397951</v>
      </c>
      <c r="AV94" s="36">
        <f t="shared" si="30"/>
        <v>10.829452883351564</v>
      </c>
      <c r="AW94" s="36">
        <f t="shared" si="31"/>
        <v>2.2573055463321801</v>
      </c>
      <c r="AX94" s="1">
        <f t="shared" si="32"/>
        <v>0.44358900640011101</v>
      </c>
      <c r="AY94" s="36">
        <f>SUM($AX$6:AX94)</f>
        <v>33.030883648592336</v>
      </c>
      <c r="AZ94" s="37">
        <f>Folha1!$H$16*AY94/AW94</f>
        <v>1025.044061054193</v>
      </c>
      <c r="BA94" s="1">
        <f>Folha1!$H$16*1000*(Folha3!AY94*0.001)^2</f>
        <v>76.428102009037048</v>
      </c>
      <c r="BB94" s="36">
        <f t="shared" si="33"/>
        <v>2.6153846153846154</v>
      </c>
      <c r="BC94" s="1">
        <f t="shared" si="34"/>
        <v>0.38235294117647056</v>
      </c>
      <c r="BD94" s="44">
        <f>SUM($BC$6:BC94)</f>
        <v>32.410911764705908</v>
      </c>
      <c r="BE94" s="37">
        <f t="shared" si="25"/>
        <v>1127.7090769896201</v>
      </c>
      <c r="BF94" s="35">
        <f>$BE$2*1000*(Folha3!BD94*0.001)^2</f>
        <v>95.592515329179236</v>
      </c>
      <c r="BG94" s="36">
        <f t="shared" si="35"/>
        <v>2.6153846153846154</v>
      </c>
      <c r="BH94" s="1">
        <f t="shared" si="36"/>
        <v>0.38235294117647056</v>
      </c>
      <c r="BI94" s="44">
        <f>SUM($BH$6:BH94)</f>
        <v>32.410911764705908</v>
      </c>
      <c r="BJ94" s="37">
        <f t="shared" si="37"/>
        <v>786.91787240484496</v>
      </c>
      <c r="BK94" s="35">
        <f>$BJ$2*1000*(Folha3!BI94*0.001)^2</f>
        <v>66.704667290141558</v>
      </c>
      <c r="BL94" s="37">
        <f t="shared" si="38"/>
        <v>9.2833044982698993</v>
      </c>
    </row>
    <row r="95" spans="34:64" x14ac:dyDescent="0.25">
      <c r="AH95" s="60">
        <f t="shared" si="26"/>
        <v>0.49862941176470588</v>
      </c>
      <c r="AI95" s="1">
        <v>84.766999999999996</v>
      </c>
      <c r="AJ95" s="1">
        <f t="shared" si="39"/>
        <v>2.7506934135906875</v>
      </c>
      <c r="AL95" s="1">
        <f t="shared" si="28"/>
        <v>0.36379342252371005</v>
      </c>
      <c r="AN95" s="32">
        <f>SUM($AL$6:AL95)</f>
        <v>29.621614159345722</v>
      </c>
      <c r="AQ95" s="36">
        <f t="shared" si="24"/>
        <v>2.7513687097231836</v>
      </c>
      <c r="AR95" s="1">
        <f t="shared" si="29"/>
        <v>0.36384563514286755</v>
      </c>
      <c r="AS95" s="36">
        <f>SUM($AR$6:AR95)</f>
        <v>29.441419950138101</v>
      </c>
      <c r="AT95" s="37">
        <f>Folha1!$H$16*AS95/AQ95</f>
        <v>749.58803966223627</v>
      </c>
      <c r="AU95" s="37">
        <f>Folha1!$H$16*1000*(Folha3!AS95*0.001)^2</f>
        <v>60.719780697212492</v>
      </c>
      <c r="AV95" s="36">
        <f t="shared" si="30"/>
        <v>10.914717941057347</v>
      </c>
      <c r="AW95" s="36">
        <f t="shared" si="31"/>
        <v>2.2513724667474051</v>
      </c>
      <c r="AX95" s="1">
        <f t="shared" si="32"/>
        <v>0.44475270174519682</v>
      </c>
      <c r="AY95" s="36">
        <f>SUM($AX$6:AX95)</f>
        <v>33.475636350337531</v>
      </c>
      <c r="AZ95" s="37">
        <f>Folha1!$H$16*AY95/AW95</f>
        <v>1041.5837148644157</v>
      </c>
      <c r="BA95" s="1">
        <f>Folha1!$H$16*1000*(Folha3!AY95*0.001)^2</f>
        <v>78.500129479435913</v>
      </c>
      <c r="BB95" s="36">
        <f t="shared" si="33"/>
        <v>2.6153846153846154</v>
      </c>
      <c r="BC95" s="1">
        <f t="shared" si="34"/>
        <v>0.38235294117647056</v>
      </c>
      <c r="BD95" s="44">
        <f>SUM($BC$6:BC95)</f>
        <v>32.793264705882379</v>
      </c>
      <c r="BE95" s="37">
        <f t="shared" si="25"/>
        <v>1141.0127102076133</v>
      </c>
      <c r="BF95" s="35">
        <f>$BE$2*1000*(Folha3!BD95*0.001)^2</f>
        <v>97.861237116376472</v>
      </c>
      <c r="BG95" s="36">
        <f t="shared" si="35"/>
        <v>2.6153846153846154</v>
      </c>
      <c r="BH95" s="1">
        <f t="shared" si="36"/>
        <v>0.38235294117647056</v>
      </c>
      <c r="BI95" s="44">
        <f>SUM($BH$6:BH95)</f>
        <v>32.793264705882379</v>
      </c>
      <c r="BJ95" s="37">
        <f t="shared" si="37"/>
        <v>796.20117690311486</v>
      </c>
      <c r="BK95" s="35">
        <f>$BJ$2*1000*(Folha3!BI95*0.001)^2</f>
        <v>68.287786339449511</v>
      </c>
      <c r="BL95" s="37">
        <f t="shared" si="38"/>
        <v>9.2833044982697857</v>
      </c>
    </row>
    <row r="96" spans="34:64" x14ac:dyDescent="0.25">
      <c r="AH96" s="60">
        <f t="shared" si="26"/>
        <v>0.50451176470588233</v>
      </c>
      <c r="AI96" s="1">
        <v>85.766999999999996</v>
      </c>
      <c r="AJ96" s="1">
        <f t="shared" si="39"/>
        <v>2.7469320963088251</v>
      </c>
      <c r="AL96" s="1">
        <f t="shared" si="28"/>
        <v>0.36429189860630345</v>
      </c>
      <c r="AN96" s="32">
        <f>SUM($AL$6:AL96)</f>
        <v>29.985906057952025</v>
      </c>
      <c r="AQ96" s="36">
        <f t="shared" si="24"/>
        <v>2.7454678792733564</v>
      </c>
      <c r="AR96" s="1">
        <f t="shared" si="29"/>
        <v>0.3646330899150369</v>
      </c>
      <c r="AS96" s="36">
        <f>SUM($AR$6:AR96)</f>
        <v>29.80605304005314</v>
      </c>
      <c r="AT96" s="37">
        <f>Folha1!$H$16*AS96/AQ96</f>
        <v>760.50275760329362</v>
      </c>
      <c r="AU96" s="37">
        <f>Folha1!$H$16*1000*(Folha3!AS96*0.001)^2</f>
        <v>62.233127973929214</v>
      </c>
      <c r="AV96" s="36">
        <f t="shared" si="30"/>
        <v>11.001684802455543</v>
      </c>
      <c r="AW96" s="36">
        <f t="shared" si="31"/>
        <v>2.2455085913148789</v>
      </c>
      <c r="AX96" s="1">
        <f t="shared" si="32"/>
        <v>0.4459087581361163</v>
      </c>
      <c r="AY96" s="36">
        <f>SUM($AX$6:AX96)</f>
        <v>33.921545108473644</v>
      </c>
      <c r="AZ96" s="37">
        <f>Folha1!$H$16*AY96/AW96</f>
        <v>1058.2142248100974</v>
      </c>
      <c r="BA96" s="1">
        <f>Folha1!$H$16*1000*(Folha3!AY96*0.001)^2</f>
        <v>80.605363732039521</v>
      </c>
      <c r="BB96" s="36">
        <f t="shared" si="33"/>
        <v>2.6153846153846154</v>
      </c>
      <c r="BC96" s="1">
        <f t="shared" si="34"/>
        <v>0.38235294117647056</v>
      </c>
      <c r="BD96" s="44">
        <f>SUM($BC$6:BC96)</f>
        <v>33.17561764705885</v>
      </c>
      <c r="BE96" s="37">
        <f t="shared" si="25"/>
        <v>1154.3163434256064</v>
      </c>
      <c r="BF96" s="35">
        <f>$BE$2*1000*(Folha3!BD96*0.001)^2</f>
        <v>100.15656617000967</v>
      </c>
      <c r="BG96" s="36">
        <f t="shared" si="35"/>
        <v>2.6153846153846154</v>
      </c>
      <c r="BH96" s="1">
        <f t="shared" si="36"/>
        <v>0.38235294117647056</v>
      </c>
      <c r="BI96" s="44">
        <f>SUM($BH$6:BH96)</f>
        <v>33.17561764705885</v>
      </c>
      <c r="BJ96" s="37">
        <f t="shared" si="37"/>
        <v>805.48448140138464</v>
      </c>
      <c r="BK96" s="35">
        <f>$BJ$2*1000*(Folha3!BI96*0.001)^2</f>
        <v>69.889471997754001</v>
      </c>
      <c r="BL96" s="37">
        <f t="shared" si="38"/>
        <v>9.2833044982698993</v>
      </c>
    </row>
    <row r="97" spans="34:64" x14ac:dyDescent="0.25">
      <c r="AH97" s="60">
        <f t="shared" si="26"/>
        <v>0.51039411764705878</v>
      </c>
      <c r="AI97" s="1">
        <v>86.766999999999996</v>
      </c>
      <c r="AJ97" s="1">
        <f t="shared" si="39"/>
        <v>2.7431707790269626</v>
      </c>
      <c r="AL97" s="1">
        <f t="shared" si="28"/>
        <v>0.36479174260445624</v>
      </c>
      <c r="AN97" s="32">
        <f>SUM($AL$6:AL97)</f>
        <v>30.350697800556482</v>
      </c>
      <c r="AQ97" s="36">
        <f t="shared" si="24"/>
        <v>2.7394978446712805</v>
      </c>
      <c r="AR97" s="1">
        <f t="shared" si="29"/>
        <v>0.3654332019735036</v>
      </c>
      <c r="AS97" s="36">
        <f>SUM($AR$6:AR97)</f>
        <v>30.171486242026642</v>
      </c>
      <c r="AT97" s="37">
        <f>Folha1!$H$16*AS97/AQ97</f>
        <v>771.50444240574916</v>
      </c>
      <c r="AU97" s="37">
        <f>Folha1!$H$16*1000*(Folha3!AS97*0.001)^2</f>
        <v>63.768484846638088</v>
      </c>
      <c r="AV97" s="36">
        <f t="shared" si="30"/>
        <v>11.090385158552067</v>
      </c>
      <c r="AW97" s="36">
        <f t="shared" si="31"/>
        <v>2.2397139200346023</v>
      </c>
      <c r="AX97" s="1">
        <f t="shared" si="32"/>
        <v>0.4470570085522087</v>
      </c>
      <c r="AY97" s="36">
        <f>SUM($AX$6:AX97)</f>
        <v>34.368602117025851</v>
      </c>
      <c r="AZ97" s="37">
        <f>Folha1!$H$16*AY97/AW97</f>
        <v>1074.934518786408</v>
      </c>
      <c r="BA97" s="1">
        <f>Folha1!$H$16*1000*(Folha3!AY97*0.001)^2</f>
        <v>82.743983845459923</v>
      </c>
      <c r="BB97" s="36">
        <f t="shared" si="33"/>
        <v>2.6153846153846154</v>
      </c>
      <c r="BC97" s="1">
        <f t="shared" si="34"/>
        <v>0.38235294117647056</v>
      </c>
      <c r="BD97" s="44">
        <f>SUM($BC$6:BC97)</f>
        <v>33.557970588235321</v>
      </c>
      <c r="BE97" s="37">
        <f t="shared" si="25"/>
        <v>1167.6199766435996</v>
      </c>
      <c r="BF97" s="35">
        <f>$BE$2*1000*(Folha3!BD97*0.001)^2</f>
        <v>102.47850249007888</v>
      </c>
      <c r="BG97" s="36">
        <f t="shared" si="35"/>
        <v>2.6153846153846154</v>
      </c>
      <c r="BH97" s="1">
        <f t="shared" si="36"/>
        <v>0.38235294117647056</v>
      </c>
      <c r="BI97" s="44">
        <f>SUM($BH$6:BH97)</f>
        <v>33.557970588235321</v>
      </c>
      <c r="BJ97" s="37">
        <f t="shared" si="37"/>
        <v>814.76778589965454</v>
      </c>
      <c r="BK97" s="35">
        <f>$BJ$2*1000*(Folha3!BI97*0.001)^2</f>
        <v>71.509724265055041</v>
      </c>
      <c r="BL97" s="37">
        <f t="shared" si="38"/>
        <v>9.2833044982698993</v>
      </c>
    </row>
    <row r="98" spans="34:64" x14ac:dyDescent="0.25">
      <c r="AH98" s="60">
        <f t="shared" si="26"/>
        <v>0.51627647058823523</v>
      </c>
      <c r="AI98" s="1">
        <v>87.766999999999996</v>
      </c>
      <c r="AJ98" s="1">
        <f t="shared" si="39"/>
        <v>2.7394094617451001</v>
      </c>
      <c r="AL98" s="1">
        <f t="shared" si="28"/>
        <v>0.36529296015664525</v>
      </c>
      <c r="AN98" s="32">
        <f>SUM($AL$6:AL98)</f>
        <v>30.715990760713126</v>
      </c>
      <c r="AQ98" s="36">
        <f t="shared" si="24"/>
        <v>2.733458605916955</v>
      </c>
      <c r="AR98" s="1">
        <f t="shared" si="29"/>
        <v>0.36624611566335052</v>
      </c>
      <c r="AS98" s="36">
        <f>SUM($AR$6:AR98)</f>
        <v>30.537732357689993</v>
      </c>
      <c r="AT98" s="37">
        <f>Folha1!$H$16*AS98/AQ98</f>
        <v>782.59482756430123</v>
      </c>
      <c r="AU98" s="37">
        <f>Folha1!$H$16*1000*(Folha3!AS98*0.001)^2</f>
        <v>65.326028977344563</v>
      </c>
      <c r="AV98" s="36">
        <f t="shared" si="30"/>
        <v>11.180851570051118</v>
      </c>
      <c r="AW98" s="36">
        <f t="shared" si="31"/>
        <v>2.2339884529065746</v>
      </c>
      <c r="AX98" s="1">
        <f t="shared" si="32"/>
        <v>0.44819728569041106</v>
      </c>
      <c r="AY98" s="36">
        <f>SUM($AX$6:AX98)</f>
        <v>34.816799402716264</v>
      </c>
      <c r="AZ98" s="37">
        <f>Folha1!$H$16*AY98/AW98</f>
        <v>1091.7434915645165</v>
      </c>
      <c r="BA98" s="1">
        <f>Folha1!$H$16*1000*(Folha3!AY98*0.001)^2</f>
        <v>84.916166683249472</v>
      </c>
      <c r="BB98" s="36">
        <f t="shared" si="33"/>
        <v>2.6153846153846154</v>
      </c>
      <c r="BC98" s="1">
        <f t="shared" si="34"/>
        <v>0.38235294117647056</v>
      </c>
      <c r="BD98" s="44">
        <f>SUM($BC$6:BC98)</f>
        <v>33.940323529411792</v>
      </c>
      <c r="BE98" s="37">
        <f t="shared" si="25"/>
        <v>1180.9236098615927</v>
      </c>
      <c r="BF98" s="35">
        <f>$BE$2*1000*(Folha3!BD98*0.001)^2</f>
        <v>104.8270460765841</v>
      </c>
      <c r="BG98" s="36">
        <f t="shared" si="35"/>
        <v>2.6153846153846154</v>
      </c>
      <c r="BH98" s="1">
        <f t="shared" si="36"/>
        <v>0.38235294117647056</v>
      </c>
      <c r="BI98" s="44">
        <f>SUM($BH$6:BH98)</f>
        <v>33.940323529411792</v>
      </c>
      <c r="BJ98" s="37">
        <f t="shared" si="37"/>
        <v>824.05109039792444</v>
      </c>
      <c r="BK98" s="35">
        <f>$BJ$2*1000*(Folha3!BI98*0.001)^2</f>
        <v>73.148543141352633</v>
      </c>
      <c r="BL98" s="37">
        <f t="shared" si="38"/>
        <v>9.2833044982698993</v>
      </c>
    </row>
    <row r="99" spans="34:64" x14ac:dyDescent="0.25">
      <c r="AH99" s="60">
        <f t="shared" si="26"/>
        <v>0.52215882352941179</v>
      </c>
      <c r="AI99" s="1">
        <v>88.766999999999996</v>
      </c>
      <c r="AJ99" s="1">
        <f t="shared" si="39"/>
        <v>2.7356481444632377</v>
      </c>
      <c r="AL99" s="1">
        <f t="shared" si="28"/>
        <v>0.36579555693237897</v>
      </c>
      <c r="AN99" s="32">
        <f>SUM($AL$6:AL99)</f>
        <v>31.081786317645506</v>
      </c>
      <c r="AQ99" s="36">
        <f t="shared" si="24"/>
        <v>2.7273501630103807</v>
      </c>
      <c r="AR99" s="1">
        <f t="shared" si="29"/>
        <v>0.36707197856080936</v>
      </c>
      <c r="AS99" s="36">
        <f>SUM($AR$6:AR99)</f>
        <v>30.904804336250802</v>
      </c>
      <c r="AT99" s="37">
        <f>Folha1!$H$16*AS99/AQ99</f>
        <v>793.77567913435234</v>
      </c>
      <c r="AU99" s="37">
        <f>Folha1!$H$16*1000*(Folha3!AS99*0.001)^2</f>
        <v>66.905941569376765</v>
      </c>
      <c r="AV99" s="36">
        <f t="shared" si="30"/>
        <v>11.273117493190966</v>
      </c>
      <c r="AW99" s="36">
        <f t="shared" si="31"/>
        <v>2.228332189930796</v>
      </c>
      <c r="AX99" s="1">
        <f t="shared" si="32"/>
        <v>0.44932942201362791</v>
      </c>
      <c r="AY99" s="36">
        <f>SUM($AX$6:AX99)</f>
        <v>35.26612882472989</v>
      </c>
      <c r="AZ99" s="37">
        <f>Folha1!$H$16*AY99/AW99</f>
        <v>1108.6400046967901</v>
      </c>
      <c r="BA99" s="1">
        <f>Folha1!$H$16*1000*(Folha3!AY99*0.001)^2</f>
        <v>87.122086827569476</v>
      </c>
      <c r="BB99" s="36">
        <f t="shared" si="33"/>
        <v>2.6153846153846154</v>
      </c>
      <c r="BC99" s="1">
        <f t="shared" si="34"/>
        <v>0.38235294117647056</v>
      </c>
      <c r="BD99" s="44">
        <f>SUM($BC$6:BC99)</f>
        <v>34.322676470588263</v>
      </c>
      <c r="BE99" s="37">
        <f t="shared" si="25"/>
        <v>1194.2272430795858</v>
      </c>
      <c r="BF99" s="35">
        <f>$BE$2*1000*(Folha3!BD99*0.001)^2</f>
        <v>107.20219692952529</v>
      </c>
      <c r="BG99" s="36">
        <f t="shared" si="35"/>
        <v>2.6153846153846154</v>
      </c>
      <c r="BH99" s="1">
        <f t="shared" si="36"/>
        <v>0.38235294117647056</v>
      </c>
      <c r="BI99" s="44">
        <f>SUM($BH$6:BH99)</f>
        <v>34.322676470588263</v>
      </c>
      <c r="BJ99" s="37">
        <f t="shared" si="37"/>
        <v>833.33439489619434</v>
      </c>
      <c r="BK99" s="35">
        <f>$BJ$2*1000*(Folha3!BI99*0.001)^2</f>
        <v>74.805928626646761</v>
      </c>
      <c r="BL99" s="37">
        <f t="shared" si="38"/>
        <v>9.283304498270013</v>
      </c>
    </row>
    <row r="100" spans="34:64" x14ac:dyDescent="0.25">
      <c r="AH100" s="60">
        <f t="shared" si="26"/>
        <v>0.52804117647058824</v>
      </c>
      <c r="AI100" s="1">
        <v>89.766999999999996</v>
      </c>
      <c r="AJ100" s="1">
        <f t="shared" si="39"/>
        <v>2.7318868271813752</v>
      </c>
      <c r="AL100" s="1">
        <f t="shared" si="28"/>
        <v>0.36629953863241077</v>
      </c>
      <c r="AN100" s="32">
        <f>SUM($AL$6:AL100)</f>
        <v>31.448085856277917</v>
      </c>
      <c r="AQ100" s="36">
        <f t="shared" si="24"/>
        <v>2.7211725159515572</v>
      </c>
      <c r="AR100" s="1">
        <f t="shared" si="29"/>
        <v>0.36791094154693693</v>
      </c>
      <c r="AS100" s="36">
        <f>SUM($AR$6:AR100)</f>
        <v>31.27271527779774</v>
      </c>
      <c r="AT100" s="37">
        <f>Folha1!$H$16*AS100/AQ100</f>
        <v>805.04879662754331</v>
      </c>
      <c r="AU100" s="37">
        <f>Folha1!$H$16*1000*(Folha3!AS100*0.001)^2</f>
        <v>68.508407434593735</v>
      </c>
      <c r="AV100" s="36">
        <f t="shared" si="30"/>
        <v>11.367217306514021</v>
      </c>
      <c r="AW100" s="36">
        <f t="shared" si="31"/>
        <v>2.2227451311072666</v>
      </c>
      <c r="AX100" s="1">
        <f t="shared" si="32"/>
        <v>0.45045324979995754</v>
      </c>
      <c r="AY100" s="36">
        <f>SUM($AX$6:AX100)</f>
        <v>35.716582074529846</v>
      </c>
      <c r="AZ100" s="37">
        <f>Folha1!$H$16*AY100/AW100</f>
        <v>1125.6228864375889</v>
      </c>
      <c r="BA100" s="1">
        <f>Folha1!$H$16*1000*(Folha3!AY100*0.001)^2</f>
        <v>89.36191651270677</v>
      </c>
      <c r="BB100" s="36">
        <f t="shared" si="33"/>
        <v>2.6153846153846154</v>
      </c>
      <c r="BC100" s="1">
        <f t="shared" si="34"/>
        <v>0.38235294117647056</v>
      </c>
      <c r="BD100" s="44">
        <f>SUM($BC$6:BC100)</f>
        <v>34.705029411764734</v>
      </c>
      <c r="BE100" s="37">
        <f t="shared" si="25"/>
        <v>1207.530876297579</v>
      </c>
      <c r="BF100" s="35">
        <f>$BE$2*1000*(Folha3!BD100*0.001)^2</f>
        <v>109.60395504890242</v>
      </c>
      <c r="BG100" s="36">
        <f t="shared" si="35"/>
        <v>2.6153846153846154</v>
      </c>
      <c r="BH100" s="1">
        <f t="shared" si="36"/>
        <v>0.38235294117647056</v>
      </c>
      <c r="BI100" s="44">
        <f>SUM($BH$6:BH100)</f>
        <v>34.705029411764734</v>
      </c>
      <c r="BJ100" s="37">
        <f t="shared" si="37"/>
        <v>842.61769939446435</v>
      </c>
      <c r="BK100" s="35">
        <f>$BJ$2*1000*(Folha3!BI100*0.001)^2</f>
        <v>76.481880720937397</v>
      </c>
      <c r="BL100" s="37">
        <f t="shared" si="38"/>
        <v>9.2833044982698993</v>
      </c>
    </row>
    <row r="101" spans="34:64" x14ac:dyDescent="0.25">
      <c r="AH101" s="60">
        <f t="shared" si="26"/>
        <v>0.53392352941176469</v>
      </c>
      <c r="AI101" s="1">
        <v>90.766999999999996</v>
      </c>
      <c r="AJ101" s="1">
        <f t="shared" si="39"/>
        <v>2.7281255098995123</v>
      </c>
      <c r="AL101" s="1">
        <f t="shared" si="28"/>
        <v>0.36680491098895474</v>
      </c>
      <c r="AN101" s="32">
        <f>SUM($AL$6:AL101)</f>
        <v>31.814890767266871</v>
      </c>
      <c r="AQ101" s="36">
        <f t="shared" si="24"/>
        <v>2.7149256647404845</v>
      </c>
      <c r="AR101" s="1">
        <f t="shared" si="29"/>
        <v>0.36876315888355299</v>
      </c>
      <c r="AS101" s="36">
        <f>SUM($AR$6:AR101)</f>
        <v>31.641478436681293</v>
      </c>
      <c r="AT101" s="37">
        <f>Folha1!$H$16*AS101/AQ101</f>
        <v>816.41601393405733</v>
      </c>
      <c r="AU101" s="37">
        <f>Folha1!$H$16*1000*(Folha3!AS101*0.001)^2</f>
        <v>70.133615062448399</v>
      </c>
      <c r="AV101" s="36">
        <f t="shared" si="30"/>
        <v>11.463186338618016</v>
      </c>
      <c r="AW101" s="36">
        <f t="shared" si="31"/>
        <v>2.2172272764359864</v>
      </c>
      <c r="AX101" s="1">
        <f t="shared" si="32"/>
        <v>0.45156860119276104</v>
      </c>
      <c r="AY101" s="36">
        <f>SUM($AX$6:AX101)</f>
        <v>36.168150675722607</v>
      </c>
      <c r="AZ101" s="37">
        <f>Folha1!$H$16*AY101/AW101</f>
        <v>1142.6909316800084</v>
      </c>
      <c r="BA101" s="1">
        <f>Folha1!$H$16*1000*(Folha3!AY101*0.001)^2</f>
        <v>91.635825558469747</v>
      </c>
      <c r="BB101" s="36">
        <f t="shared" si="33"/>
        <v>2.6153846153846154</v>
      </c>
      <c r="BC101" s="1">
        <f t="shared" si="34"/>
        <v>0.38235294117647056</v>
      </c>
      <c r="BD101" s="44">
        <f>SUM($BC$6:BC101)</f>
        <v>35.087382352941205</v>
      </c>
      <c r="BE101" s="37">
        <f t="shared" si="25"/>
        <v>1220.8345095155719</v>
      </c>
      <c r="BF101" s="35">
        <f>$BE$2*1000*(Folha3!BD101*0.001)^2</f>
        <v>112.03232043471557</v>
      </c>
      <c r="BG101" s="36">
        <f t="shared" si="35"/>
        <v>2.6153846153846154</v>
      </c>
      <c r="BH101" s="1">
        <f t="shared" si="36"/>
        <v>0.38235294117647056</v>
      </c>
      <c r="BI101" s="44">
        <f>SUM($BH$6:BH101)</f>
        <v>35.087382352941205</v>
      </c>
      <c r="BJ101" s="37">
        <f t="shared" si="37"/>
        <v>851.90100389273425</v>
      </c>
      <c r="BK101" s="35">
        <f>$BJ$2*1000*(Folha3!BI101*0.001)^2</f>
        <v>78.176399424224599</v>
      </c>
      <c r="BL101" s="37">
        <f t="shared" si="38"/>
        <v>9.2833044982698993</v>
      </c>
    </row>
    <row r="102" spans="34:64" x14ac:dyDescent="0.25">
      <c r="AH102" s="60">
        <f t="shared" si="26"/>
        <v>0.53980588235294114</v>
      </c>
      <c r="AI102" s="1">
        <v>91.766999999999996</v>
      </c>
      <c r="AJ102" s="1">
        <f t="shared" si="39"/>
        <v>2.7243641926176498</v>
      </c>
      <c r="AL102" s="1">
        <f t="shared" si="28"/>
        <v>0.3673116797659029</v>
      </c>
      <c r="AN102" s="32">
        <f>SUM($AL$6:AL102)</f>
        <v>32.182202447032772</v>
      </c>
      <c r="AQ102" s="36">
        <f t="shared" ref="AQ102:AQ133" si="40">$AQ$1-($AQ$1-$AQ$2)*(AI102/$AQ$3)^2</f>
        <v>2.7086096093771626</v>
      </c>
      <c r="AR102" s="1">
        <f t="shared" si="29"/>
        <v>0.36962878829151474</v>
      </c>
      <c r="AS102" s="36">
        <f>SUM($AR$6:AR102)</f>
        <v>32.011107224972811</v>
      </c>
      <c r="AT102" s="37">
        <f>Folha1!$H$16*AS102/AQ102</f>
        <v>827.87920027267535</v>
      </c>
      <c r="AU102" s="37">
        <f>Folha1!$H$16*1000*(Folha3!AS102*0.001)^2</f>
        <v>71.781756690961473</v>
      </c>
      <c r="AV102" s="36">
        <f t="shared" si="30"/>
        <v>11.56106089692355</v>
      </c>
      <c r="AW102" s="36">
        <f t="shared" si="31"/>
        <v>2.211778625916955</v>
      </c>
      <c r="AX102" s="1">
        <f t="shared" si="32"/>
        <v>0.45267530825155256</v>
      </c>
      <c r="AY102" s="36">
        <f>SUM($AX$6:AX102)</f>
        <v>36.620825983974157</v>
      </c>
      <c r="AZ102" s="37">
        <f>Folha1!$H$16*AY102/AW102</f>
        <v>1159.8429019089278</v>
      </c>
      <c r="BA102" s="1">
        <f>Folha1!$H$16*1000*(Folha3!AY102*0.001)^2</f>
        <v>93.943981303497083</v>
      </c>
      <c r="BB102" s="36">
        <f t="shared" si="33"/>
        <v>2.6153846153846154</v>
      </c>
      <c r="BC102" s="1">
        <f t="shared" si="34"/>
        <v>0.38235294117647056</v>
      </c>
      <c r="BD102" s="44">
        <f>SUM($BC$6:BC102)</f>
        <v>35.469735294117676</v>
      </c>
      <c r="BE102" s="37">
        <f t="shared" ref="BE102:BE133" si="41">$BE$2*BD102/BB102</f>
        <v>1234.138142733565</v>
      </c>
      <c r="BF102" s="35">
        <f>$BE$2*1000*(Folha3!BD102*0.001)^2</f>
        <v>114.48729308696473</v>
      </c>
      <c r="BG102" s="36">
        <f t="shared" si="35"/>
        <v>2.6153846153846154</v>
      </c>
      <c r="BH102" s="1">
        <f t="shared" si="36"/>
        <v>0.38235294117647056</v>
      </c>
      <c r="BI102" s="44">
        <f>SUM($BH$6:BH102)</f>
        <v>35.469735294117676</v>
      </c>
      <c r="BJ102" s="37">
        <f t="shared" si="37"/>
        <v>861.18430839100415</v>
      </c>
      <c r="BK102" s="35">
        <f>$BJ$2*1000*(Folha3!BI102*0.001)^2</f>
        <v>79.889484736508351</v>
      </c>
      <c r="BL102" s="37">
        <f t="shared" si="38"/>
        <v>9.2833044982698993</v>
      </c>
    </row>
    <row r="103" spans="34:64" x14ac:dyDescent="0.25">
      <c r="AH103" s="60">
        <f t="shared" si="26"/>
        <v>0.54568823529411759</v>
      </c>
      <c r="AI103" s="1">
        <v>92.766999999999996</v>
      </c>
      <c r="AJ103" s="1">
        <f t="shared" si="39"/>
        <v>2.7206028753357874</v>
      </c>
      <c r="AL103" s="1">
        <f t="shared" si="28"/>
        <v>0.36781985075904422</v>
      </c>
      <c r="AN103" s="32">
        <f>SUM($AL$6:AL103)</f>
        <v>32.550022297791813</v>
      </c>
      <c r="AQ103" s="36">
        <f t="shared" si="40"/>
        <v>2.7022243498615919</v>
      </c>
      <c r="AR103" s="1">
        <f t="shared" si="29"/>
        <v>0.37050799103140936</v>
      </c>
      <c r="AS103" s="36">
        <f>SUM($AR$6:AR103)</f>
        <v>32.381615216004221</v>
      </c>
      <c r="AT103" s="37">
        <f>Folha1!$H$16*AS103/AQ103</f>
        <v>839.4402611695989</v>
      </c>
      <c r="AU103" s="37">
        <f>Folha1!$H$16*1000*(Folha3!AS103*0.001)^2</f>
        <v>73.453028379663763</v>
      </c>
      <c r="AV103" s="36">
        <f t="shared" si="30"/>
        <v>11.660878297503473</v>
      </c>
      <c r="AW103" s="36">
        <f t="shared" si="31"/>
        <v>2.2063991795501732</v>
      </c>
      <c r="AX103" s="1">
        <f t="shared" si="32"/>
        <v>0.45377320300369506</v>
      </c>
      <c r="AY103" s="36">
        <f>SUM($AX$6:AX103)</f>
        <v>37.074599186977849</v>
      </c>
      <c r="AZ103" s="37">
        <f>Folha1!$H$16*AY103/AW103</f>
        <v>1177.0775251707094</v>
      </c>
      <c r="BA103" s="1">
        <f>Folha1!$H$16*1000*(Folha3!AY103*0.001)^2</f>
        <v>96.286548538512051</v>
      </c>
      <c r="BB103" s="36">
        <f t="shared" si="33"/>
        <v>2.6153846153846154</v>
      </c>
      <c r="BC103" s="1">
        <f t="shared" si="34"/>
        <v>0.38235294117647056</v>
      </c>
      <c r="BD103" s="44">
        <f>SUM($BC$6:BC103)</f>
        <v>35.852088235294147</v>
      </c>
      <c r="BE103" s="37">
        <f t="shared" si="41"/>
        <v>1247.4417759515582</v>
      </c>
      <c r="BF103" s="35">
        <f>$BE$2*1000*(Folha3!BD103*0.001)^2</f>
        <v>116.96887300564985</v>
      </c>
      <c r="BG103" s="36">
        <f t="shared" si="35"/>
        <v>2.6153846153846154</v>
      </c>
      <c r="BH103" s="1">
        <f t="shared" si="36"/>
        <v>0.38235294117647056</v>
      </c>
      <c r="BI103" s="44">
        <f>SUM($BH$6:BH103)</f>
        <v>35.852088235294147</v>
      </c>
      <c r="BJ103" s="37">
        <f t="shared" si="37"/>
        <v>870.46761288927405</v>
      </c>
      <c r="BK103" s="35">
        <f>$BJ$2*1000*(Folha3!BI103*0.001)^2</f>
        <v>81.621136657788639</v>
      </c>
      <c r="BL103" s="37">
        <f t="shared" si="38"/>
        <v>9.2833044982698993</v>
      </c>
    </row>
    <row r="104" spans="34:64" x14ac:dyDescent="0.25">
      <c r="AH104" s="60">
        <f t="shared" si="26"/>
        <v>0.55157058823529415</v>
      </c>
      <c r="AI104" s="1">
        <v>93.766999999999996</v>
      </c>
      <c r="AJ104" s="1">
        <f t="shared" si="39"/>
        <v>2.7168415580539249</v>
      </c>
      <c r="AL104" s="1">
        <f t="shared" si="28"/>
        <v>0.36832942979628613</v>
      </c>
      <c r="AN104" s="32">
        <f>SUM($AL$6:AL104)</f>
        <v>32.918351727588096</v>
      </c>
      <c r="AQ104" s="36">
        <f t="shared" si="40"/>
        <v>2.6957698861937716</v>
      </c>
      <c r="AR104" s="1">
        <f t="shared" si="29"/>
        <v>0.37140093198674667</v>
      </c>
      <c r="AS104" s="36">
        <f>SUM($AR$6:AR104)</f>
        <v>32.753016147990969</v>
      </c>
      <c r="AT104" s="37">
        <f>Folha1!$H$16*AS104/AQ104</f>
        <v>851.10113946710237</v>
      </c>
      <c r="AU104" s="37">
        <f>Folha1!$H$16*1000*(Folha3!AS104*0.001)^2</f>
        <v>75.147630084567567</v>
      </c>
      <c r="AV104" s="36">
        <f t="shared" si="30"/>
        <v>11.76267689600968</v>
      </c>
      <c r="AW104" s="36">
        <f t="shared" si="31"/>
        <v>2.2010889373356401</v>
      </c>
      <c r="AX104" s="1">
        <f t="shared" si="32"/>
        <v>0.45486211749687971</v>
      </c>
      <c r="AY104" s="36">
        <f>SUM($AX$6:AX104)</f>
        <v>37.529461304474729</v>
      </c>
      <c r="AZ104" s="37">
        <f>Folha1!$H$16*AY104/AW104</f>
        <v>1194.3934960598849</v>
      </c>
      <c r="BA104" s="1">
        <f>Folha1!$H$16*1000*(Folha3!AY104*0.001)^2</f>
        <v>98.663689439556748</v>
      </c>
      <c r="BB104" s="36">
        <f t="shared" si="33"/>
        <v>2.6153846153846154</v>
      </c>
      <c r="BC104" s="1">
        <f t="shared" si="34"/>
        <v>0.38235294117647056</v>
      </c>
      <c r="BD104" s="44">
        <f>SUM($BC$6:BC104)</f>
        <v>36.234441176470618</v>
      </c>
      <c r="BE104" s="37">
        <f t="shared" si="41"/>
        <v>1260.7454091695511</v>
      </c>
      <c r="BF104" s="35">
        <f>$BE$2*1000*(Folha3!BD104*0.001)^2</f>
        <v>119.47706019077098</v>
      </c>
      <c r="BG104" s="36">
        <f t="shared" si="35"/>
        <v>2.6153846153846154</v>
      </c>
      <c r="BH104" s="1">
        <f t="shared" si="36"/>
        <v>0.38235294117647056</v>
      </c>
      <c r="BI104" s="44">
        <f>SUM($BH$6:BH104)</f>
        <v>36.234441176470618</v>
      </c>
      <c r="BJ104" s="37">
        <f t="shared" si="37"/>
        <v>879.75091738754395</v>
      </c>
      <c r="BK104" s="35">
        <f>$BJ$2*1000*(Folha3!BI104*0.001)^2</f>
        <v>83.371355188065465</v>
      </c>
      <c r="BL104" s="37">
        <f t="shared" si="38"/>
        <v>9.2833044982698993</v>
      </c>
    </row>
    <row r="105" spans="34:64" x14ac:dyDescent="0.25">
      <c r="AH105" s="60">
        <f t="shared" si="26"/>
        <v>0.5574529411764706</v>
      </c>
      <c r="AI105" s="1">
        <v>94.766999999999996</v>
      </c>
      <c r="AJ105" s="1">
        <f t="shared" si="39"/>
        <v>2.7130802407720624</v>
      </c>
      <c r="AL105" s="1">
        <f t="shared" si="28"/>
        <v>0.36884042273787626</v>
      </c>
      <c r="AN105" s="32">
        <f>SUM($AL$6:AL105)</f>
        <v>33.287192150325971</v>
      </c>
      <c r="AQ105" s="36">
        <f t="shared" si="40"/>
        <v>2.6892462183737025</v>
      </c>
      <c r="AR105" s="1">
        <f t="shared" si="29"/>
        <v>0.37230777974973872</v>
      </c>
      <c r="AS105" s="36">
        <f>SUM($AR$6:AR105)</f>
        <v>33.125323927740709</v>
      </c>
      <c r="AT105" s="37">
        <f>Folha1!$H$16*AS105/AQ105</f>
        <v>862.86381636311205</v>
      </c>
      <c r="AU105" s="37">
        <f>Folha1!$H$16*1000*(Folha3!AS105*0.001)^2</f>
        <v>76.865765735229104</v>
      </c>
      <c r="AV105" s="36">
        <f t="shared" si="30"/>
        <v>11.866496119753833</v>
      </c>
      <c r="AW105" s="36">
        <f t="shared" si="31"/>
        <v>2.1958478992733563</v>
      </c>
      <c r="AX105" s="1">
        <f t="shared" si="32"/>
        <v>0.45594188385236678</v>
      </c>
      <c r="AY105" s="36">
        <f>SUM($AX$6:AX105)</f>
        <v>37.985403188327098</v>
      </c>
      <c r="AZ105" s="37">
        <f>Folha1!$H$16*AY105/AW105</f>
        <v>1211.7894757231559</v>
      </c>
      <c r="BA105" s="1">
        <f>Folha1!$H$16*1000*(Folha3!AY105*0.001)^2</f>
        <v>101.07556350124079</v>
      </c>
      <c r="BB105" s="36">
        <f t="shared" si="33"/>
        <v>2.6153846153846154</v>
      </c>
      <c r="BC105" s="1">
        <f t="shared" si="34"/>
        <v>0.38235294117647056</v>
      </c>
      <c r="BD105" s="44">
        <f>SUM($BC$6:BC105)</f>
        <v>36.616794117647089</v>
      </c>
      <c r="BE105" s="37">
        <f t="shared" si="41"/>
        <v>1274.0490423875442</v>
      </c>
      <c r="BF105" s="35">
        <f>$BE$2*1000*(Folha3!BD105*0.001)^2</f>
        <v>122.01185464232806</v>
      </c>
      <c r="BG105" s="36">
        <f t="shared" si="35"/>
        <v>2.6153846153846154</v>
      </c>
      <c r="BH105" s="1">
        <f t="shared" si="36"/>
        <v>0.38235294117647056</v>
      </c>
      <c r="BI105" s="44">
        <f>SUM($BH$6:BH105)</f>
        <v>36.616794117647089</v>
      </c>
      <c r="BJ105" s="37">
        <f t="shared" si="37"/>
        <v>889.03422188581385</v>
      </c>
      <c r="BK105" s="35">
        <f>$BJ$2*1000*(Folha3!BI105*0.001)^2</f>
        <v>85.140140327338813</v>
      </c>
      <c r="BL105" s="37">
        <f t="shared" si="38"/>
        <v>9.2833044982698993</v>
      </c>
    </row>
    <row r="106" spans="34:64" x14ac:dyDescent="0.25">
      <c r="AH106" s="60">
        <f t="shared" si="26"/>
        <v>0.56333529411764705</v>
      </c>
      <c r="AI106" s="1">
        <v>95.766999999999996</v>
      </c>
      <c r="AJ106" s="1">
        <f t="shared" si="39"/>
        <v>2.7093189234902</v>
      </c>
      <c r="AL106" s="1">
        <f t="shared" si="28"/>
        <v>0.36935283547662834</v>
      </c>
      <c r="AN106" s="32">
        <f>SUM($AL$6:AL106)</f>
        <v>33.656544985802597</v>
      </c>
      <c r="AQ106" s="36">
        <f t="shared" si="40"/>
        <v>2.6826533464013842</v>
      </c>
      <c r="AR106" s="1">
        <f t="shared" si="29"/>
        <v>0.37322870670975578</v>
      </c>
      <c r="AS106" s="36">
        <f>SUM($AR$6:AR106)</f>
        <v>33.498552634450462</v>
      </c>
      <c r="AT106" s="37">
        <f>Folha1!$H$16*AS106/AQ106</f>
        <v>874.73031248286588</v>
      </c>
      <c r="AU106" s="37">
        <f>Folha1!$H$16*1000*(Folha3!AS106*0.001)^2</f>
        <v>78.607643313966534</v>
      </c>
      <c r="AV106" s="36">
        <f t="shared" si="30"/>
        <v>11.972376500983273</v>
      </c>
      <c r="AW106" s="36">
        <f t="shared" si="31"/>
        <v>2.1906760653633217</v>
      </c>
      <c r="AX106" s="1">
        <f t="shared" si="32"/>
        <v>0.45701233431896876</v>
      </c>
      <c r="AY106" s="36">
        <f>SUM($AX$6:AX106)</f>
        <v>38.442415522646066</v>
      </c>
      <c r="AZ106" s="37">
        <f>Folha1!$H$16*AY106/AW106</f>
        <v>1229.2640918810296</v>
      </c>
      <c r="BA106" s="1">
        <f>Folha1!$H$16*1000*(Folha3!AY106*0.001)^2</f>
        <v>103.52232747003978</v>
      </c>
      <c r="BB106" s="36">
        <f t="shared" si="33"/>
        <v>2.6153846153846154</v>
      </c>
      <c r="BC106" s="1">
        <f t="shared" si="34"/>
        <v>0.38235294117647056</v>
      </c>
      <c r="BD106" s="44">
        <f>SUM($BC$6:BC106)</f>
        <v>36.99914705882356</v>
      </c>
      <c r="BE106" s="37">
        <f t="shared" si="41"/>
        <v>1287.3526756055376</v>
      </c>
      <c r="BF106" s="35">
        <f>$BE$2*1000*(Folha3!BD106*0.001)^2</f>
        <v>124.57325636032114</v>
      </c>
      <c r="BG106" s="36">
        <f t="shared" si="35"/>
        <v>2.6153846153846154</v>
      </c>
      <c r="BH106" s="1">
        <f t="shared" si="36"/>
        <v>0.38235294117647056</v>
      </c>
      <c r="BI106" s="44">
        <f>SUM($BH$6:BH106)</f>
        <v>36.99914705882356</v>
      </c>
      <c r="BJ106" s="37">
        <f t="shared" si="37"/>
        <v>898.31752638408375</v>
      </c>
      <c r="BK106" s="35">
        <f>$BJ$2*1000*(Folha3!BI106*0.001)^2</f>
        <v>86.927492075608711</v>
      </c>
      <c r="BL106" s="37">
        <f t="shared" si="38"/>
        <v>9.2833044982698993</v>
      </c>
    </row>
    <row r="107" spans="34:64" x14ac:dyDescent="0.25">
      <c r="AH107" s="60">
        <f t="shared" si="26"/>
        <v>0.56921764705882349</v>
      </c>
      <c r="AI107" s="1">
        <v>96.766999999999996</v>
      </c>
      <c r="AJ107" s="1">
        <f t="shared" si="39"/>
        <v>2.7055576062083375</v>
      </c>
      <c r="AL107" s="1">
        <f t="shared" si="28"/>
        <v>0.36986667393814754</v>
      </c>
      <c r="AN107" s="32">
        <f>SUM($AL$6:AL107)</f>
        <v>34.026411659740745</v>
      </c>
      <c r="AQ107" s="36">
        <f t="shared" si="40"/>
        <v>2.6759912702768167</v>
      </c>
      <c r="AR107" s="1">
        <f t="shared" si="29"/>
        <v>0.37416388914455356</v>
      </c>
      <c r="AS107" s="36">
        <f>SUM($AR$6:AR107)</f>
        <v>33.872716523595017</v>
      </c>
      <c r="AT107" s="37">
        <f>Folha1!$H$16*AS107/AQ107</f>
        <v>886.70268898384916</v>
      </c>
      <c r="AU107" s="37">
        <f>Folha1!$H$16*1000*(Folha3!AS107*0.001)^2</f>
        <v>80.373474937301012</v>
      </c>
      <c r="AV107" s="36">
        <f t="shared" si="30"/>
        <v>12.08035971139816</v>
      </c>
      <c r="AW107" s="36">
        <f t="shared" si="31"/>
        <v>2.1855734356055363</v>
      </c>
      <c r="AX107" s="1">
        <f t="shared" si="32"/>
        <v>0.45807330132774865</v>
      </c>
      <c r="AY107" s="36">
        <f>SUM($AX$6:AX107)</f>
        <v>38.900488823973816</v>
      </c>
      <c r="AZ107" s="37">
        <f>Folha1!$H$16*AY107/AW107</f>
        <v>1246.8159388673987</v>
      </c>
      <c r="BA107" s="1">
        <f>Folha1!$H$16*1000*(Folha3!AY107*0.001)^2</f>
        <v>106.00413527767962</v>
      </c>
      <c r="BB107" s="36">
        <f t="shared" si="33"/>
        <v>2.6153846153846154</v>
      </c>
      <c r="BC107" s="1">
        <f t="shared" si="34"/>
        <v>0.38235294117647056</v>
      </c>
      <c r="BD107" s="44">
        <f>SUM($BC$6:BC107)</f>
        <v>37.381500000000031</v>
      </c>
      <c r="BE107" s="37">
        <f t="shared" si="41"/>
        <v>1300.6563088235305</v>
      </c>
      <c r="BF107" s="35">
        <f>$BE$2*1000*(Folha3!BD107*0.001)^2</f>
        <v>127.16126534475022</v>
      </c>
      <c r="BG107" s="36">
        <f t="shared" si="35"/>
        <v>2.6153846153846154</v>
      </c>
      <c r="BH107" s="1">
        <f t="shared" si="36"/>
        <v>0.38235294117647056</v>
      </c>
      <c r="BI107" s="44">
        <f>SUM($BH$6:BH107)</f>
        <v>37.381500000000031</v>
      </c>
      <c r="BJ107" s="37">
        <f t="shared" si="37"/>
        <v>907.60083088235365</v>
      </c>
      <c r="BK107" s="35">
        <f>$BJ$2*1000*(Folha3!BI107*0.001)^2</f>
        <v>88.733410432875147</v>
      </c>
      <c r="BL107" s="37">
        <f t="shared" si="38"/>
        <v>9.283304498270013</v>
      </c>
    </row>
    <row r="108" spans="34:64" x14ac:dyDescent="0.25">
      <c r="AH108" s="60">
        <f t="shared" si="26"/>
        <v>0.57509999999999994</v>
      </c>
      <c r="AI108" s="1">
        <v>97.766999999999996</v>
      </c>
      <c r="AJ108" s="1">
        <f t="shared" si="39"/>
        <v>2.7017962889264751</v>
      </c>
      <c r="AL108" s="1">
        <f t="shared" si="28"/>
        <v>0.37038194408105996</v>
      </c>
      <c r="AN108" s="32">
        <f>SUM($AL$6:AL108)</f>
        <v>34.396793603821806</v>
      </c>
      <c r="AQ108" s="36">
        <f t="shared" si="40"/>
        <v>2.66925999</v>
      </c>
      <c r="AR108" s="1">
        <f t="shared" si="29"/>
        <v>0.37511350731436682</v>
      </c>
      <c r="AS108" s="36">
        <f>SUM($AR$6:AR108)</f>
        <v>34.247830030909384</v>
      </c>
      <c r="AT108" s="37">
        <f>Folha1!$H$16*AS108/AQ108</f>
        <v>898.78304869524732</v>
      </c>
      <c r="AU108" s="37">
        <f>Folha1!$H$16*1000*(Folha3!AS108*0.001)^2</f>
        <v>82.163476939690014</v>
      </c>
      <c r="AV108" s="36">
        <f t="shared" si="30"/>
        <v>12.190488597974422</v>
      </c>
      <c r="AW108" s="36">
        <f t="shared" si="31"/>
        <v>2.1805400100000001</v>
      </c>
      <c r="AX108" s="1">
        <f t="shared" si="32"/>
        <v>0.45912461754741235</v>
      </c>
      <c r="AY108" s="36">
        <f>SUM($AX$6:AX108)</f>
        <v>39.359613441521226</v>
      </c>
      <c r="AZ108" s="37">
        <f>Folha1!$H$16*AY108/AW108</f>
        <v>1264.4435776873584</v>
      </c>
      <c r="BA108" s="1">
        <f>Folha1!$H$16*1000*(Folha3!AY108*0.001)^2</f>
        <v>108.52113797464276</v>
      </c>
      <c r="BB108" s="36">
        <f t="shared" si="33"/>
        <v>2.6153846153846154</v>
      </c>
      <c r="BC108" s="1">
        <f t="shared" si="34"/>
        <v>0.38235294117647056</v>
      </c>
      <c r="BD108" s="44">
        <f>SUM($BC$6:BC108)</f>
        <v>37.763852941176502</v>
      </c>
      <c r="BE108" s="37">
        <f t="shared" si="41"/>
        <v>1313.9599420415236</v>
      </c>
      <c r="BF108" s="35">
        <f>$BE$2*1000*(Folha3!BD108*0.001)^2</f>
        <v>129.77588159561529</v>
      </c>
      <c r="BG108" s="36">
        <f t="shared" si="35"/>
        <v>2.6153846153846154</v>
      </c>
      <c r="BH108" s="1">
        <f t="shared" si="36"/>
        <v>0.38235294117647056</v>
      </c>
      <c r="BI108" s="44">
        <f>SUM($BH$6:BH108)</f>
        <v>37.763852941176502</v>
      </c>
      <c r="BJ108" s="37">
        <f t="shared" si="37"/>
        <v>916.88413538062366</v>
      </c>
      <c r="BK108" s="35">
        <f>$BJ$2*1000*(Folha3!BI108*0.001)^2</f>
        <v>90.557895399138133</v>
      </c>
      <c r="BL108" s="37">
        <f t="shared" si="38"/>
        <v>9.2833044982698993</v>
      </c>
    </row>
    <row r="109" spans="34:64" x14ac:dyDescent="0.25">
      <c r="AH109" s="60">
        <f t="shared" si="26"/>
        <v>0.58098235294117639</v>
      </c>
      <c r="AI109" s="1">
        <v>98.766999999999996</v>
      </c>
      <c r="AJ109" s="1">
        <f t="shared" si="39"/>
        <v>2.6980349716446126</v>
      </c>
      <c r="AL109" s="1">
        <f t="shared" si="28"/>
        <v>0.37089865189724197</v>
      </c>
      <c r="AN109" s="32">
        <f>SUM($AL$6:AL109)</f>
        <v>34.767692255719048</v>
      </c>
      <c r="AQ109" s="36">
        <f t="shared" si="40"/>
        <v>2.6624595055709346</v>
      </c>
      <c r="AR109" s="1">
        <f t="shared" si="29"/>
        <v>0.37607774555897355</v>
      </c>
      <c r="AS109" s="36">
        <f>SUM($AR$6:AR109)</f>
        <v>34.623907776468357</v>
      </c>
      <c r="AT109" s="37">
        <f>Folha1!$H$16*AS109/AQ109</f>
        <v>910.97353729322174</v>
      </c>
      <c r="AU109" s="37">
        <f>Folha1!$H$16*1000*(Folha3!AS109*0.001)^2</f>
        <v>83.977869959625153</v>
      </c>
      <c r="AV109" s="36">
        <f t="shared" si="30"/>
        <v>3.3699023670379802</v>
      </c>
      <c r="AW109" s="36">
        <f t="shared" si="31"/>
        <v>2.1755757885467126</v>
      </c>
      <c r="AX109" s="1">
        <f t="shared" si="32"/>
        <v>0.46016611594036605</v>
      </c>
      <c r="AY109" s="36">
        <f>SUM($AX$6:AX109)</f>
        <v>39.819779557461594</v>
      </c>
      <c r="AZ109" s="37">
        <f>Folha1!$H$16*AY109/AW109</f>
        <v>1282.1455360935533</v>
      </c>
      <c r="BA109" s="1">
        <f>Folha1!$H$16*1000*(Folha3!AY109*0.001)^2</f>
        <v>111.07348366383431</v>
      </c>
      <c r="BB109" s="36">
        <f t="shared" si="33"/>
        <v>2.6153846153846154</v>
      </c>
      <c r="BC109" s="1">
        <f t="shared" si="34"/>
        <v>0.38235294117647056</v>
      </c>
      <c r="BD109" s="44">
        <f>SUM($BC$6:BC109)</f>
        <v>38.146205882352973</v>
      </c>
      <c r="BE109" s="37">
        <f t="shared" si="41"/>
        <v>1327.2635752595168</v>
      </c>
      <c r="BF109" s="35">
        <f>$BE$2*1000*(Folha3!BD109*0.001)^2</f>
        <v>132.41710511291629</v>
      </c>
      <c r="BG109" s="36">
        <f t="shared" si="35"/>
        <v>2.6153846153846154</v>
      </c>
      <c r="BH109" s="1">
        <f t="shared" si="36"/>
        <v>0.38235294117647056</v>
      </c>
      <c r="BI109" s="44">
        <f>SUM($BH$6:BH109)</f>
        <v>38.146205882352973</v>
      </c>
      <c r="BJ109" s="37">
        <f t="shared" si="37"/>
        <v>926.16743987889356</v>
      </c>
      <c r="BK109" s="35">
        <f>$BJ$2*1000*(Folha3!BI109*0.001)^2</f>
        <v>92.400946974397627</v>
      </c>
      <c r="BL109" s="37">
        <f t="shared" si="38"/>
        <v>0.94689705882365161</v>
      </c>
    </row>
    <row r="110" spans="34:64" x14ac:dyDescent="0.25">
      <c r="AH110" s="60">
        <f t="shared" si="26"/>
        <v>0.58686470588235295</v>
      </c>
      <c r="AI110" s="1">
        <v>99.766999999999996</v>
      </c>
      <c r="AJ110" s="1">
        <f t="shared" si="39"/>
        <v>2.6942736543627501</v>
      </c>
      <c r="AL110" s="1">
        <f t="shared" si="28"/>
        <v>3.7860765389866935E-2</v>
      </c>
      <c r="AN110" s="32">
        <f>SUM($AL$6:AL110)</f>
        <v>34.805553021108913</v>
      </c>
      <c r="AQ110" s="36">
        <f t="shared" si="40"/>
        <v>2.6555898169896195</v>
      </c>
      <c r="AR110" s="1">
        <f t="shared" si="29"/>
        <v>3.8414642495134321E-2</v>
      </c>
      <c r="AS110" s="36">
        <f>SUM($AR$6:AR110)</f>
        <v>34.662322418963491</v>
      </c>
      <c r="AT110" s="37">
        <f>Folha1!$H$16*AS110/AQ110</f>
        <v>914.34343966025972</v>
      </c>
      <c r="AU110" s="37">
        <f>Folha1!$H$16*1000*(Folha3!AS110*0.001)^2</f>
        <v>84.164317396927444</v>
      </c>
      <c r="AV110" s="36">
        <f t="shared" si="30"/>
        <v>99.943036411013637</v>
      </c>
      <c r="AW110" s="36">
        <f t="shared" si="31"/>
        <v>2.1706807712456748</v>
      </c>
      <c r="AX110" s="1">
        <f t="shared" si="32"/>
        <v>4.6995229388375394E-2</v>
      </c>
      <c r="AY110" s="36">
        <f>SUM($AX$6:AX110)</f>
        <v>39.866774786849966</v>
      </c>
      <c r="AZ110" s="37">
        <f>Folha1!$H$16*AY110/AW110</f>
        <v>1286.5534504315467</v>
      </c>
      <c r="BA110" s="1">
        <f>Folha1!$H$16*1000*(Folha3!AY110*0.001)^2</f>
        <v>111.33581581001765</v>
      </c>
      <c r="BB110" s="36">
        <f t="shared" si="33"/>
        <v>2.6153846153846154</v>
      </c>
      <c r="BC110" s="1">
        <f t="shared" si="34"/>
        <v>3.9000000000006911E-2</v>
      </c>
      <c r="BD110" s="44">
        <f>SUM($BC$6:BC110)</f>
        <v>38.185205882352982</v>
      </c>
      <c r="BE110" s="37">
        <f t="shared" si="41"/>
        <v>1328.6205458477523</v>
      </c>
      <c r="BF110" s="35">
        <f>$BE$2*1000*(Folha3!BD110*0.001)^2</f>
        <v>132.68800529326933</v>
      </c>
      <c r="BG110" s="36">
        <f t="shared" si="35"/>
        <v>2.6153846153846154</v>
      </c>
      <c r="BH110" s="1">
        <f t="shared" si="36"/>
        <v>3.9000000000006911E-2</v>
      </c>
      <c r="BI110" s="44">
        <f>SUM($BH$6:BH110)</f>
        <v>38.185205882352982</v>
      </c>
      <c r="BJ110" s="37">
        <f t="shared" si="37"/>
        <v>927.11433693771721</v>
      </c>
      <c r="BK110" s="35">
        <f>$BJ$2*1000*(Folha3!BI110*0.001)^2</f>
        <v>92.589981715632987</v>
      </c>
      <c r="BL110" s="37">
        <f t="shared" si="38"/>
        <v>91.012789198707253</v>
      </c>
    </row>
    <row r="111" spans="34:64" x14ac:dyDescent="0.25">
      <c r="AH111" s="60">
        <f t="shared" si="26"/>
        <v>0.587464705882353</v>
      </c>
      <c r="AI111" s="17" cm="1">
        <f t="array" ref="AI111:AI131">_xlfn.SEQUENCE((R17-R16)/1+1,1,R16,1)</f>
        <v>99.869000000000014</v>
      </c>
      <c r="AJ111" s="1">
        <f t="shared" si="39"/>
        <v>2.6938900000000001</v>
      </c>
      <c r="AL111" s="1">
        <f t="shared" si="28"/>
        <v>0.37142527219043359</v>
      </c>
      <c r="AN111" s="32">
        <f>SUM($AL$6:AL111)</f>
        <v>35.176978293299349</v>
      </c>
      <c r="AQ111" s="36">
        <f t="shared" si="40"/>
        <v>2.6548852193425603</v>
      </c>
      <c r="AR111" s="1">
        <f t="shared" si="29"/>
        <v>0.37715749500191093</v>
      </c>
      <c r="AS111" s="36">
        <f>SUM($AR$6:AR111)</f>
        <v>35.039479913965401</v>
      </c>
      <c r="AT111" s="37">
        <f>Folha1!$H$16*AS111/AQ111</f>
        <v>924.53762937418492</v>
      </c>
      <c r="AU111" s="37">
        <f>Folha1!$H$16*1000*(Folha3!AS111*0.001)^2</f>
        <v>86.005850122137048</v>
      </c>
      <c r="AV111" s="36">
        <f t="shared" si="30"/>
        <v>12.429172795791487</v>
      </c>
      <c r="AW111" s="36">
        <f t="shared" si="31"/>
        <v>2.1701853688927333</v>
      </c>
      <c r="AX111" s="1">
        <f t="shared" si="32"/>
        <v>0.46130227653360956</v>
      </c>
      <c r="AY111" s="36">
        <f>SUM($AX$6:AX111)</f>
        <v>40.328077063383574</v>
      </c>
      <c r="AZ111" s="37">
        <f>Folha1!$H$16*AY111/AW111</f>
        <v>1301.7373721121135</v>
      </c>
      <c r="BA111" s="1">
        <f>Folha1!$H$16*1000*(Folha3!AY111*0.001)^2</f>
        <v>113.92727740778474</v>
      </c>
      <c r="BB111" s="36">
        <f t="shared" si="33"/>
        <v>2.6153846153846154</v>
      </c>
      <c r="BC111" s="1">
        <f t="shared" si="34"/>
        <v>0.38235294117647056</v>
      </c>
      <c r="BD111" s="44">
        <f>SUM($BC$6:BC111)</f>
        <v>38.567558823529453</v>
      </c>
      <c r="BE111" s="37">
        <f t="shared" si="41"/>
        <v>1341.9241790657454</v>
      </c>
      <c r="BF111" s="35">
        <f>$BE$2*1000*(Folha3!BD111*0.001)^2</f>
        <v>135.35855001818283</v>
      </c>
      <c r="BG111" s="36">
        <f t="shared" si="35"/>
        <v>2.6153846153846154</v>
      </c>
      <c r="BH111" s="1">
        <f t="shared" si="36"/>
        <v>0.38235294117647056</v>
      </c>
      <c r="BI111" s="44">
        <f>SUM($BH$6:BH111)</f>
        <v>38.567558823529453</v>
      </c>
      <c r="BJ111" s="37">
        <f t="shared" si="37"/>
        <v>936.397641435987</v>
      </c>
      <c r="BK111" s="35">
        <f>$BJ$2*1000*(Folha3!BI111*0.001)^2</f>
        <v>94.453493694006696</v>
      </c>
      <c r="BL111" s="37">
        <f t="shared" si="38"/>
        <v>9.2833044982701267</v>
      </c>
    </row>
    <row r="112" spans="34:64" x14ac:dyDescent="0.25">
      <c r="AH112" s="60">
        <f t="shared" si="26"/>
        <v>0.59334705882352945</v>
      </c>
      <c r="AI112" s="1">
        <v>100.86900000000001</v>
      </c>
      <c r="AJ112" s="1">
        <f t="shared" ref="AJ112:AJ132" si="42">$U$16+$W$16*(AI112-$AI$111)</f>
        <v>2.6907732142321725</v>
      </c>
      <c r="AL112" s="1">
        <f t="shared" si="28"/>
        <v>0.37185575211824928</v>
      </c>
      <c r="AN112" s="32">
        <f>SUM($AL$6:AL112)</f>
        <v>35.5488340454176</v>
      </c>
      <c r="AQ112" s="36">
        <f t="shared" si="40"/>
        <v>2.6479392677854672</v>
      </c>
      <c r="AR112" s="1">
        <f t="shared" si="29"/>
        <v>0.37815308438773465</v>
      </c>
      <c r="AS112" s="36">
        <f>SUM($AR$6:AR112)</f>
        <v>35.417632998353135</v>
      </c>
      <c r="AT112" s="37">
        <f>Folha1!$H$16*AS112/AQ112</f>
        <v>936.9668021699764</v>
      </c>
      <c r="AU112" s="37">
        <f>Folha1!$H$16*1000*(Folha3!AS112*0.001)^2</f>
        <v>87.872252076788385</v>
      </c>
      <c r="AV112" s="36">
        <f t="shared" si="30"/>
        <v>12.546243510754039</v>
      </c>
      <c r="AW112" s="36">
        <f t="shared" si="31"/>
        <v>2.1653666145674739</v>
      </c>
      <c r="AX112" s="1">
        <f t="shared" si="32"/>
        <v>0.46232259491092659</v>
      </c>
      <c r="AY112" s="36">
        <f>SUM($AX$6:AX112)</f>
        <v>40.790399658294504</v>
      </c>
      <c r="AZ112" s="37">
        <f>Folha1!$H$16*AY112/AW112</f>
        <v>1319.5906028077543</v>
      </c>
      <c r="BA112" s="1">
        <f>Folha1!$H$16*1000*(Folha3!AY112*0.001)^2</f>
        <v>116.55438340587263</v>
      </c>
      <c r="BB112" s="36">
        <f t="shared" si="33"/>
        <v>2.6153846153846154</v>
      </c>
      <c r="BC112" s="1">
        <f t="shared" si="34"/>
        <v>0.38235294117647056</v>
      </c>
      <c r="BD112" s="44">
        <f>SUM($BC$6:BC112)</f>
        <v>38.949911764705924</v>
      </c>
      <c r="BE112" s="37">
        <f t="shared" si="41"/>
        <v>1355.2278122837386</v>
      </c>
      <c r="BF112" s="35">
        <f>$BE$2*1000*(Folha3!BD112*0.001)^2</f>
        <v>138.05570200953233</v>
      </c>
      <c r="BG112" s="36">
        <f t="shared" si="35"/>
        <v>2.6153846153846154</v>
      </c>
      <c r="BH112" s="1">
        <f t="shared" si="36"/>
        <v>0.38235294117647056</v>
      </c>
      <c r="BI112" s="44">
        <f>SUM($BH$6:BH112)</f>
        <v>38.949911764705924</v>
      </c>
      <c r="BJ112" s="37">
        <f t="shared" si="37"/>
        <v>945.68094593425712</v>
      </c>
      <c r="BK112" s="35">
        <f>$BJ$2*1000*(Folha3!BI112*0.001)^2</f>
        <v>96.335572281376955</v>
      </c>
      <c r="BL112" s="37">
        <f t="shared" si="38"/>
        <v>9.2833044982698993</v>
      </c>
    </row>
    <row r="113" spans="34:64" x14ac:dyDescent="0.25">
      <c r="AH113" s="60">
        <f t="shared" si="26"/>
        <v>0.59922941176470601</v>
      </c>
      <c r="AI113" s="1">
        <v>101.86900000000001</v>
      </c>
      <c r="AJ113" s="1">
        <f t="shared" si="42"/>
        <v>2.6876564284643449</v>
      </c>
      <c r="AL113" s="1">
        <f t="shared" si="28"/>
        <v>0.37228723105183054</v>
      </c>
      <c r="AN113" s="32">
        <f>SUM($AL$6:AL113)</f>
        <v>35.921121276469428</v>
      </c>
      <c r="AQ113" s="36">
        <f t="shared" si="40"/>
        <v>2.6409241120761244</v>
      </c>
      <c r="AR113" s="1">
        <f t="shared" si="29"/>
        <v>0.37916389272696993</v>
      </c>
      <c r="AS113" s="36">
        <f>SUM($AR$6:AR113)</f>
        <v>35.796796891080106</v>
      </c>
      <c r="AT113" s="37">
        <f>Folha1!$H$16*AS113/AQ113</f>
        <v>949.51304568073044</v>
      </c>
      <c r="AU113" s="37">
        <f>Folha1!$H$16*1000*(Folha3!AS113*0.001)^2</f>
        <v>89.7637578251001</v>
      </c>
      <c r="AV113" s="36">
        <f t="shared" si="30"/>
        <v>12.665648773375551</v>
      </c>
      <c r="AW113" s="36">
        <f t="shared" si="31"/>
        <v>2.1606170643944638</v>
      </c>
      <c r="AX113" s="1">
        <f t="shared" si="32"/>
        <v>0.463332579796427</v>
      </c>
      <c r="AY113" s="36">
        <f>SUM($AX$6:AX113)</f>
        <v>41.253732238090933</v>
      </c>
      <c r="AZ113" s="37">
        <f>Folha1!$H$16*AY113/AW113</f>
        <v>1337.5133757576082</v>
      </c>
      <c r="BA113" s="1">
        <f>Folha1!$H$16*1000*(Folha3!AY113*0.001)^2</f>
        <v>119.21727234411676</v>
      </c>
      <c r="BB113" s="36">
        <f t="shared" si="33"/>
        <v>2.6153846153846154</v>
      </c>
      <c r="BC113" s="1">
        <f t="shared" si="34"/>
        <v>0.38235294117647056</v>
      </c>
      <c r="BD113" s="44">
        <f>SUM($BC$6:BC113)</f>
        <v>39.332264705882395</v>
      </c>
      <c r="BE113" s="37">
        <f t="shared" si="41"/>
        <v>1368.5314455017315</v>
      </c>
      <c r="BF113" s="35">
        <f>$BE$2*1000*(Folha3!BD113*0.001)^2</f>
        <v>140.77946126731774</v>
      </c>
      <c r="BG113" s="36">
        <f t="shared" si="35"/>
        <v>2.6153846153846154</v>
      </c>
      <c r="BH113" s="1">
        <f t="shared" si="36"/>
        <v>0.38235294117647056</v>
      </c>
      <c r="BI113" s="44">
        <f>SUM($BH$6:BH113)</f>
        <v>39.332264705882395</v>
      </c>
      <c r="BJ113" s="37">
        <f t="shared" si="37"/>
        <v>954.96425043252702</v>
      </c>
      <c r="BK113" s="35">
        <f>$BJ$2*1000*(Folha3!BI113*0.001)^2</f>
        <v>98.236217477743708</v>
      </c>
      <c r="BL113" s="37">
        <f t="shared" si="38"/>
        <v>9.2833044982698993</v>
      </c>
    </row>
    <row r="114" spans="34:64" x14ac:dyDescent="0.25">
      <c r="AH114" s="60">
        <f t="shared" si="26"/>
        <v>0.60511176470588246</v>
      </c>
      <c r="AI114" s="1">
        <v>102.86900000000001</v>
      </c>
      <c r="AJ114" s="1">
        <f t="shared" si="42"/>
        <v>2.6845396426965169</v>
      </c>
      <c r="AL114" s="1">
        <f t="shared" si="28"/>
        <v>0.37271971247277497</v>
      </c>
      <c r="AN114" s="32">
        <f>SUM($AL$6:AL114)</f>
        <v>36.2938409889422</v>
      </c>
      <c r="AQ114" s="36">
        <f t="shared" si="40"/>
        <v>2.6338397522145329</v>
      </c>
      <c r="AR114" s="1">
        <f t="shared" si="29"/>
        <v>0.38019012217666887</v>
      </c>
      <c r="AS114" s="36">
        <f>SUM($AR$6:AR114)</f>
        <v>36.176987013256777</v>
      </c>
      <c r="AT114" s="37">
        <f>Folha1!$H$16*AS114/AQ114</f>
        <v>962.17869445410599</v>
      </c>
      <c r="AU114" s="37">
        <f>Folha1!$H$16*1000*(Folha3!AS114*0.001)^2</f>
        <v>91.680606614884141</v>
      </c>
      <c r="AV114" s="36">
        <f t="shared" si="30"/>
        <v>12.787438036560388</v>
      </c>
      <c r="AW114" s="36">
        <f t="shared" si="31"/>
        <v>2.1559367183737024</v>
      </c>
      <c r="AX114" s="1">
        <f t="shared" si="32"/>
        <v>0.46433206595704524</v>
      </c>
      <c r="AY114" s="36">
        <f>SUM($AX$6:AX114)</f>
        <v>41.718064304047978</v>
      </c>
      <c r="AZ114" s="37">
        <f>Folha1!$H$16*AY114/AW114</f>
        <v>1355.5040835160567</v>
      </c>
      <c r="BA114" s="1">
        <f>Folha1!$H$16*1000*(Folha3!AY114*0.001)^2</f>
        <v>121.91607954514834</v>
      </c>
      <c r="BB114" s="36">
        <f t="shared" si="33"/>
        <v>2.6153846153846154</v>
      </c>
      <c r="BC114" s="1">
        <f t="shared" si="34"/>
        <v>0.38235294117647056</v>
      </c>
      <c r="BD114" s="44">
        <f>SUM($BC$6:BC114)</f>
        <v>39.714617647058866</v>
      </c>
      <c r="BE114" s="37">
        <f t="shared" si="41"/>
        <v>1381.8350787197246</v>
      </c>
      <c r="BF114" s="35">
        <f>$BE$2*1000*(Folha3!BD114*0.001)^2</f>
        <v>143.52982779153922</v>
      </c>
      <c r="BG114" s="36">
        <f t="shared" si="35"/>
        <v>2.6153846153846154</v>
      </c>
      <c r="BH114" s="1">
        <f t="shared" si="36"/>
        <v>0.38235294117647056</v>
      </c>
      <c r="BI114" s="44">
        <f>SUM($BH$6:BH114)</f>
        <v>39.714617647058866</v>
      </c>
      <c r="BJ114" s="37">
        <f t="shared" si="37"/>
        <v>964.24755493079692</v>
      </c>
      <c r="BK114" s="35">
        <f>$BJ$2*1000*(Folha3!BI114*0.001)^2</f>
        <v>100.15542928310704</v>
      </c>
      <c r="BL114" s="37">
        <f t="shared" si="38"/>
        <v>9.2833044982698993</v>
      </c>
    </row>
    <row r="115" spans="34:64" x14ac:dyDescent="0.25">
      <c r="AH115" s="60">
        <f t="shared" si="26"/>
        <v>0.61099411764705891</v>
      </c>
      <c r="AI115" s="1">
        <v>103.86900000000001</v>
      </c>
      <c r="AJ115" s="1">
        <f t="shared" si="42"/>
        <v>2.6814228569286893</v>
      </c>
      <c r="AL115" s="1">
        <f t="shared" si="28"/>
        <v>0.37315319987887713</v>
      </c>
      <c r="AN115" s="32">
        <f>SUM($AL$6:AL115)</f>
        <v>36.666994188821079</v>
      </c>
      <c r="AQ115" s="36">
        <f t="shared" si="40"/>
        <v>2.6266861882006918</v>
      </c>
      <c r="AR115" s="1">
        <f t="shared" si="29"/>
        <v>0.38123197951892995</v>
      </c>
      <c r="AS115" s="36">
        <f>SUM($AR$6:AR115)</f>
        <v>36.558218992775707</v>
      </c>
      <c r="AT115" s="37">
        <f>Folha1!$H$16*AS115/AQ115</f>
        <v>974.96613249066638</v>
      </c>
      <c r="AU115" s="37">
        <f>Folha1!$H$16*1000*(Folha3!AS115*0.001)^2</f>
        <v>93.623042476936376</v>
      </c>
      <c r="AV115" s="36">
        <f t="shared" si="30"/>
        <v>12.911662178606207</v>
      </c>
      <c r="AW115" s="36">
        <f t="shared" si="31"/>
        <v>2.1513255765051902</v>
      </c>
      <c r="AX115" s="1">
        <f t="shared" si="32"/>
        <v>0.46532088874878469</v>
      </c>
      <c r="AY115" s="36">
        <f>SUM($AX$6:AX115)</f>
        <v>42.183385192796763</v>
      </c>
      <c r="AZ115" s="37">
        <f>Folha1!$H$16*AY115/AW115</f>
        <v>1373.5610860725599</v>
      </c>
      <c r="BA115" s="1">
        <f>Folha1!$H$16*1000*(Folha3!AY115*0.001)^2</f>
        <v>124.65093704946872</v>
      </c>
      <c r="BB115" s="36">
        <f t="shared" si="33"/>
        <v>2.6153846153846154</v>
      </c>
      <c r="BC115" s="1">
        <f t="shared" si="34"/>
        <v>0.38235294117647056</v>
      </c>
      <c r="BD115" s="44">
        <f>SUM($BC$6:BC115)</f>
        <v>40.096970588235337</v>
      </c>
      <c r="BE115" s="37">
        <f t="shared" si="41"/>
        <v>1395.1387119377177</v>
      </c>
      <c r="BF115" s="35">
        <f>$BE$2*1000*(Folha3!BD115*0.001)^2</f>
        <v>146.3068015821967</v>
      </c>
      <c r="BG115" s="36">
        <f t="shared" si="35"/>
        <v>2.6153846153846154</v>
      </c>
      <c r="BH115" s="1">
        <f t="shared" si="36"/>
        <v>0.38235294117647056</v>
      </c>
      <c r="BI115" s="44">
        <f>SUM($BH$6:BH115)</f>
        <v>40.096970588235337</v>
      </c>
      <c r="BJ115" s="37">
        <f t="shared" si="37"/>
        <v>973.53085942906682</v>
      </c>
      <c r="BK115" s="35">
        <f>$BJ$2*1000*(Folha3!BI115*0.001)^2</f>
        <v>102.09320769746692</v>
      </c>
      <c r="BL115" s="37">
        <f t="shared" si="38"/>
        <v>9.2833044982697857</v>
      </c>
    </row>
    <row r="116" spans="34:64" x14ac:dyDescent="0.25">
      <c r="AH116" s="60">
        <f t="shared" si="26"/>
        <v>0.61687647058823536</v>
      </c>
      <c r="AI116" s="1">
        <v>104.86900000000001</v>
      </c>
      <c r="AJ116" s="1">
        <f t="shared" si="42"/>
        <v>2.6783060711608617</v>
      </c>
      <c r="AL116" s="1">
        <f t="shared" si="28"/>
        <v>0.37358769678422249</v>
      </c>
      <c r="AN116" s="32">
        <f>SUM($AL$6:AL116)</f>
        <v>37.040581885605299</v>
      </c>
      <c r="AQ116" s="36">
        <f t="shared" si="40"/>
        <v>2.6194634200346019</v>
      </c>
      <c r="AR116" s="1">
        <f t="shared" si="29"/>
        <v>0.38228967627853994</v>
      </c>
      <c r="AS116" s="36">
        <f>SUM($AR$6:AR116)</f>
        <v>36.940508669054246</v>
      </c>
      <c r="AT116" s="37">
        <f>Folha1!$H$16*AS116/AQ116</f>
        <v>987.87779466927259</v>
      </c>
      <c r="AU116" s="37">
        <f>Folha1!$H$16*1000*(Folha3!AS116*0.001)^2</f>
        <v>95.591314327296132</v>
      </c>
      <c r="AV116" s="36">
        <f t="shared" si="30"/>
        <v>13.038373549989046</v>
      </c>
      <c r="AW116" s="36">
        <f t="shared" si="31"/>
        <v>2.1467836387889272</v>
      </c>
      <c r="AX116" s="1">
        <f t="shared" si="32"/>
        <v>0.46629888417622767</v>
      </c>
      <c r="AY116" s="36">
        <f>SUM($AX$6:AX116)</f>
        <v>42.649684076972989</v>
      </c>
      <c r="AZ116" s="37">
        <f>Folha1!$H$16*AY116/AW116</f>
        <v>1391.6827110465122</v>
      </c>
      <c r="BA116" s="1">
        <f>Folha1!$H$16*1000*(Folha3!AY116*0.001)^2</f>
        <v>127.42197355092061</v>
      </c>
      <c r="BB116" s="36">
        <f t="shared" si="33"/>
        <v>2.6153846153846154</v>
      </c>
      <c r="BC116" s="1">
        <f t="shared" si="34"/>
        <v>0.38235294117647056</v>
      </c>
      <c r="BD116" s="44">
        <f>SUM($BC$6:BC116)</f>
        <v>40.479323529411808</v>
      </c>
      <c r="BE116" s="37">
        <f t="shared" si="41"/>
        <v>1408.4423451557107</v>
      </c>
      <c r="BF116" s="35">
        <f>$BE$2*1000*(Folha3!BD116*0.001)^2</f>
        <v>149.11038263929012</v>
      </c>
      <c r="BG116" s="36">
        <f t="shared" si="35"/>
        <v>2.6153846153846154</v>
      </c>
      <c r="BH116" s="1">
        <f t="shared" si="36"/>
        <v>0.38235294117647056</v>
      </c>
      <c r="BI116" s="44">
        <f>SUM($BH$6:BH116)</f>
        <v>40.479323529411808</v>
      </c>
      <c r="BJ116" s="37">
        <f t="shared" si="37"/>
        <v>982.81416392733661</v>
      </c>
      <c r="BK116" s="35">
        <f>$BJ$2*1000*(Folha3!BI116*0.001)^2</f>
        <v>104.04955272082333</v>
      </c>
      <c r="BL116" s="37">
        <f t="shared" si="38"/>
        <v>9.2833044982698993</v>
      </c>
    </row>
    <row r="117" spans="34:64" x14ac:dyDescent="0.25">
      <c r="AH117" s="60">
        <f t="shared" si="26"/>
        <v>0.62275882352941181</v>
      </c>
      <c r="AI117" s="1">
        <v>105.86900000000001</v>
      </c>
      <c r="AJ117" s="1">
        <f t="shared" si="42"/>
        <v>2.6751892853930341</v>
      </c>
      <c r="AL117" s="1">
        <f t="shared" si="28"/>
        <v>0.37402320671928307</v>
      </c>
      <c r="AN117" s="32">
        <f>SUM($AL$6:AL117)</f>
        <v>37.414605092324585</v>
      </c>
      <c r="AQ117" s="36">
        <f t="shared" si="40"/>
        <v>2.6121714477162628</v>
      </c>
      <c r="AR117" s="1">
        <f t="shared" si="29"/>
        <v>0.38336342884443825</v>
      </c>
      <c r="AS117" s="36">
        <f>SUM($AR$6:AR117)</f>
        <v>37.323872097898686</v>
      </c>
      <c r="AT117" s="37">
        <f>Folha1!$H$16*AS117/AQ117</f>
        <v>1000.9161682192616</v>
      </c>
      <c r="AU117" s="37">
        <f>Folha1!$H$16*1000*(Folha3!AS117*0.001)^2</f>
        <v>97.585676072468488</v>
      </c>
      <c r="AV117" s="36">
        <f t="shared" si="30"/>
        <v>13.167626021972524</v>
      </c>
      <c r="AW117" s="36">
        <f t="shared" si="31"/>
        <v>2.1423109052249134</v>
      </c>
      <c r="AX117" s="1">
        <f t="shared" si="32"/>
        <v>0.46726588895250198</v>
      </c>
      <c r="AY117" s="36">
        <f>SUM($AX$6:AX117)</f>
        <v>43.116949965925492</v>
      </c>
      <c r="AZ117" s="37">
        <f>Folha1!$H$16*AY117/AW117</f>
        <v>1409.8672539022798</v>
      </c>
      <c r="BA117" s="1">
        <f>Folha1!$H$16*1000*(Folha3!AY117*0.001)^2</f>
        <v>130.22931433259558</v>
      </c>
      <c r="BB117" s="36">
        <f t="shared" si="33"/>
        <v>2.6153846153846154</v>
      </c>
      <c r="BC117" s="1">
        <f t="shared" si="34"/>
        <v>0.38235294117647056</v>
      </c>
      <c r="BD117" s="44">
        <f>SUM($BC$6:BC117)</f>
        <v>40.861676470588279</v>
      </c>
      <c r="BE117" s="37">
        <f t="shared" si="41"/>
        <v>1421.745978373704</v>
      </c>
      <c r="BF117" s="35">
        <f>$BE$2*1000*(Folha3!BD117*0.001)^2</f>
        <v>151.94057096281952</v>
      </c>
      <c r="BG117" s="36">
        <f t="shared" si="35"/>
        <v>2.6153846153846154</v>
      </c>
      <c r="BH117" s="1">
        <f t="shared" si="36"/>
        <v>0.38235294117647056</v>
      </c>
      <c r="BI117" s="44">
        <f>SUM($BH$6:BH117)</f>
        <v>40.861676470588279</v>
      </c>
      <c r="BJ117" s="37">
        <f t="shared" si="37"/>
        <v>992.09746842560651</v>
      </c>
      <c r="BK117" s="35">
        <f>$BJ$2*1000*(Folha3!BI117*0.001)^2</f>
        <v>106.02446435317626</v>
      </c>
      <c r="BL117" s="37">
        <f t="shared" si="38"/>
        <v>9.2833044982698993</v>
      </c>
    </row>
    <row r="118" spans="34:64" x14ac:dyDescent="0.25">
      <c r="AH118" s="60">
        <f t="shared" si="26"/>
        <v>0.62864117647058837</v>
      </c>
      <c r="AI118" s="1">
        <v>106.86900000000001</v>
      </c>
      <c r="AJ118" s="1">
        <f t="shared" si="42"/>
        <v>2.6720724996252061</v>
      </c>
      <c r="AL118" s="1">
        <f t="shared" si="28"/>
        <v>0.37445973323101256</v>
      </c>
      <c r="AN118" s="32">
        <f>SUM($AL$6:AL118)</f>
        <v>37.789064825555599</v>
      </c>
      <c r="AQ118" s="36">
        <f t="shared" si="40"/>
        <v>2.6048102712456744</v>
      </c>
      <c r="AR118" s="1">
        <f t="shared" si="29"/>
        <v>0.38445345859514762</v>
      </c>
      <c r="AS118" s="36">
        <f>SUM($AR$6:AR118)</f>
        <v>37.708325556493833</v>
      </c>
      <c r="AT118" s="37">
        <f>Folha1!$H$16*AS118/AQ118</f>
        <v>1014.0837942412342</v>
      </c>
      <c r="AU118" s="37">
        <f>Folha1!$H$16*1000*(Folha3!AS118*0.001)^2</f>
        <v>99.606386717707693</v>
      </c>
      <c r="AV118" s="36">
        <f t="shared" si="30"/>
        <v>13.299475037129355</v>
      </c>
      <c r="AW118" s="36">
        <f t="shared" si="31"/>
        <v>2.1379073758131488</v>
      </c>
      <c r="AX118" s="1">
        <f t="shared" si="32"/>
        <v>0.4682217405596662</v>
      </c>
      <c r="AY118" s="36">
        <f>SUM($AX$6:AX118)</f>
        <v>43.585171706485156</v>
      </c>
      <c r="AZ118" s="37">
        <f>Folha1!$H$16*AY118/AW118</f>
        <v>1428.1129781845902</v>
      </c>
      <c r="BA118" s="1">
        <f>Folha1!$H$16*1000*(Folha3!AY118*0.001)^2</f>
        <v>133.0730812032192</v>
      </c>
      <c r="BB118" s="36">
        <f t="shared" si="33"/>
        <v>2.6153846153846154</v>
      </c>
      <c r="BC118" s="1">
        <f t="shared" si="34"/>
        <v>0.38235294117647056</v>
      </c>
      <c r="BD118" s="44">
        <f>SUM($BC$6:BC118)</f>
        <v>41.24402941176475</v>
      </c>
      <c r="BE118" s="37">
        <f t="shared" si="41"/>
        <v>1435.0496115916972</v>
      </c>
      <c r="BF118" s="35">
        <f>$BE$2*1000*(Folha3!BD118*0.001)^2</f>
        <v>154.79736655278492</v>
      </c>
      <c r="BG118" s="36">
        <f t="shared" si="35"/>
        <v>2.6153846153846154</v>
      </c>
      <c r="BH118" s="1">
        <f t="shared" si="36"/>
        <v>0.38235294117647056</v>
      </c>
      <c r="BI118" s="44">
        <f>SUM($BH$6:BH118)</f>
        <v>41.24402941176475</v>
      </c>
      <c r="BJ118" s="37">
        <f t="shared" si="37"/>
        <v>1001.3807729238764</v>
      </c>
      <c r="BK118" s="35">
        <f>$BJ$2*1000*(Folha3!BI118*0.001)^2</f>
        <v>108.01794259452575</v>
      </c>
      <c r="BL118" s="37">
        <f t="shared" si="38"/>
        <v>9.2833044982698993</v>
      </c>
    </row>
    <row r="119" spans="34:64" x14ac:dyDescent="0.25">
      <c r="AH119" s="60">
        <f t="shared" si="26"/>
        <v>0.63452352941176482</v>
      </c>
      <c r="AI119" s="1">
        <v>107.86900000000001</v>
      </c>
      <c r="AJ119" s="1">
        <f t="shared" si="42"/>
        <v>2.6689557138573785</v>
      </c>
      <c r="AL119" s="1">
        <f t="shared" si="28"/>
        <v>0.37489727988294247</v>
      </c>
      <c r="AN119" s="32">
        <f>SUM($AL$6:AL119)</f>
        <v>38.163962105438543</v>
      </c>
      <c r="AQ119" s="36">
        <f t="shared" si="40"/>
        <v>2.5973798906228374</v>
      </c>
      <c r="AR119" s="1">
        <f t="shared" si="29"/>
        <v>0.38555999202831587</v>
      </c>
      <c r="AS119" s="36">
        <f>SUM($AR$6:AR119)</f>
        <v>38.093885548522145</v>
      </c>
      <c r="AT119" s="37">
        <f>Folha1!$H$16*AS119/AQ119</f>
        <v>1027.3832692783635</v>
      </c>
      <c r="AU119" s="37">
        <f>Folha1!$H$16*1000*(Folha3!AS119*0.001)^2</f>
        <v>101.65371047846381</v>
      </c>
      <c r="AV119" s="36">
        <f t="shared" si="30"/>
        <v>13.433977661853987</v>
      </c>
      <c r="AW119" s="36">
        <f t="shared" si="31"/>
        <v>2.133573050553633</v>
      </c>
      <c r="AX119" s="1">
        <f t="shared" si="32"/>
        <v>0.46916627730948279</v>
      </c>
      <c r="AY119" s="36">
        <f>SUM($AX$6:AX119)</f>
        <v>44.054337983794639</v>
      </c>
      <c r="AZ119" s="37">
        <f>Folha1!$H$16*AY119/AW119</f>
        <v>1446.4181157744329</v>
      </c>
      <c r="BA119" s="1">
        <f>Folha1!$H$16*1000*(Folha3!AY119*0.001)^2</f>
        <v>135.95339243405462</v>
      </c>
      <c r="BB119" s="36">
        <f t="shared" si="33"/>
        <v>2.6153846153846154</v>
      </c>
      <c r="BC119" s="1">
        <f t="shared" si="34"/>
        <v>0.38235294117647056</v>
      </c>
      <c r="BD119" s="44">
        <f>SUM($BC$6:BC119)</f>
        <v>41.626382352941221</v>
      </c>
      <c r="BE119" s="37">
        <f t="shared" si="41"/>
        <v>1448.3532448096901</v>
      </c>
      <c r="BF119" s="35">
        <f>$BE$2*1000*(Folha3!BD119*0.001)^2</f>
        <v>157.68076940918633</v>
      </c>
      <c r="BG119" s="36">
        <f t="shared" si="35"/>
        <v>2.6153846153846154</v>
      </c>
      <c r="BH119" s="1">
        <f t="shared" si="36"/>
        <v>0.38235294117647056</v>
      </c>
      <c r="BI119" s="44">
        <f>SUM($BH$6:BH119)</f>
        <v>41.626382352941221</v>
      </c>
      <c r="BJ119" s="37">
        <f t="shared" si="37"/>
        <v>1010.6640774221463</v>
      </c>
      <c r="BK119" s="35">
        <f>$BJ$2*1000*(Folha3!BI119*0.001)^2</f>
        <v>110.02998744487178</v>
      </c>
      <c r="BL119" s="37">
        <f t="shared" si="38"/>
        <v>9.283304498270013</v>
      </c>
    </row>
    <row r="120" spans="34:64" x14ac:dyDescent="0.25">
      <c r="AH120" s="60">
        <f t="shared" si="26"/>
        <v>0.64040588235294127</v>
      </c>
      <c r="AI120" s="1">
        <v>108.86900000000001</v>
      </c>
      <c r="AJ120" s="1">
        <f t="shared" si="42"/>
        <v>2.6658389280895509</v>
      </c>
      <c r="AL120" s="1">
        <f t="shared" si="28"/>
        <v>0.37533585025527993</v>
      </c>
      <c r="AN120" s="32">
        <f>SUM($AL$6:AL120)</f>
        <v>38.539297955693826</v>
      </c>
      <c r="AQ120" s="36">
        <f t="shared" si="40"/>
        <v>2.5898803058477506</v>
      </c>
      <c r="AR120" s="1">
        <f t="shared" si="29"/>
        <v>0.38668326089452659</v>
      </c>
      <c r="AS120" s="36">
        <f>SUM($AR$6:AR120)</f>
        <v>38.480568809416674</v>
      </c>
      <c r="AT120" s="37">
        <f>Folha1!$H$16*AS120/AQ120</f>
        <v>1040.8172469402175</v>
      </c>
      <c r="AU120" s="37">
        <f>Folha1!$H$16*1000*(Folha3!AS120*0.001)^2</f>
        <v>103.72791689509752</v>
      </c>
      <c r="AV120" s="36">
        <f t="shared" si="30"/>
        <v>13.571192640952177</v>
      </c>
      <c r="AW120" s="36">
        <f t="shared" si="31"/>
        <v>2.1293079294463668</v>
      </c>
      <c r="AX120" s="1">
        <f t="shared" si="32"/>
        <v>0.4700993384045396</v>
      </c>
      <c r="AY120" s="36">
        <f>SUM($AX$6:AX120)</f>
        <v>44.524437322199176</v>
      </c>
      <c r="AZ120" s="37">
        <f>Folha1!$H$16*AY120/AW120</f>
        <v>1464.7808671656044</v>
      </c>
      <c r="BA120" s="1">
        <f>Folha1!$H$16*1000*(Folha3!AY120*0.001)^2</f>
        <v>138.87036269636479</v>
      </c>
      <c r="BB120" s="36">
        <f t="shared" si="33"/>
        <v>2.6153846153846154</v>
      </c>
      <c r="BC120" s="1">
        <f t="shared" si="34"/>
        <v>0.38235294117647056</v>
      </c>
      <c r="BD120" s="44">
        <f>SUM($BC$6:BC120)</f>
        <v>42.008735294117692</v>
      </c>
      <c r="BE120" s="37">
        <f t="shared" si="41"/>
        <v>1461.6568780276832</v>
      </c>
      <c r="BF120" s="35">
        <f>$BE$2*1000*(Folha3!BD120*0.001)^2</f>
        <v>160.59077953202373</v>
      </c>
      <c r="BG120" s="36">
        <f t="shared" si="35"/>
        <v>2.6153846153846154</v>
      </c>
      <c r="BH120" s="1">
        <f t="shared" si="36"/>
        <v>0.38235294117647056</v>
      </c>
      <c r="BI120" s="44">
        <f>SUM($BH$6:BH120)</f>
        <v>42.008735294117692</v>
      </c>
      <c r="BJ120" s="37">
        <f t="shared" si="37"/>
        <v>1019.9473819204163</v>
      </c>
      <c r="BK120" s="35">
        <f>$BJ$2*1000*(Folha3!BI120*0.001)^2</f>
        <v>112.06059890421436</v>
      </c>
      <c r="BL120" s="37">
        <f t="shared" si="38"/>
        <v>9.2833044982698993</v>
      </c>
    </row>
    <row r="121" spans="34:64" x14ac:dyDescent="0.25">
      <c r="AH121" s="60">
        <f t="shared" si="26"/>
        <v>0.64628823529411772</v>
      </c>
      <c r="AI121" s="1">
        <v>109.86900000000001</v>
      </c>
      <c r="AJ121" s="1">
        <f t="shared" si="42"/>
        <v>2.6627221423217233</v>
      </c>
      <c r="AL121" s="1">
        <f t="shared" si="28"/>
        <v>0.37577544794500428</v>
      </c>
      <c r="AN121" s="32">
        <f>SUM($AL$6:AL121)</f>
        <v>38.915073403638829</v>
      </c>
      <c r="AQ121" s="36">
        <f t="shared" si="40"/>
        <v>2.5823115169204152</v>
      </c>
      <c r="AR121" s="1">
        <f t="shared" si="29"/>
        <v>0.38782350233553731</v>
      </c>
      <c r="AS121" s="36">
        <f>SUM($AR$6:AR121)</f>
        <v>38.86839231175221</v>
      </c>
      <c r="AT121" s="37">
        <f>Folha1!$H$16*AS121/AQ121</f>
        <v>1054.3884395811697</v>
      </c>
      <c r="AU121" s="37">
        <f>Folha1!$H$16*1000*(Folha3!AS121*0.001)^2</f>
        <v>105.82928095097445</v>
      </c>
      <c r="AV121" s="36">
        <f t="shared" si="30"/>
        <v>13.711180454415853</v>
      </c>
      <c r="AW121" s="36">
        <f t="shared" si="31"/>
        <v>2.1251120124913494</v>
      </c>
      <c r="AX121" s="1">
        <f t="shared" si="32"/>
        <v>0.47102076399968501</v>
      </c>
      <c r="AY121" s="36">
        <f>SUM($AX$6:AX121)</f>
        <v>44.995458086198859</v>
      </c>
      <c r="AZ121" s="37">
        <f>Folha1!$H$16*AY121/AW121</f>
        <v>1483.1994017620266</v>
      </c>
      <c r="BA121" s="1">
        <f>Folha1!$H$16*1000*(Folha3!AY121*0.001)^2</f>
        <v>141.82410299947716</v>
      </c>
      <c r="BB121" s="36">
        <f t="shared" si="33"/>
        <v>2.6153846153846154</v>
      </c>
      <c r="BC121" s="1">
        <f t="shared" si="34"/>
        <v>0.38235294117647056</v>
      </c>
      <c r="BD121" s="44">
        <f>SUM($BC$6:BC121)</f>
        <v>42.391088235294163</v>
      </c>
      <c r="BE121" s="37">
        <f t="shared" si="41"/>
        <v>1474.9605112456763</v>
      </c>
      <c r="BF121" s="35">
        <f>$BE$2*1000*(Folha3!BD121*0.001)^2</f>
        <v>163.52739692129708</v>
      </c>
      <c r="BG121" s="36">
        <f t="shared" si="35"/>
        <v>2.6153846153846154</v>
      </c>
      <c r="BH121" s="1">
        <f t="shared" si="36"/>
        <v>0.38235294117647056</v>
      </c>
      <c r="BI121" s="44">
        <f>SUM($BH$6:BH121)</f>
        <v>42.391088235294163</v>
      </c>
      <c r="BJ121" s="37">
        <f t="shared" si="37"/>
        <v>1029.2306864186862</v>
      </c>
      <c r="BK121" s="35">
        <f>$BJ$2*1000*(Folha3!BI121*0.001)^2</f>
        <v>114.10977697255346</v>
      </c>
      <c r="BL121" s="37">
        <f t="shared" si="38"/>
        <v>9.2833044982698993</v>
      </c>
    </row>
    <row r="122" spans="34:64" x14ac:dyDescent="0.25">
      <c r="AH122" s="60">
        <f t="shared" si="26"/>
        <v>0.65217058823529417</v>
      </c>
      <c r="AI122" s="1">
        <v>110.86900000000001</v>
      </c>
      <c r="AJ122" s="1">
        <f t="shared" si="42"/>
        <v>2.6596053565538953</v>
      </c>
      <c r="AL122" s="1">
        <f t="shared" si="28"/>
        <v>0.37621607656596628</v>
      </c>
      <c r="AN122" s="32">
        <f>SUM($AL$6:AL122)</f>
        <v>39.291289480204796</v>
      </c>
      <c r="AQ122" s="36">
        <f t="shared" si="40"/>
        <v>2.5746735238408305</v>
      </c>
      <c r="AR122" s="1">
        <f t="shared" si="29"/>
        <v>0.38898095902711383</v>
      </c>
      <c r="AS122" s="36">
        <f>SUM($AR$6:AR122)</f>
        <v>39.257373270779325</v>
      </c>
      <c r="AT122" s="37">
        <f>Folha1!$H$16*AS122/AQ122</f>
        <v>1068.0996200355855</v>
      </c>
      <c r="AU122" s="37">
        <f>Folha1!$H$16*1000*(Folha3!AS122*0.001)^2</f>
        <v>107.95808319405241</v>
      </c>
      <c r="AV122" s="36">
        <f t="shared" si="30"/>
        <v>13.854003376462515</v>
      </c>
      <c r="AW122" s="36">
        <f t="shared" si="31"/>
        <v>2.1209852996885812</v>
      </c>
      <c r="AX122" s="1">
        <f t="shared" si="32"/>
        <v>0.47193039526373937</v>
      </c>
      <c r="AY122" s="36">
        <f>SUM($AX$6:AX122)</f>
        <v>45.467388481462599</v>
      </c>
      <c r="AZ122" s="37">
        <f>Folha1!$H$16*AY122/AW122</f>
        <v>1501.6718581959287</v>
      </c>
      <c r="BA122" s="1">
        <f>Folha1!$H$16*1000*(Folha3!AY122*0.001)^2</f>
        <v>144.81472062948976</v>
      </c>
      <c r="BB122" s="36">
        <f t="shared" si="33"/>
        <v>2.6153846153846154</v>
      </c>
      <c r="BC122" s="1">
        <f t="shared" si="34"/>
        <v>0.38235294117647056</v>
      </c>
      <c r="BD122" s="44">
        <f>SUM($BC$6:BC122)</f>
        <v>42.773441176470634</v>
      </c>
      <c r="BE122" s="37">
        <f t="shared" si="41"/>
        <v>1488.2641444636693</v>
      </c>
      <c r="BF122" s="35">
        <f>$BE$2*1000*(Folha3!BD122*0.001)^2</f>
        <v>166.49062157700641</v>
      </c>
      <c r="BG122" s="36">
        <f t="shared" si="35"/>
        <v>2.6153846153846154</v>
      </c>
      <c r="BH122" s="1">
        <f t="shared" si="36"/>
        <v>0.38235294117647056</v>
      </c>
      <c r="BI122" s="44">
        <f>SUM($BH$6:BH122)</f>
        <v>42.773441176470634</v>
      </c>
      <c r="BJ122" s="37">
        <f t="shared" si="37"/>
        <v>1038.5139909169561</v>
      </c>
      <c r="BK122" s="35">
        <f>$BJ$2*1000*(Folha3!BI122*0.001)^2</f>
        <v>116.17752164988907</v>
      </c>
      <c r="BL122" s="37">
        <f t="shared" si="38"/>
        <v>9.2833044982698993</v>
      </c>
    </row>
    <row r="123" spans="34:64" x14ac:dyDescent="0.25">
      <c r="AH123" s="60">
        <f t="shared" si="26"/>
        <v>0.65805294117647062</v>
      </c>
      <c r="AI123" s="1">
        <v>111.86900000000001</v>
      </c>
      <c r="AJ123" s="1">
        <f t="shared" si="42"/>
        <v>2.6564885707860677</v>
      </c>
      <c r="AL123" s="1">
        <f t="shared" si="28"/>
        <v>0.37665773974898659</v>
      </c>
      <c r="AN123" s="32">
        <f>SUM($AL$6:AL123)</f>
        <v>39.667947219953781</v>
      </c>
      <c r="AQ123" s="36">
        <f t="shared" si="40"/>
        <v>2.5669663266089966</v>
      </c>
      <c r="AR123" s="1">
        <f t="shared" si="29"/>
        <v>0.39015587932663759</v>
      </c>
      <c r="AS123" s="36">
        <f>SUM($AR$6:AR123)</f>
        <v>39.64752915010596</v>
      </c>
      <c r="AT123" s="37">
        <f>Folha1!$H$16*AS123/AQ123</f>
        <v>1081.953623412048</v>
      </c>
      <c r="AU123" s="37">
        <f>Folha1!$H$16*1000*(Folha3!AS123*0.001)^2</f>
        <v>110.11460986208129</v>
      </c>
      <c r="AV123" s="36">
        <f t="shared" si="30"/>
        <v>13.999725536957385</v>
      </c>
      <c r="AW123" s="36">
        <f t="shared" si="31"/>
        <v>2.1169277910380622</v>
      </c>
      <c r="AX123" s="1">
        <f t="shared" si="32"/>
        <v>0.47282807444144165</v>
      </c>
      <c r="AY123" s="36">
        <f>SUM($AX$6:AX123)</f>
        <v>45.940216555904044</v>
      </c>
      <c r="AZ123" s="37">
        <f>Folha1!$H$16*AY123/AW123</f>
        <v>1520.1963446669913</v>
      </c>
      <c r="BA123" s="1">
        <f>Folha1!$H$16*1000*(Folha3!AY123*0.001)^2</f>
        <v>147.84231908866235</v>
      </c>
      <c r="BB123" s="36">
        <f t="shared" si="33"/>
        <v>2.6153846153846154</v>
      </c>
      <c r="BC123" s="1">
        <f t="shared" si="34"/>
        <v>0.38235294117647056</v>
      </c>
      <c r="BD123" s="44">
        <f>SUM($BC$6:BC123)</f>
        <v>43.155794117647105</v>
      </c>
      <c r="BE123" s="37">
        <f t="shared" si="41"/>
        <v>1501.5677776816624</v>
      </c>
      <c r="BF123" s="35">
        <f>$BE$2*1000*(Folha3!BD123*0.001)^2</f>
        <v>169.48045349915174</v>
      </c>
      <c r="BG123" s="36">
        <f t="shared" si="35"/>
        <v>2.6153846153846154</v>
      </c>
      <c r="BH123" s="1">
        <f t="shared" si="36"/>
        <v>0.38235294117647056</v>
      </c>
      <c r="BI123" s="44">
        <f>SUM($BH$6:BH123)</f>
        <v>43.155794117647105</v>
      </c>
      <c r="BJ123" s="37">
        <f t="shared" si="37"/>
        <v>1047.797295415226</v>
      </c>
      <c r="BK123" s="35">
        <f>$BJ$2*1000*(Folha3!BI123*0.001)^2</f>
        <v>118.26383293622128</v>
      </c>
      <c r="BL123" s="37">
        <f t="shared" si="38"/>
        <v>9.2833044982698993</v>
      </c>
    </row>
    <row r="124" spans="34:64" x14ac:dyDescent="0.25">
      <c r="AH124" s="60">
        <f t="shared" si="26"/>
        <v>0.66393529411764718</v>
      </c>
      <c r="AI124" s="1">
        <v>112.86900000000001</v>
      </c>
      <c r="AJ124" s="1">
        <f t="shared" si="42"/>
        <v>2.6533717850182401</v>
      </c>
      <c r="AL124" s="1">
        <f t="shared" si="28"/>
        <v>0.37710044114195551</v>
      </c>
      <c r="AN124" s="32">
        <f>SUM($AL$6:AL124)</f>
        <v>40.045047661095737</v>
      </c>
      <c r="AQ124" s="36">
        <f t="shared" si="40"/>
        <v>2.5591899252249135</v>
      </c>
      <c r="AR124" s="1">
        <f t="shared" si="29"/>
        <v>0.39134851742566762</v>
      </c>
      <c r="AS124" s="36">
        <f>SUM($AR$6:AR124)</f>
        <v>40.038877667531629</v>
      </c>
      <c r="AT124" s="37">
        <f>Folha1!$H$16*AS124/AQ124</f>
        <v>1095.9533489490054</v>
      </c>
      <c r="AU124" s="37">
        <f>Folha1!$H$16*1000*(Folha3!AS124*0.001)^2</f>
        <v>112.29915301153926</v>
      </c>
      <c r="AV124" s="36">
        <f t="shared" si="30"/>
        <v>14.148412985314962</v>
      </c>
      <c r="AW124" s="36">
        <f t="shared" si="31"/>
        <v>2.1129394865397924</v>
      </c>
      <c r="AX124" s="1">
        <f t="shared" si="32"/>
        <v>0.47371364491559548</v>
      </c>
      <c r="AY124" s="36">
        <f>SUM($AX$6:AX124)</f>
        <v>46.413930200819642</v>
      </c>
      <c r="AZ124" s="37">
        <f>Folha1!$H$16*AY124/AW124</f>
        <v>1538.7709393025025</v>
      </c>
      <c r="BA124" s="1">
        <f>Folha1!$H$16*1000*(Folha3!AY124*0.001)^2</f>
        <v>150.90699803553426</v>
      </c>
      <c r="BB124" s="36">
        <f t="shared" si="33"/>
        <v>2.6153846153846154</v>
      </c>
      <c r="BC124" s="1">
        <f t="shared" si="34"/>
        <v>0.38235294117647056</v>
      </c>
      <c r="BD124" s="44">
        <f>SUM($BC$6:BC124)</f>
        <v>43.538147058823576</v>
      </c>
      <c r="BE124" s="37">
        <f t="shared" si="41"/>
        <v>1514.8714108996555</v>
      </c>
      <c r="BF124" s="35">
        <f>$BE$2*1000*(Folha3!BD124*0.001)^2</f>
        <v>172.49689268773307</v>
      </c>
      <c r="BG124" s="36">
        <f t="shared" si="35"/>
        <v>2.6153846153846154</v>
      </c>
      <c r="BH124" s="1">
        <f t="shared" si="36"/>
        <v>0.38235294117647056</v>
      </c>
      <c r="BI124" s="44">
        <f>SUM($BH$6:BH124)</f>
        <v>43.538147058823576</v>
      </c>
      <c r="BJ124" s="37">
        <f t="shared" si="37"/>
        <v>1057.0805999134959</v>
      </c>
      <c r="BK124" s="35">
        <f>$BJ$2*1000*(Folha3!BI124*0.001)^2</f>
        <v>120.36871083155</v>
      </c>
      <c r="BL124" s="37">
        <f t="shared" si="38"/>
        <v>9.2833044982698993</v>
      </c>
    </row>
    <row r="125" spans="34:64" x14ac:dyDescent="0.25">
      <c r="AH125" s="60">
        <f t="shared" si="26"/>
        <v>0.66981764705882363</v>
      </c>
      <c r="AI125" s="1">
        <v>113.86900000000001</v>
      </c>
      <c r="AJ125" s="1">
        <f t="shared" si="42"/>
        <v>2.6502549992504125</v>
      </c>
      <c r="AL125" s="1">
        <f t="shared" si="28"/>
        <v>0.37754418440993415</v>
      </c>
      <c r="AN125" s="32">
        <f>SUM($AL$6:AL125)</f>
        <v>40.422591845505671</v>
      </c>
      <c r="AQ125" s="36">
        <f t="shared" si="40"/>
        <v>2.5513443196885812</v>
      </c>
      <c r="AR125" s="1">
        <f t="shared" si="29"/>
        <v>0.39255913350764982</v>
      </c>
      <c r="AS125" s="36">
        <f>SUM($AR$6:AR125)</f>
        <v>40.431436801039283</v>
      </c>
      <c r="AT125" s="37">
        <f>Folha1!$H$16*AS125/AQ125</f>
        <v>1110.1017619343204</v>
      </c>
      <c r="AU125" s="37">
        <f>Folha1!$H$16*1000*(Folha3!AS125*0.001)^2</f>
        <v>114.51201065043423</v>
      </c>
      <c r="AV125" s="36">
        <f t="shared" si="30"/>
        <v>14.300133757007643</v>
      </c>
      <c r="AW125" s="36">
        <f t="shared" si="31"/>
        <v>2.1090203861937717</v>
      </c>
      <c r="AX125" s="1">
        <f t="shared" si="32"/>
        <v>0.47458695126937062</v>
      </c>
      <c r="AY125" s="36">
        <f>SUM($AX$6:AX125)</f>
        <v>46.888517152089015</v>
      </c>
      <c r="AZ125" s="37">
        <f>Folha1!$H$16*AY125/AW125</f>
        <v>1557.3936905385829</v>
      </c>
      <c r="BA125" s="1">
        <f>Folha1!$H$16*1000*(Folha3!AY125*0.001)^2</f>
        <v>154.00885322581024</v>
      </c>
      <c r="BB125" s="36">
        <f t="shared" si="33"/>
        <v>2.6153846153846154</v>
      </c>
      <c r="BC125" s="1">
        <f t="shared" si="34"/>
        <v>0.38235294117647056</v>
      </c>
      <c r="BD125" s="44">
        <f>SUM($BC$6:BC125)</f>
        <v>43.920500000000047</v>
      </c>
      <c r="BE125" s="37">
        <f t="shared" si="41"/>
        <v>1528.1750441176487</v>
      </c>
      <c r="BF125" s="35">
        <f>$BE$2*1000*(Folha3!BD125*0.001)^2</f>
        <v>175.5399391427504</v>
      </c>
      <c r="BG125" s="36">
        <f t="shared" si="35"/>
        <v>2.6153846153846154</v>
      </c>
      <c r="BH125" s="1">
        <f t="shared" si="36"/>
        <v>0.38235294117647056</v>
      </c>
      <c r="BI125" s="44">
        <f>SUM($BH$6:BH125)</f>
        <v>43.920500000000047</v>
      </c>
      <c r="BJ125" s="37">
        <f t="shared" si="37"/>
        <v>1066.3639044117658</v>
      </c>
      <c r="BK125" s="35">
        <f>$BJ$2*1000*(Folha3!BI125*0.001)^2</f>
        <v>122.49215533587528</v>
      </c>
      <c r="BL125" s="37">
        <f t="shared" si="38"/>
        <v>9.2833044982698993</v>
      </c>
    </row>
    <row r="126" spans="34:64" x14ac:dyDescent="0.25">
      <c r="AH126" s="60">
        <f t="shared" si="26"/>
        <v>0.67570000000000008</v>
      </c>
      <c r="AI126" s="1">
        <v>114.86900000000001</v>
      </c>
      <c r="AJ126" s="1">
        <f t="shared" si="42"/>
        <v>2.6471382134825845</v>
      </c>
      <c r="AL126" s="1">
        <f t="shared" si="28"/>
        <v>0.37798897323525438</v>
      </c>
      <c r="AN126" s="32">
        <f>SUM($AL$6:AL126)</f>
        <v>40.800580818740926</v>
      </c>
      <c r="AQ126" s="36">
        <f t="shared" si="40"/>
        <v>2.5434295099999997</v>
      </c>
      <c r="AR126" s="1">
        <f t="shared" si="29"/>
        <v>0.39378799391097302</v>
      </c>
      <c r="AS126" s="36">
        <f>SUM($AR$6:AR126)</f>
        <v>40.825224794950259</v>
      </c>
      <c r="AT126" s="37">
        <f>Folha1!$H$16*AS126/AQ126</f>
        <v>1124.401895691328</v>
      </c>
      <c r="AU126" s="37">
        <f>Folha1!$H$16*1000*(Folha3!AS126*0.001)^2</f>
        <v>116.75348687510441</v>
      </c>
      <c r="AV126" s="36">
        <f t="shared" si="30"/>
        <v>14.454957942788496</v>
      </c>
      <c r="AW126" s="36">
        <f t="shared" si="31"/>
        <v>2.1051704899999999</v>
      </c>
      <c r="AX126" s="1">
        <f t="shared" si="32"/>
        <v>0.47544783934872298</v>
      </c>
      <c r="AY126" s="36">
        <f>SUM($AX$6:AX126)</f>
        <v>47.36396499143774</v>
      </c>
      <c r="AZ126" s="37">
        <f>Folha1!$H$16*AY126/AW126</f>
        <v>1576.0626175224972</v>
      </c>
      <c r="BA126" s="1">
        <f>Folha1!$H$16*1000*(Folha3!AY126*0.001)^2</f>
        <v>157.14797645405724</v>
      </c>
      <c r="BB126" s="36">
        <f t="shared" si="33"/>
        <v>2.6153846153846154</v>
      </c>
      <c r="BC126" s="1">
        <f t="shared" si="34"/>
        <v>0.38235294117647056</v>
      </c>
      <c r="BD126" s="44">
        <f>SUM($BC$6:BC126)</f>
        <v>44.302852941176518</v>
      </c>
      <c r="BE126" s="37">
        <f t="shared" si="41"/>
        <v>1541.4786773356418</v>
      </c>
      <c r="BF126" s="35">
        <f>$BE$2*1000*(Folha3!BD126*0.001)^2</f>
        <v>178.60959286420365</v>
      </c>
      <c r="BG126" s="36">
        <f t="shared" si="35"/>
        <v>2.6153846153846154</v>
      </c>
      <c r="BH126" s="1">
        <f t="shared" si="36"/>
        <v>0.38235294117647056</v>
      </c>
      <c r="BI126" s="44">
        <f>SUM($BH$6:BH126)</f>
        <v>44.302852941176518</v>
      </c>
      <c r="BJ126" s="37">
        <f t="shared" si="37"/>
        <v>1075.6472089100357</v>
      </c>
      <c r="BK126" s="35">
        <f>$BJ$2*1000*(Folha3!BI126*0.001)^2</f>
        <v>124.63416644919705</v>
      </c>
      <c r="BL126" s="37">
        <f t="shared" si="38"/>
        <v>9.2833044982698993</v>
      </c>
    </row>
    <row r="127" spans="34:64" x14ac:dyDescent="0.25">
      <c r="AH127" s="60">
        <f t="shared" si="26"/>
        <v>0.68158235294117653</v>
      </c>
      <c r="AI127" s="1">
        <v>115.86900000000001</v>
      </c>
      <c r="AJ127" s="1">
        <f t="shared" si="42"/>
        <v>2.6440214277147569</v>
      </c>
      <c r="AL127" s="1">
        <f t="shared" si="28"/>
        <v>0.37843481131762163</v>
      </c>
      <c r="AN127" s="32">
        <f>SUM($AL$6:AL127)</f>
        <v>41.179015630058551</v>
      </c>
      <c r="AQ127" s="36">
        <f t="shared" si="40"/>
        <v>2.5354454961591695</v>
      </c>
      <c r="AR127" s="1">
        <f t="shared" si="29"/>
        <v>0.39503537129758148</v>
      </c>
      <c r="AS127" s="36">
        <f>SUM($AR$6:AR127)</f>
        <v>41.22026016624784</v>
      </c>
      <c r="AT127" s="37">
        <f>Folha1!$H$16*AS127/AQ127</f>
        <v>1138.8568536341165</v>
      </c>
      <c r="AU127" s="37">
        <f>Folha1!$H$16*1000*(Folha3!AS127*0.001)^2</f>
        <v>119.02389201115835</v>
      </c>
      <c r="AV127" s="36">
        <f t="shared" si="30"/>
        <v>14.612957760762811</v>
      </c>
      <c r="AW127" s="36">
        <f t="shared" si="31"/>
        <v>2.1013897979584772</v>
      </c>
      <c r="AX127" s="1">
        <f t="shared" si="32"/>
        <v>0.47629615632488698</v>
      </c>
      <c r="AY127" s="36">
        <f>SUM($AX$6:AX127)</f>
        <v>47.840261147762625</v>
      </c>
      <c r="AZ127" s="37">
        <f>Folha1!$H$16*AY127/AW127</f>
        <v>1594.7757105360583</v>
      </c>
      <c r="BA127" s="1">
        <f>Folha1!$H$16*1000*(Folha3!AY127*0.001)^2</f>
        <v>160.32445549625376</v>
      </c>
      <c r="BB127" s="36">
        <f t="shared" si="33"/>
        <v>2.6153846153846154</v>
      </c>
      <c r="BC127" s="1">
        <f t="shared" si="34"/>
        <v>0.38235294117647056</v>
      </c>
      <c r="BD127" s="44">
        <f>SUM($BC$6:BC127)</f>
        <v>44.685205882352989</v>
      </c>
      <c r="BE127" s="37">
        <f t="shared" si="41"/>
        <v>1554.7823105536349</v>
      </c>
      <c r="BF127" s="35">
        <f>$BE$2*1000*(Folha3!BD127*0.001)^2</f>
        <v>181.70585385209293</v>
      </c>
      <c r="BG127" s="36">
        <f t="shared" si="35"/>
        <v>2.6153846153846154</v>
      </c>
      <c r="BH127" s="1">
        <f t="shared" si="36"/>
        <v>0.38235294117647056</v>
      </c>
      <c r="BI127" s="44">
        <f>SUM($BH$6:BH127)</f>
        <v>44.685205882352989</v>
      </c>
      <c r="BJ127" s="37">
        <f t="shared" si="37"/>
        <v>1084.9305134083056</v>
      </c>
      <c r="BK127" s="35">
        <f>$BJ$2*1000*(Folha3!BI127*0.001)^2</f>
        <v>126.79474417151539</v>
      </c>
      <c r="BL127" s="37">
        <f t="shared" si="38"/>
        <v>9.2833044982698993</v>
      </c>
    </row>
    <row r="128" spans="34:64" x14ac:dyDescent="0.25">
      <c r="AH128" s="60">
        <f t="shared" si="26"/>
        <v>0.68746470588235298</v>
      </c>
      <c r="AI128" s="1">
        <v>116.86900000000001</v>
      </c>
      <c r="AJ128" s="1">
        <f t="shared" si="42"/>
        <v>2.6409046419469293</v>
      </c>
      <c r="AL128" s="1">
        <f t="shared" si="28"/>
        <v>0.37888170237421726</v>
      </c>
      <c r="AN128" s="32">
        <f>SUM($AL$6:AL128)</f>
        <v>41.557897332432766</v>
      </c>
      <c r="AQ128" s="36">
        <f t="shared" si="40"/>
        <v>2.52739227816609</v>
      </c>
      <c r="AR128" s="1">
        <f t="shared" si="29"/>
        <v>0.39630154482736185</v>
      </c>
      <c r="AS128" s="36">
        <f>SUM($AR$6:AR128)</f>
        <v>41.6165617110752</v>
      </c>
      <c r="AT128" s="37">
        <f>Folha1!$H$16*AS128/AQ128</f>
        <v>1153.4698113948793</v>
      </c>
      <c r="AU128" s="37">
        <f>Folha1!$H$16*1000*(Folha3!AS128*0.001)^2</f>
        <v>121.32354275869889</v>
      </c>
      <c r="AV128" s="36">
        <f t="shared" si="30"/>
        <v>14.774207631435729</v>
      </c>
      <c r="AW128" s="36">
        <f t="shared" si="31"/>
        <v>2.0976783100692042</v>
      </c>
      <c r="AX128" s="1">
        <f t="shared" si="32"/>
        <v>0.47713175075690245</v>
      </c>
      <c r="AY128" s="36">
        <f>SUM($AX$6:AX128)</f>
        <v>48.317392898519529</v>
      </c>
      <c r="AZ128" s="37">
        <f>Folha1!$H$16*AY128/AW128</f>
        <v>1613.5309314401106</v>
      </c>
      <c r="BA128" s="1">
        <f>Folha1!$H$16*1000*(Folha3!AY128*0.001)^2</f>
        <v>163.53837405323398</v>
      </c>
      <c r="BB128" s="36">
        <f t="shared" si="33"/>
        <v>2.6153846153846154</v>
      </c>
      <c r="BC128" s="1">
        <f t="shared" si="34"/>
        <v>0.38235294117647056</v>
      </c>
      <c r="BD128" s="44">
        <f>SUM($BC$6:BC128)</f>
        <v>45.06755882352946</v>
      </c>
      <c r="BE128" s="37">
        <f t="shared" si="41"/>
        <v>1568.0859437716279</v>
      </c>
      <c r="BF128" s="35">
        <f>$BE$2*1000*(Folha3!BD128*0.001)^2</f>
        <v>184.82872210641824</v>
      </c>
      <c r="BG128" s="36">
        <f t="shared" si="35"/>
        <v>2.6153846153846154</v>
      </c>
      <c r="BH128" s="1">
        <f t="shared" si="36"/>
        <v>0.38235294117647056</v>
      </c>
      <c r="BI128" s="44">
        <f>SUM($BH$6:BH128)</f>
        <v>45.06755882352946</v>
      </c>
      <c r="BJ128" s="37">
        <f t="shared" si="37"/>
        <v>1094.2138179065755</v>
      </c>
      <c r="BK128" s="35">
        <f>$BJ$2*1000*(Folha3!BI128*0.001)^2</f>
        <v>128.97388850283031</v>
      </c>
      <c r="BL128" s="37">
        <f t="shared" si="38"/>
        <v>9.2833044982698993</v>
      </c>
    </row>
    <row r="129" spans="34:64" x14ac:dyDescent="0.25">
      <c r="AH129" s="60">
        <f t="shared" si="26"/>
        <v>0.69334705882352954</v>
      </c>
      <c r="AI129" s="1">
        <v>117.86900000000001</v>
      </c>
      <c r="AJ129" s="1">
        <f t="shared" si="42"/>
        <v>2.6377878561791017</v>
      </c>
      <c r="AL129" s="1">
        <f t="shared" si="28"/>
        <v>0.37932965013980141</v>
      </c>
      <c r="AN129" s="32">
        <f>SUM($AL$6:AL129)</f>
        <v>41.937226982572568</v>
      </c>
      <c r="AQ129" s="36">
        <f t="shared" si="40"/>
        <v>2.5192698560207609</v>
      </c>
      <c r="AR129" s="1">
        <f t="shared" si="29"/>
        <v>0.39758680033853322</v>
      </c>
      <c r="AS129" s="36">
        <f>SUM($AR$6:AR129)</f>
        <v>42.01414851141373</v>
      </c>
      <c r="AT129" s="37">
        <f>Folha1!$H$16*AS129/AQ129</f>
        <v>1168.2440190263151</v>
      </c>
      <c r="AU129" s="37">
        <f>Folha1!$H$16*1000*(Folha3!AS129*0.001)^2</f>
        <v>123.65276234198353</v>
      </c>
      <c r="AV129" s="36">
        <f t="shared" si="30"/>
        <v>14.938784255883093</v>
      </c>
      <c r="AW129" s="36">
        <f t="shared" si="31"/>
        <v>2.09403602633218</v>
      </c>
      <c r="AX129" s="1">
        <f t="shared" si="32"/>
        <v>0.47795447265412966</v>
      </c>
      <c r="AY129" s="36">
        <f>SUM($AX$6:AX129)</f>
        <v>48.795347371173662</v>
      </c>
      <c r="AZ129" s="37">
        <f>Folha1!$H$16*AY129/AW129</f>
        <v>1632.3262141400521</v>
      </c>
      <c r="BA129" s="1">
        <f>Folha1!$H$16*1000*(Folha3!AY129*0.001)^2</f>
        <v>166.78981169506804</v>
      </c>
      <c r="BB129" s="36">
        <f t="shared" si="33"/>
        <v>2.6153846153846154</v>
      </c>
      <c r="BC129" s="1">
        <f t="shared" si="34"/>
        <v>0.38235294117647056</v>
      </c>
      <c r="BD129" s="44">
        <f>SUM($BC$6:BC129)</f>
        <v>45.449911764705931</v>
      </c>
      <c r="BE129" s="37">
        <f t="shared" si="41"/>
        <v>1581.3895769896212</v>
      </c>
      <c r="BF129" s="35">
        <f>$BE$2*1000*(Folha3!BD129*0.001)^2</f>
        <v>187.97819762717947</v>
      </c>
      <c r="BG129" s="36">
        <f t="shared" si="35"/>
        <v>2.6153846153846154</v>
      </c>
      <c r="BH129" s="1">
        <f t="shared" si="36"/>
        <v>0.38235294117647056</v>
      </c>
      <c r="BI129" s="44">
        <f>SUM($BH$6:BH129)</f>
        <v>45.449911764705931</v>
      </c>
      <c r="BJ129" s="37">
        <f t="shared" si="37"/>
        <v>1103.4971224048454</v>
      </c>
      <c r="BK129" s="35">
        <f>$BJ$2*1000*(Folha3!BI129*0.001)^2</f>
        <v>131.17159944314173</v>
      </c>
      <c r="BL129" s="37">
        <f t="shared" si="38"/>
        <v>9.2833044982698993</v>
      </c>
    </row>
    <row r="130" spans="34:64" x14ac:dyDescent="0.25">
      <c r="AH130" s="60">
        <f t="shared" si="26"/>
        <v>0.69922941176470599</v>
      </c>
      <c r="AI130" s="1">
        <v>118.86900000000001</v>
      </c>
      <c r="AJ130" s="1">
        <f t="shared" si="42"/>
        <v>2.6346710704112737</v>
      </c>
      <c r="AL130" s="1">
        <f t="shared" si="28"/>
        <v>0.37977865836681773</v>
      </c>
      <c r="AN130" s="32">
        <f>SUM($AL$6:AL130)</f>
        <v>42.317005640939385</v>
      </c>
      <c r="AQ130" s="36">
        <f t="shared" si="40"/>
        <v>2.5110782297231831</v>
      </c>
      <c r="AR130" s="1">
        <f t="shared" si="29"/>
        <v>0.39889143053427933</v>
      </c>
      <c r="AS130" s="36">
        <f>SUM($AR$6:AR130)</f>
        <v>42.413039941948007</v>
      </c>
      <c r="AT130" s="37">
        <f>Folha1!$H$16*AS130/AQ130</f>
        <v>1183.1828032821982</v>
      </c>
      <c r="AU130" s="37">
        <f>Folha1!$H$16*1000*(Folha3!AS130*0.001)^2</f>
        <v>126.01188066367779</v>
      </c>
      <c r="AV130" s="36">
        <f t="shared" si="30"/>
        <v>4.0282420963699224</v>
      </c>
      <c r="AW130" s="36">
        <f t="shared" si="31"/>
        <v>2.090462946747405</v>
      </c>
      <c r="AX130" s="1">
        <f t="shared" si="32"/>
        <v>0.47876417353871009</v>
      </c>
      <c r="AY130" s="36">
        <f>SUM($AX$6:AX130)</f>
        <v>49.274111544712369</v>
      </c>
      <c r="AZ130" s="37">
        <f>Folha1!$H$16*AY130/AW130</f>
        <v>1651.1594650723316</v>
      </c>
      <c r="BA130" s="1">
        <f>Folha1!$H$16*1000*(Folha3!AY130*0.001)^2</f>
        <v>170.0788438064213</v>
      </c>
      <c r="BB130" s="36">
        <f t="shared" si="33"/>
        <v>2.6153846153846154</v>
      </c>
      <c r="BC130" s="1">
        <f t="shared" si="34"/>
        <v>0.38235294117647056</v>
      </c>
      <c r="BD130" s="44">
        <f>SUM($BC$6:BC130)</f>
        <v>45.832264705882402</v>
      </c>
      <c r="BE130" s="37">
        <f t="shared" si="41"/>
        <v>1594.6932102076141</v>
      </c>
      <c r="BF130" s="35">
        <f>$BE$2*1000*(Folha3!BD130*0.001)^2</f>
        <v>191.15428041437673</v>
      </c>
      <c r="BG130" s="36">
        <f t="shared" si="35"/>
        <v>2.6153846153846154</v>
      </c>
      <c r="BH130" s="1">
        <f t="shared" si="36"/>
        <v>0.38235294117647056</v>
      </c>
      <c r="BI130" s="44">
        <f>SUM($BH$6:BH130)</f>
        <v>45.832264705882402</v>
      </c>
      <c r="BJ130" s="37">
        <f t="shared" si="37"/>
        <v>1112.7804269031153</v>
      </c>
      <c r="BK130" s="35">
        <f>$BJ$2*1000*(Folha3!BI130*0.001)^2</f>
        <v>133.38787699244969</v>
      </c>
      <c r="BL130" s="37">
        <f t="shared" si="38"/>
        <v>0.10211634948086612</v>
      </c>
    </row>
    <row r="131" spans="34:64" x14ac:dyDescent="0.25">
      <c r="AH131" s="60">
        <f t="shared" si="26"/>
        <v>0.70511176470588244</v>
      </c>
      <c r="AI131" s="1">
        <v>119.86900000000001</v>
      </c>
      <c r="AJ131" s="1">
        <f t="shared" si="42"/>
        <v>2.6315542846434461</v>
      </c>
      <c r="AL131" s="1">
        <f t="shared" si="28"/>
        <v>4.1800664041840244E-3</v>
      </c>
      <c r="AN131" s="32">
        <f>SUM($AL$6:AL131)</f>
        <v>42.321185707343567</v>
      </c>
      <c r="AQ131" s="36">
        <f t="shared" si="40"/>
        <v>2.5028173992733564</v>
      </c>
      <c r="AR131" s="1">
        <f t="shared" si="29"/>
        <v>4.3951270833888752E-3</v>
      </c>
      <c r="AS131" s="36">
        <f>SUM($AR$6:AR131)</f>
        <v>42.417435069031399</v>
      </c>
      <c r="AT131" s="37">
        <f>Folha1!$H$16*AS131/AQ131</f>
        <v>1187.2110453785681</v>
      </c>
      <c r="AU131" s="37">
        <f>Folha1!$H$16*1000*(Folha3!AS131*0.001)^2</f>
        <v>126.03799842965405</v>
      </c>
      <c r="AV131" s="36">
        <f>(AT132-AT131)/(AI132-AI131)</f>
        <v>1022.3314411062165</v>
      </c>
      <c r="AW131" s="36">
        <f t="shared" si="31"/>
        <v>2.0869590713148787</v>
      </c>
      <c r="AX131" s="1">
        <f t="shared" si="32"/>
        <v>5.2708750802680417E-3</v>
      </c>
      <c r="AY131" s="36">
        <f>SUM($AX$6:AX131)</f>
        <v>49.27938241979264</v>
      </c>
      <c r="AZ131" s="37">
        <f>Folha1!$H$16*AY131/AW131</f>
        <v>1654.1085817261469</v>
      </c>
      <c r="BA131" s="1">
        <f>Folha1!$H$16*1000*(Folha3!AY131*0.001)^2</f>
        <v>170.11523258174387</v>
      </c>
      <c r="BB131" s="36">
        <f t="shared" si="33"/>
        <v>2.6153846153846154</v>
      </c>
      <c r="BC131" s="1">
        <f t="shared" si="34"/>
        <v>4.205882352934091E-3</v>
      </c>
      <c r="BD131" s="44">
        <f>SUM($BC$6:BC131)</f>
        <v>45.836470588235336</v>
      </c>
      <c r="BE131" s="37">
        <f t="shared" si="41"/>
        <v>1594.839550173012</v>
      </c>
      <c r="BF131" s="35">
        <f>$BE$2*1000*(Folha3!BD131*0.001)^2</f>
        <v>191.18936527474085</v>
      </c>
      <c r="BG131" s="36">
        <f t="shared" si="35"/>
        <v>2.6153846153846154</v>
      </c>
      <c r="BH131" s="1">
        <f t="shared" si="36"/>
        <v>4.205882352934091E-3</v>
      </c>
      <c r="BI131" s="44">
        <f>SUM($BH$6:BH131)</f>
        <v>45.836470588235336</v>
      </c>
      <c r="BJ131" s="37">
        <f t="shared" si="37"/>
        <v>1112.8825432525962</v>
      </c>
      <c r="BK131" s="35">
        <f>$BJ$2*1000*(Folha3!BI131*0.001)^2</f>
        <v>133.41235928512137</v>
      </c>
      <c r="BL131" s="37">
        <f t="shared" si="38"/>
        <v>843.93677257141258</v>
      </c>
    </row>
    <row r="132" spans="34:64" x14ac:dyDescent="0.25">
      <c r="AH132" s="60">
        <f t="shared" si="26"/>
        <v>0.70517647058823529</v>
      </c>
      <c r="AI132" s="22" cm="1">
        <f t="array" ref="AI132:AI151">_xlfn.SEQUENCE((R18-R17)/1+1,1,R17,1)</f>
        <v>119.88</v>
      </c>
      <c r="AJ132" s="1">
        <f t="shared" si="42"/>
        <v>2.6315200000000001</v>
      </c>
      <c r="AL132" s="1">
        <f t="shared" si="28"/>
        <v>0.38018873065669273</v>
      </c>
      <c r="AN132" s="32">
        <f>SUM($AL$6:AL132)</f>
        <v>42.701374438000258</v>
      </c>
      <c r="AQ132" s="36">
        <f t="shared" si="40"/>
        <v>2.5027261453287197</v>
      </c>
      <c r="AR132" s="1">
        <f t="shared" si="29"/>
        <v>0.40023041306426521</v>
      </c>
      <c r="AS132" s="36">
        <f>SUM($AR$6:AR132)</f>
        <v>42.817665482095663</v>
      </c>
      <c r="AT132" s="37">
        <f>Folha1!$H$16*AS132/AQ132</f>
        <v>1198.4566912307175</v>
      </c>
      <c r="AU132" s="37">
        <f>Folha1!$H$16*1000*(Folha3!AS132*0.001)^2</f>
        <v>128.42768671815048</v>
      </c>
      <c r="AV132" s="36">
        <f t="shared" si="30"/>
        <v>15.280142334334869</v>
      </c>
      <c r="AW132" s="36">
        <f t="shared" si="31"/>
        <v>2.0869209134948097</v>
      </c>
      <c r="AX132" s="1">
        <f t="shared" si="32"/>
        <v>0.47956939460739378</v>
      </c>
      <c r="AY132" s="36">
        <f>SUM($AX$6:AX132)</f>
        <v>49.758951814400035</v>
      </c>
      <c r="AZ132" s="37">
        <f>Folha1!$H$16*AY132/AW132</f>
        <v>1670.2363156791582</v>
      </c>
      <c r="BA132" s="1">
        <f>Folha1!$H$16*1000*(Folha3!AY132*0.001)^2</f>
        <v>173.44234501074001</v>
      </c>
      <c r="BB132" s="36">
        <f t="shared" si="33"/>
        <v>2.6153846153846154</v>
      </c>
      <c r="BC132" s="1">
        <f t="shared" si="34"/>
        <v>0.38235294117647056</v>
      </c>
      <c r="BD132" s="44">
        <f>SUM($BC$6:BC132)</f>
        <v>46.218823529411807</v>
      </c>
      <c r="BE132" s="37">
        <f t="shared" si="41"/>
        <v>1608.1431833910049</v>
      </c>
      <c r="BF132" s="35">
        <f>$BE$2*1000*(Folha3!BD132*0.001)^2</f>
        <v>194.39234800830482</v>
      </c>
      <c r="BG132" s="36">
        <f t="shared" si="35"/>
        <v>2.6153846153846154</v>
      </c>
      <c r="BH132" s="1">
        <f t="shared" si="36"/>
        <v>0.38235294117647056</v>
      </c>
      <c r="BI132" s="44">
        <f>SUM($BH$6:BH132)</f>
        <v>46.218823529411807</v>
      </c>
      <c r="BJ132" s="37">
        <f t="shared" si="37"/>
        <v>1122.1658477508661</v>
      </c>
      <c r="BK132" s="35">
        <f>$BJ$2*1000*(Folha3!BI132*0.001)^2</f>
        <v>135.6474076761248</v>
      </c>
      <c r="BL132" s="37">
        <f t="shared" si="38"/>
        <v>9.2833044982698993</v>
      </c>
    </row>
    <row r="133" spans="34:64" x14ac:dyDescent="0.25">
      <c r="AH133" s="60">
        <f t="shared" si="26"/>
        <v>0.71105882352941174</v>
      </c>
      <c r="AI133" s="1">
        <v>120.88</v>
      </c>
      <c r="AJ133" s="1">
        <f t="shared" ref="AJ133:AJ152" si="43">$U$17+$W$17*(AI133-$AI$132)</f>
        <v>2.6290251943444991</v>
      </c>
      <c r="AL133" s="1">
        <f t="shared" si="28"/>
        <v>0.38054968088561314</v>
      </c>
      <c r="AN133" s="32">
        <f>SUM($AL$6:AL133)</f>
        <v>43.081924118885873</v>
      </c>
      <c r="AQ133" s="36">
        <f t="shared" si="40"/>
        <v>2.494395349480969</v>
      </c>
      <c r="AR133" s="1">
        <f t="shared" si="29"/>
        <v>0.40157492070187578</v>
      </c>
      <c r="AS133" s="36">
        <f>SUM($AR$6:AR133)</f>
        <v>43.219240402797539</v>
      </c>
      <c r="AT133" s="37">
        <f>Folha1!$H$16*AS133/AQ133</f>
        <v>1213.7368335650524</v>
      </c>
      <c r="AU133" s="37">
        <f>Folha1!$H$16*1000*(Folha3!AS133*0.001)^2</f>
        <v>130.84795804729814</v>
      </c>
      <c r="AV133" s="36">
        <f t="shared" si="30"/>
        <v>15.455223236616348</v>
      </c>
      <c r="AW133" s="36">
        <f t="shared" si="31"/>
        <v>2.0834870034602075</v>
      </c>
      <c r="AX133" s="1">
        <f t="shared" si="32"/>
        <v>0.48035246714944274</v>
      </c>
      <c r="AY133" s="36">
        <f>SUM($AX$6:AX133)</f>
        <v>50.239304281549479</v>
      </c>
      <c r="AZ133" s="37">
        <f>Folha1!$H$16*AY133/AW133</f>
        <v>1689.13947374143</v>
      </c>
      <c r="BA133" s="1">
        <f>Folha1!$H$16*1000*(Folha3!AY133*0.001)^2</f>
        <v>176.80719062029078</v>
      </c>
      <c r="BB133" s="36">
        <f t="shared" si="33"/>
        <v>2.6153846153846154</v>
      </c>
      <c r="BC133" s="1">
        <f t="shared" si="34"/>
        <v>0.38235294117647056</v>
      </c>
      <c r="BD133" s="44">
        <f>SUM($BC$6:BC133)</f>
        <v>46.601176470588278</v>
      </c>
      <c r="BE133" s="37">
        <f t="shared" si="41"/>
        <v>1621.4468166089982</v>
      </c>
      <c r="BF133" s="35">
        <f>$BE$2*1000*(Folha3!BD133*0.001)^2</f>
        <v>197.62193800830488</v>
      </c>
      <c r="BG133" s="36">
        <f t="shared" si="35"/>
        <v>2.6153846153846154</v>
      </c>
      <c r="BH133" s="1">
        <f t="shared" si="36"/>
        <v>0.38235294117647056</v>
      </c>
      <c r="BI133" s="44">
        <f>SUM($BH$6:BH133)</f>
        <v>46.601176470588278</v>
      </c>
      <c r="BJ133" s="37">
        <f t="shared" si="37"/>
        <v>1131.449152249136</v>
      </c>
      <c r="BK133" s="35">
        <f>$BJ$2*1000*(Folha3!BI133*0.001)^2</f>
        <v>137.90102267612482</v>
      </c>
      <c r="BL133" s="37">
        <f t="shared" si="38"/>
        <v>9.2833044982698993</v>
      </c>
    </row>
    <row r="134" spans="34:64" x14ac:dyDescent="0.25">
      <c r="AH134" s="60">
        <f t="shared" si="26"/>
        <v>0.71694117647058819</v>
      </c>
      <c r="AI134" s="1">
        <v>121.88</v>
      </c>
      <c r="AJ134" s="1">
        <f t="shared" si="43"/>
        <v>2.6265303886889981</v>
      </c>
      <c r="AL134" s="1">
        <f t="shared" si="28"/>
        <v>0.38091131713632809</v>
      </c>
      <c r="AN134" s="32">
        <f>SUM($AL$6:AL134)</f>
        <v>43.462835436022203</v>
      </c>
      <c r="AQ134" s="36">
        <f t="shared" ref="AQ134:AQ165" si="44">$AQ$1-($AQ$1-$AQ$2)*(AI134/$AQ$3)^2</f>
        <v>2.485995349480969</v>
      </c>
      <c r="AR134" s="1">
        <f t="shared" si="29"/>
        <v>0.40293972779031634</v>
      </c>
      <c r="AS134" s="36">
        <f>SUM($AR$6:AR134)</f>
        <v>43.622180130587857</v>
      </c>
      <c r="AT134" s="37">
        <f>Folha1!$H$16*AS134/AQ134</f>
        <v>1229.1920568016687</v>
      </c>
      <c r="AU134" s="37">
        <f>Folha1!$H$16*1000*(Folha3!AS134*0.001)^2</f>
        <v>133.29916340878498</v>
      </c>
      <c r="AV134" s="36">
        <f t="shared" si="30"/>
        <v>15.633963152071829</v>
      </c>
      <c r="AW134" s="36">
        <f t="shared" si="31"/>
        <v>2.0801222975778546</v>
      </c>
      <c r="AX134" s="1">
        <f t="shared" si="32"/>
        <v>0.4811220813752774</v>
      </c>
      <c r="AY134" s="36">
        <f>SUM($AX$6:AX134)</f>
        <v>50.720426362924755</v>
      </c>
      <c r="AZ134" s="37">
        <f>Folha1!$H$16*AY134/AW134</f>
        <v>1708.0741356664623</v>
      </c>
      <c r="BA134" s="1">
        <f>Folha1!$H$16*1000*(Folha3!AY134*0.001)^2</f>
        <v>180.2098318733544</v>
      </c>
      <c r="BB134" s="36">
        <f t="shared" si="33"/>
        <v>2.6153846153846154</v>
      </c>
      <c r="BC134" s="1">
        <f t="shared" si="34"/>
        <v>0.38235294117647056</v>
      </c>
      <c r="BD134" s="44">
        <f>SUM($BC$6:BC134)</f>
        <v>46.983529411764749</v>
      </c>
      <c r="BE134" s="37">
        <f t="shared" ref="BE134:BE165" si="45">$BE$2*BD134/BB134</f>
        <v>1634.7504498269911</v>
      </c>
      <c r="BF134" s="35">
        <f>$BE$2*1000*(Folha3!BD134*0.001)^2</f>
        <v>200.87813527474086</v>
      </c>
      <c r="BG134" s="36">
        <f t="shared" si="35"/>
        <v>2.6153846153846154</v>
      </c>
      <c r="BH134" s="1">
        <f t="shared" si="36"/>
        <v>0.38235294117647056</v>
      </c>
      <c r="BI134" s="44">
        <f>SUM($BH$6:BH134)</f>
        <v>46.983529411764749</v>
      </c>
      <c r="BJ134" s="37">
        <f t="shared" si="37"/>
        <v>1140.7324567474059</v>
      </c>
      <c r="BK134" s="35">
        <f>$BJ$2*1000*(Folha3!BI134*0.001)^2</f>
        <v>140.17320428512136</v>
      </c>
      <c r="BL134" s="37">
        <f t="shared" si="38"/>
        <v>9.2833044982698993</v>
      </c>
    </row>
    <row r="135" spans="34:64" x14ac:dyDescent="0.25">
      <c r="AH135" s="60">
        <f t="shared" ref="AH135:AH184" si="46">AI135/170</f>
        <v>0.72282352941176464</v>
      </c>
      <c r="AI135" s="1">
        <v>122.88</v>
      </c>
      <c r="AJ135" s="1">
        <f t="shared" si="43"/>
        <v>2.6240355830334972</v>
      </c>
      <c r="AL135" s="1">
        <f t="shared" ref="AL135:AL184" si="47">(AI136-AI135)/((AJ136+AJ135)/2)</f>
        <v>0.38127364136647673</v>
      </c>
      <c r="AN135" s="32">
        <f>SUM($AL$6:AL135)</f>
        <v>43.84410907738868</v>
      </c>
      <c r="AQ135" s="36">
        <f t="shared" si="44"/>
        <v>2.4775261453287198</v>
      </c>
      <c r="AR135" s="1">
        <f t="shared" ref="AR135:AR184" si="48">(AI136-AI135)/((AQ136+AQ135)/2)</f>
        <v>0.40432515657848445</v>
      </c>
      <c r="AS135" s="36">
        <f>SUM($AR$6:AR135)</f>
        <v>44.026505287166344</v>
      </c>
      <c r="AT135" s="37">
        <f>Folha1!$H$16*AS135/AQ135</f>
        <v>1244.8260199537406</v>
      </c>
      <c r="AU135" s="37">
        <f>Folha1!$H$16*1000*(Folha3!AS135*0.001)^2</f>
        <v>135.78166114099727</v>
      </c>
      <c r="AV135" s="36">
        <f t="shared" ref="AV135:AV181" si="49">(AT136-AT135)/(AI136-AI135)</f>
        <v>15.816451507618012</v>
      </c>
      <c r="AW135" s="36">
        <f t="shared" ref="AW135:AW185" si="50">-($AQ$1-($AQ$1-$AQ$2)*((AI135-170)/$AQ$3)^2)+5</f>
        <v>2.0768267958477509</v>
      </c>
      <c r="AX135" s="1">
        <f t="shared" ref="AX135:AX184" si="51">(AI136-AI135)/((AW136+AW135)/2)</f>
        <v>0.48187809549984817</v>
      </c>
      <c r="AY135" s="36">
        <f>SUM($AX$6:AX135)</f>
        <v>51.202304458424607</v>
      </c>
      <c r="AZ135" s="37">
        <f>Folha1!$H$16*AY135/AW135</f>
        <v>1727.0381030210169</v>
      </c>
      <c r="BA135" s="1">
        <f>Folha1!$H$16*1000*(Folha3!AY135*0.001)^2</f>
        <v>183.65032683898798</v>
      </c>
      <c r="BB135" s="36">
        <f t="shared" ref="BB135:BB184" si="52">170/65</f>
        <v>2.6153846153846154</v>
      </c>
      <c r="BC135" s="1">
        <f t="shared" ref="BC135:BC184" si="53">(AI136-AI135)/((BB136+BB135)/2)</f>
        <v>0.38235294117647056</v>
      </c>
      <c r="BD135" s="44">
        <f>SUM($BC$6:BC135)</f>
        <v>47.36588235294122</v>
      </c>
      <c r="BE135" s="37">
        <f t="shared" si="45"/>
        <v>1648.0540830449841</v>
      </c>
      <c r="BF135" s="35">
        <f>$BE$2*1000*(Folha3!BD135*0.001)^2</f>
        <v>204.16093980761286</v>
      </c>
      <c r="BG135" s="36">
        <f t="shared" ref="BG135:BG183" si="54">170/65</f>
        <v>2.6153846153846154</v>
      </c>
      <c r="BH135" s="1">
        <f t="shared" ref="BH135:BH166" si="55">(AI136-AI135)/((BG136+BG135)/2)</f>
        <v>0.38235294117647056</v>
      </c>
      <c r="BI135" s="44">
        <f>SUM($BH$6:BH135)</f>
        <v>47.36588235294122</v>
      </c>
      <c r="BJ135" s="37">
        <f t="shared" ref="BJ135:BJ166" si="56">$BJ$2*BI135/BG135</f>
        <v>1150.0157612456758</v>
      </c>
      <c r="BK135" s="35">
        <f>$BJ$2*1000*(Folha3!BI135*0.001)^2</f>
        <v>142.46395250311446</v>
      </c>
      <c r="BL135" s="37">
        <f t="shared" ref="BL135:BL183" si="57">(BJ136-BJ135)/(AI136-AI135)</f>
        <v>9.2833044982698993</v>
      </c>
    </row>
    <row r="136" spans="34:64" x14ac:dyDescent="0.25">
      <c r="AH136" s="60">
        <f t="shared" si="46"/>
        <v>0.7287058823529412</v>
      </c>
      <c r="AI136" s="1">
        <v>123.88</v>
      </c>
      <c r="AJ136" s="1">
        <f t="shared" si="43"/>
        <v>2.6215407773779962</v>
      </c>
      <c r="AL136" s="1">
        <f t="shared" si="47"/>
        <v>0.38163665554115395</v>
      </c>
      <c r="AN136" s="32">
        <f>SUM($AL$6:AL136)</f>
        <v>44.22574573292983</v>
      </c>
      <c r="AQ136" s="36">
        <f t="shared" si="44"/>
        <v>2.4689877370242215</v>
      </c>
      <c r="AR136" s="1">
        <f t="shared" si="48"/>
        <v>0.40573153721868899</v>
      </c>
      <c r="AS136" s="36">
        <f>SUM($AR$6:AR136)</f>
        <v>44.432236824385036</v>
      </c>
      <c r="AT136" s="37">
        <f>Folha1!$H$16*AS136/AQ136</f>
        <v>1260.6424714613586</v>
      </c>
      <c r="AU136" s="37">
        <f>Folha1!$H$16*1000*(Folha3!AS136*0.001)^2</f>
        <v>138.2958171089108</v>
      </c>
      <c r="AV136" s="36">
        <f t="shared" si="49"/>
        <v>16.002780555216304</v>
      </c>
      <c r="AW136" s="36">
        <f t="shared" si="50"/>
        <v>2.0736004982698963</v>
      </c>
      <c r="AX136" s="1">
        <f t="shared" si="51"/>
        <v>0.48262036956148796</v>
      </c>
      <c r="AY136" s="36">
        <f>SUM($AX$6:AX136)</f>
        <v>51.684924827986094</v>
      </c>
      <c r="AZ136" s="37">
        <f>Folha1!$H$16*AY136/AW136</f>
        <v>1746.0291526531082</v>
      </c>
      <c r="BA136" s="1">
        <f>Folha1!$H$16*1000*(Folha3!AY136*0.001)^2</f>
        <v>187.12872914323151</v>
      </c>
      <c r="BB136" s="36">
        <f t="shared" si="52"/>
        <v>2.6153846153846154</v>
      </c>
      <c r="BC136" s="1">
        <f t="shared" si="53"/>
        <v>0.38235294117647056</v>
      </c>
      <c r="BD136" s="44">
        <f>SUM($BC$6:BC136)</f>
        <v>47.748235294117691</v>
      </c>
      <c r="BE136" s="37">
        <f t="shared" si="45"/>
        <v>1661.3577162629774</v>
      </c>
      <c r="BF136" s="35">
        <f>$BE$2*1000*(Folha3!BD136*0.001)^2</f>
        <v>207.47035160692084</v>
      </c>
      <c r="BG136" s="36">
        <f t="shared" si="54"/>
        <v>2.6153846153846154</v>
      </c>
      <c r="BH136" s="1">
        <f t="shared" si="55"/>
        <v>0.38235294117647056</v>
      </c>
      <c r="BI136" s="44">
        <f>SUM($BH$6:BH136)</f>
        <v>47.748235294117691</v>
      </c>
      <c r="BJ136" s="37">
        <f t="shared" si="56"/>
        <v>1159.2990657439457</v>
      </c>
      <c r="BK136" s="35">
        <f>$BJ$2*1000*(Folha3!BI136*0.001)^2</f>
        <v>144.77326733010409</v>
      </c>
      <c r="BL136" s="37">
        <f t="shared" si="57"/>
        <v>9.2833044982698993</v>
      </c>
    </row>
    <row r="137" spans="34:64" x14ac:dyDescent="0.25">
      <c r="AH137" s="60">
        <f t="shared" si="46"/>
        <v>0.73458823529411765</v>
      </c>
      <c r="AI137" s="1">
        <v>124.88</v>
      </c>
      <c r="AJ137" s="1">
        <f t="shared" si="43"/>
        <v>2.6190459717224952</v>
      </c>
      <c r="AL137" s="1">
        <f t="shared" si="47"/>
        <v>0.38200036163294565</v>
      </c>
      <c r="AN137" s="32">
        <f>SUM($AL$6:AL137)</f>
        <v>44.607746094562778</v>
      </c>
      <c r="AQ137" s="36">
        <f t="shared" si="44"/>
        <v>2.4603801245674739</v>
      </c>
      <c r="AR137" s="1">
        <f t="shared" si="48"/>
        <v>0.40715920799650085</v>
      </c>
      <c r="AS137" s="36">
        <f>SUM($AR$6:AR137)</f>
        <v>44.839396032381536</v>
      </c>
      <c r="AT137" s="37">
        <f>Folha1!$H$16*AS137/AQ137</f>
        <v>1276.6452520165749</v>
      </c>
      <c r="AU137" s="37">
        <f>Folha1!$H$16*1000*(Folha3!AS137*0.001)^2</f>
        <v>140.84200488967463</v>
      </c>
      <c r="AV137" s="36">
        <f t="shared" si="49"/>
        <v>16.193045476534962</v>
      </c>
      <c r="AW137" s="36">
        <f t="shared" si="50"/>
        <v>2.0704434048442906</v>
      </c>
      <c r="AX137" s="1">
        <f t="shared" si="51"/>
        <v>0.4833487654830993</v>
      </c>
      <c r="AY137" s="36">
        <f>SUM($AX$6:AX137)</f>
        <v>52.168273593469195</v>
      </c>
      <c r="AZ137" s="37">
        <f>Folha1!$H$16*AY137/AW137</f>
        <v>1765.0450373021276</v>
      </c>
      <c r="BA137" s="1">
        <f>Folha1!$H$16*1000*(Folha3!AY137*0.001)^2</f>
        <v>190.64508792121705</v>
      </c>
      <c r="BB137" s="36">
        <f t="shared" si="52"/>
        <v>2.6153846153846154</v>
      </c>
      <c r="BC137" s="1">
        <f t="shared" si="53"/>
        <v>0.38235294117647056</v>
      </c>
      <c r="BD137" s="44">
        <f>SUM($BC$6:BC137)</f>
        <v>48.130588235294162</v>
      </c>
      <c r="BE137" s="37">
        <f t="shared" si="45"/>
        <v>1674.6613494809703</v>
      </c>
      <c r="BF137" s="35">
        <f>$BE$2*1000*(Folha3!BD137*0.001)^2</f>
        <v>210.80637067266474</v>
      </c>
      <c r="BG137" s="36">
        <f t="shared" si="54"/>
        <v>2.6153846153846154</v>
      </c>
      <c r="BH137" s="1">
        <f t="shared" si="55"/>
        <v>0.38235294117647056</v>
      </c>
      <c r="BI137" s="44">
        <f>SUM($BH$6:BH137)</f>
        <v>48.130588235294162</v>
      </c>
      <c r="BJ137" s="37">
        <f t="shared" si="56"/>
        <v>1168.5823702422156</v>
      </c>
      <c r="BK137" s="35">
        <f>$BJ$2*1000*(Folha3!BI137*0.001)^2</f>
        <v>147.10114876609023</v>
      </c>
      <c r="BL137" s="37">
        <f t="shared" si="57"/>
        <v>9.2833044982698993</v>
      </c>
    </row>
    <row r="138" spans="34:64" x14ac:dyDescent="0.25">
      <c r="AH138" s="60">
        <f t="shared" si="46"/>
        <v>0.7404705882352941</v>
      </c>
      <c r="AI138" s="1">
        <v>125.88</v>
      </c>
      <c r="AJ138" s="1">
        <f t="shared" si="43"/>
        <v>2.6165511660669942</v>
      </c>
      <c r="AL138" s="1">
        <f t="shared" si="47"/>
        <v>0.38236476162196437</v>
      </c>
      <c r="AN138" s="32">
        <f>SUM($AL$6:AL138)</f>
        <v>44.990110856184742</v>
      </c>
      <c r="AQ138" s="36">
        <f t="shared" si="44"/>
        <v>2.4517033079584776</v>
      </c>
      <c r="AR138" s="1">
        <f t="shared" si="48"/>
        <v>0.40860851556886668</v>
      </c>
      <c r="AS138" s="36">
        <f>SUM($AR$6:AR138)</f>
        <v>45.248004547950401</v>
      </c>
      <c r="AT138" s="37">
        <f>Folha1!$H$16*AS138/AQ138</f>
        <v>1292.8382974931098</v>
      </c>
      <c r="AU138" s="37">
        <f>Folha1!$H$16*1000*(Folha3!AS138*0.001)^2</f>
        <v>143.42060596409843</v>
      </c>
      <c r="AV138" s="36">
        <f t="shared" si="49"/>
        <v>16.38734449215076</v>
      </c>
      <c r="AW138" s="36">
        <f t="shared" si="50"/>
        <v>2.0673555155709344</v>
      </c>
      <c r="AX138" s="1">
        <f t="shared" si="51"/>
        <v>0.48406314713296666</v>
      </c>
      <c r="AY138" s="36">
        <f>SUM($AX$6:AX138)</f>
        <v>52.652336740602159</v>
      </c>
      <c r="AZ138" s="37">
        <f>Folha1!$H$16*AY138/AW138</f>
        <v>1784.0834862289055</v>
      </c>
      <c r="BA138" s="1">
        <f>Folha1!$H$16*1000*(Folha3!AY138*0.001)^2</f>
        <v>194.19944777054195</v>
      </c>
      <c r="BB138" s="36">
        <f t="shared" si="52"/>
        <v>2.6153846153846154</v>
      </c>
      <c r="BC138" s="1">
        <f t="shared" si="53"/>
        <v>0.38235294117647056</v>
      </c>
      <c r="BD138" s="44">
        <f>SUM($BC$6:BC138)</f>
        <v>48.512941176470633</v>
      </c>
      <c r="BE138" s="37">
        <f t="shared" si="45"/>
        <v>1687.9649826989635</v>
      </c>
      <c r="BF138" s="35">
        <f>$BE$2*1000*(Folha3!BD138*0.001)^2</f>
        <v>214.1689970048447</v>
      </c>
      <c r="BG138" s="36">
        <f t="shared" si="54"/>
        <v>2.6153846153846154</v>
      </c>
      <c r="BH138" s="1">
        <f t="shared" si="55"/>
        <v>0.38235294117647056</v>
      </c>
      <c r="BI138" s="44">
        <f>SUM($BH$6:BH138)</f>
        <v>48.512941176470633</v>
      </c>
      <c r="BJ138" s="37">
        <f t="shared" si="56"/>
        <v>1177.8656747404855</v>
      </c>
      <c r="BK138" s="35">
        <f>$BJ$2*1000*(Folha3!BI138*0.001)^2</f>
        <v>149.44759681107294</v>
      </c>
      <c r="BL138" s="37">
        <f t="shared" si="57"/>
        <v>9.2833044982701267</v>
      </c>
    </row>
    <row r="139" spans="34:64" x14ac:dyDescent="0.25">
      <c r="AH139" s="60">
        <f t="shared" si="46"/>
        <v>0.74635294117647055</v>
      </c>
      <c r="AI139" s="1">
        <v>126.88</v>
      </c>
      <c r="AJ139" s="1">
        <f t="shared" si="43"/>
        <v>2.6140563604114937</v>
      </c>
      <c r="AL139" s="1">
        <f t="shared" si="47"/>
        <v>0.38272985749588584</v>
      </c>
      <c r="AN139" s="32">
        <f>SUM($AL$6:AL139)</f>
        <v>45.372840713680631</v>
      </c>
      <c r="AQ139" s="36">
        <f t="shared" si="44"/>
        <v>2.442957287197232</v>
      </c>
      <c r="AR139" s="1">
        <f t="shared" si="48"/>
        <v>0.41007981521082693</v>
      </c>
      <c r="AS139" s="36">
        <f>SUM($AR$6:AR139)</f>
        <v>45.65808436316123</v>
      </c>
      <c r="AT139" s="37">
        <f>Folha1!$H$16*AS139/AQ139</f>
        <v>1309.2256419852606</v>
      </c>
      <c r="AU139" s="37">
        <f>Folha1!$H$16*1000*(Folha3!AS139*0.001)^2</f>
        <v>146.03200991426417</v>
      </c>
      <c r="AV139" s="36">
        <f t="shared" si="49"/>
        <v>16.585778975530957</v>
      </c>
      <c r="AW139" s="36">
        <f t="shared" si="50"/>
        <v>2.0643368304498271</v>
      </c>
      <c r="AX139" s="1">
        <f t="shared" si="51"/>
        <v>0.48476338038514921</v>
      </c>
      <c r="AY139" s="36">
        <f>SUM($AX$6:AX139)</f>
        <v>53.137100120987306</v>
      </c>
      <c r="AZ139" s="37">
        <f>Folha1!$H$16*AY139/AW139</f>
        <v>1803.1422058654778</v>
      </c>
      <c r="BA139" s="1">
        <f>Folha1!$H$16*1000*(Folha3!AY139*0.001)^2</f>
        <v>197.79184870594591</v>
      </c>
      <c r="BB139" s="36">
        <f t="shared" si="52"/>
        <v>2.6153846153846154</v>
      </c>
      <c r="BC139" s="1">
        <f t="shared" si="53"/>
        <v>0.38235294117647056</v>
      </c>
      <c r="BD139" s="44">
        <f>SUM($BC$6:BC139)</f>
        <v>48.895294117647104</v>
      </c>
      <c r="BE139" s="37">
        <f t="shared" si="45"/>
        <v>1701.2686159169568</v>
      </c>
      <c r="BF139" s="35">
        <f>$BE$2*1000*(Folha3!BD139*0.001)^2</f>
        <v>217.55823060346066</v>
      </c>
      <c r="BG139" s="36">
        <f t="shared" si="54"/>
        <v>2.6153846153846154</v>
      </c>
      <c r="BH139" s="1">
        <f t="shared" si="55"/>
        <v>0.38235294117647056</v>
      </c>
      <c r="BI139" s="44">
        <f>SUM($BH$6:BH139)</f>
        <v>48.895294117647104</v>
      </c>
      <c r="BJ139" s="37">
        <f t="shared" si="56"/>
        <v>1187.1489792387556</v>
      </c>
      <c r="BK139" s="35">
        <f>$BJ$2*1000*(Folha3!BI139*0.001)^2</f>
        <v>151.81261146505221</v>
      </c>
      <c r="BL139" s="37">
        <f t="shared" si="57"/>
        <v>9.283304498269672</v>
      </c>
    </row>
    <row r="140" spans="34:64" x14ac:dyDescent="0.25">
      <c r="AH140" s="60">
        <f t="shared" si="46"/>
        <v>0.752235294117647</v>
      </c>
      <c r="AI140" s="1">
        <v>127.88</v>
      </c>
      <c r="AJ140" s="1">
        <f t="shared" si="43"/>
        <v>2.6115615547559927</v>
      </c>
      <c r="AL140" s="1">
        <f t="shared" si="47"/>
        <v>0.38309565124998413</v>
      </c>
      <c r="AN140" s="32">
        <f>SUM($AL$6:AL140)</f>
        <v>45.755936364930612</v>
      </c>
      <c r="AQ140" s="36">
        <f t="shared" si="44"/>
        <v>2.4341420622837369</v>
      </c>
      <c r="AR140" s="1">
        <f t="shared" si="48"/>
        <v>0.41157347107120429</v>
      </c>
      <c r="AS140" s="36">
        <f>SUM($AR$6:AR140)</f>
        <v>46.069657834232437</v>
      </c>
      <c r="AT140" s="37">
        <f>Folha1!$H$16*AS140/AQ140</f>
        <v>1325.8114209607916</v>
      </c>
      <c r="AU140" s="37">
        <f>Folha1!$H$16*1000*(Folha3!AS140*0.001)^2</f>
        <v>148.67661462749177</v>
      </c>
      <c r="AV140" s="36">
        <f t="shared" si="49"/>
        <v>16.788453572029312</v>
      </c>
      <c r="AW140" s="36">
        <f t="shared" si="50"/>
        <v>2.0613873494809689</v>
      </c>
      <c r="AX140" s="1">
        <f t="shared" si="51"/>
        <v>0.48544933317940503</v>
      </c>
      <c r="AY140" s="36">
        <f>SUM($AX$6:AX140)</f>
        <v>53.622549454166709</v>
      </c>
      <c r="AZ140" s="37">
        <f>Folha1!$H$16*AY140/AW140</f>
        <v>1822.2188804842845</v>
      </c>
      <c r="BA140" s="1">
        <f>Folha1!$H$16*1000*(Folha3!AY140*0.001)^2</f>
        <v>201.42232611532958</v>
      </c>
      <c r="BB140" s="36">
        <f t="shared" si="52"/>
        <v>2.6153846153846154</v>
      </c>
      <c r="BC140" s="1">
        <f t="shared" si="53"/>
        <v>0.38235294117647056</v>
      </c>
      <c r="BD140" s="44">
        <f>SUM($BC$6:BC140)</f>
        <v>49.277647058823575</v>
      </c>
      <c r="BE140" s="37">
        <f t="shared" si="45"/>
        <v>1714.5722491349497</v>
      </c>
      <c r="BF140" s="35">
        <f>$BE$2*1000*(Folha3!BD140*0.001)^2</f>
        <v>220.97407146851253</v>
      </c>
      <c r="BG140" s="36">
        <f t="shared" si="54"/>
        <v>2.6153846153846154</v>
      </c>
      <c r="BH140" s="1">
        <f t="shared" si="55"/>
        <v>0.38235294117647056</v>
      </c>
      <c r="BI140" s="44">
        <f>SUM($BH$6:BH140)</f>
        <v>49.277647058823575</v>
      </c>
      <c r="BJ140" s="37">
        <f t="shared" si="56"/>
        <v>1196.4322837370253</v>
      </c>
      <c r="BK140" s="35">
        <f>$BJ$2*1000*(Folha3!BI140*0.001)^2</f>
        <v>154.196192728028</v>
      </c>
      <c r="BL140" s="37">
        <f t="shared" si="57"/>
        <v>9.2833044982698993</v>
      </c>
    </row>
    <row r="141" spans="34:64" x14ac:dyDescent="0.25">
      <c r="AH141" s="60">
        <f t="shared" si="46"/>
        <v>0.75811764705882345</v>
      </c>
      <c r="AI141" s="1">
        <v>128.88</v>
      </c>
      <c r="AJ141" s="1">
        <f t="shared" si="43"/>
        <v>2.6090667491004917</v>
      </c>
      <c r="AL141" s="1">
        <f t="shared" si="47"/>
        <v>0.3834621448871689</v>
      </c>
      <c r="AN141" s="32">
        <f>SUM($AL$6:AL141)</f>
        <v>46.139398509817781</v>
      </c>
      <c r="AQ141" s="36">
        <f t="shared" si="44"/>
        <v>2.4252576332179929</v>
      </c>
      <c r="AR141" s="1">
        <f t="shared" si="48"/>
        <v>0.41308985643763863</v>
      </c>
      <c r="AS141" s="36">
        <f>SUM($AR$6:AR141)</f>
        <v>46.482747690670074</v>
      </c>
      <c r="AT141" s="37">
        <f>Folha1!$H$16*AS141/AQ141</f>
        <v>1342.5998745328209</v>
      </c>
      <c r="AU141" s="37">
        <f>Folha1!$H$16*1000*(Folha3!AS141*0.001)^2</f>
        <v>151.35482650689968</v>
      </c>
      <c r="AV141" s="36">
        <f t="shared" si="49"/>
        <v>16.995476323149887</v>
      </c>
      <c r="AW141" s="36">
        <f t="shared" si="50"/>
        <v>2.0585070726643599</v>
      </c>
      <c r="AX141" s="1">
        <f t="shared" si="51"/>
        <v>0.48612087558060157</v>
      </c>
      <c r="AY141" s="36">
        <f>SUM($AX$6:AX141)</f>
        <v>54.108670329747312</v>
      </c>
      <c r="AZ141" s="37">
        <f>Folha1!$H$16*AY141/AW141</f>
        <v>1841.311172886526</v>
      </c>
      <c r="BA141" s="1">
        <f>Folha1!$H$16*1000*(Folha3!AY141*0.001)^2</f>
        <v>205.09091071715446</v>
      </c>
      <c r="BB141" s="36">
        <f t="shared" si="52"/>
        <v>2.6153846153846154</v>
      </c>
      <c r="BC141" s="1">
        <f t="shared" si="53"/>
        <v>0.38235294117647056</v>
      </c>
      <c r="BD141" s="44">
        <f>SUM($BC$6:BC141)</f>
        <v>49.660000000000046</v>
      </c>
      <c r="BE141" s="37">
        <f t="shared" si="45"/>
        <v>1727.8758823529427</v>
      </c>
      <c r="BF141" s="35">
        <f>$BE$2*1000*(Folha3!BD141*0.001)^2</f>
        <v>224.41651960000041</v>
      </c>
      <c r="BG141" s="36">
        <f t="shared" si="54"/>
        <v>2.6153846153846154</v>
      </c>
      <c r="BH141" s="1">
        <f t="shared" si="55"/>
        <v>0.38235294117647056</v>
      </c>
      <c r="BI141" s="44">
        <f>SUM($BH$6:BH141)</f>
        <v>49.660000000000046</v>
      </c>
      <c r="BJ141" s="37">
        <f t="shared" si="56"/>
        <v>1205.7155882352952</v>
      </c>
      <c r="BK141" s="35">
        <f>$BJ$2*1000*(Folha3!BI141*0.001)^2</f>
        <v>156.59834060000028</v>
      </c>
      <c r="BL141" s="37">
        <f t="shared" si="57"/>
        <v>9.2833044982698993</v>
      </c>
    </row>
    <row r="142" spans="34:64" x14ac:dyDescent="0.25">
      <c r="AH142" s="60">
        <f t="shared" si="46"/>
        <v>0.76400000000000001</v>
      </c>
      <c r="AI142" s="1">
        <v>129.88</v>
      </c>
      <c r="AJ142" s="1">
        <f t="shared" si="43"/>
        <v>2.6065719434449908</v>
      </c>
      <c r="AL142" s="1">
        <f t="shared" si="47"/>
        <v>0.38382934041802141</v>
      </c>
      <c r="AN142" s="32">
        <f>SUM($AL$6:AL142)</f>
        <v>46.523227850235806</v>
      </c>
      <c r="AQ142" s="36">
        <f t="shared" si="44"/>
        <v>2.4163040000000002</v>
      </c>
      <c r="AR142" s="1">
        <f t="shared" si="48"/>
        <v>0.4146293540113688</v>
      </c>
      <c r="AS142" s="36">
        <f>SUM($AR$6:AR142)</f>
        <v>46.897377044681441</v>
      </c>
      <c r="AT142" s="37">
        <f>Folha1!$H$16*AS142/AQ142</f>
        <v>1359.5953508559708</v>
      </c>
      <c r="AU142" s="37">
        <f>Folha1!$H$16*1000*(Folha3!AS142*0.001)^2</f>
        <v>154.06706068881121</v>
      </c>
      <c r="AV142" s="36">
        <f t="shared" si="49"/>
        <v>17.206958796334447</v>
      </c>
      <c r="AW142" s="36">
        <f t="shared" si="50"/>
        <v>2.0556960000000002</v>
      </c>
      <c r="AX142" s="1">
        <f t="shared" si="51"/>
        <v>0.48677787983756315</v>
      </c>
      <c r="AY142" s="36">
        <f>SUM($AX$6:AX142)</f>
        <v>54.595448209584873</v>
      </c>
      <c r="AZ142" s="37">
        <f>Folha1!$H$16*AY142/AW142</f>
        <v>1860.4167251093577</v>
      </c>
      <c r="BA142" s="1">
        <f>Folha1!$H$16*1000*(Folha3!AY142*0.001)^2</f>
        <v>208.79762851925926</v>
      </c>
      <c r="BB142" s="36">
        <f t="shared" si="52"/>
        <v>2.6153846153846154</v>
      </c>
      <c r="BC142" s="1">
        <f t="shared" si="53"/>
        <v>0.38235294117647056</v>
      </c>
      <c r="BD142" s="44">
        <f>SUM($BC$6:BC142)</f>
        <v>50.042352941176517</v>
      </c>
      <c r="BE142" s="37">
        <f t="shared" si="45"/>
        <v>1741.179515570936</v>
      </c>
      <c r="BF142" s="35">
        <f>$BE$2*1000*(Folha3!BD142*0.001)^2</f>
        <v>227.88557499792432</v>
      </c>
      <c r="BG142" s="36">
        <f t="shared" si="54"/>
        <v>2.6153846153846154</v>
      </c>
      <c r="BH142" s="1">
        <f t="shared" si="55"/>
        <v>0.38235294117647056</v>
      </c>
      <c r="BI142" s="44">
        <f>SUM($BH$6:BH142)</f>
        <v>50.042352941176517</v>
      </c>
      <c r="BJ142" s="37">
        <f t="shared" si="56"/>
        <v>1214.9988927335651</v>
      </c>
      <c r="BK142" s="35">
        <f>$BJ$2*1000*(Folha3!BI142*0.001)^2</f>
        <v>159.01905508096917</v>
      </c>
      <c r="BL142" s="37">
        <f t="shared" si="57"/>
        <v>9.2833044982698993</v>
      </c>
    </row>
    <row r="143" spans="34:64" x14ac:dyDescent="0.25">
      <c r="AH143" s="60">
        <f t="shared" si="46"/>
        <v>0.76988235294117646</v>
      </c>
      <c r="AI143" s="1">
        <v>130.88</v>
      </c>
      <c r="AJ143" s="1">
        <f t="shared" si="43"/>
        <v>2.6040771377894898</v>
      </c>
      <c r="AL143" s="1">
        <f t="shared" si="47"/>
        <v>0.38419723986083154</v>
      </c>
      <c r="AN143" s="32">
        <f>SUM($AL$6:AL143)</f>
        <v>46.907425090096638</v>
      </c>
      <c r="AQ143" s="36">
        <f t="shared" si="44"/>
        <v>2.4072811626297579</v>
      </c>
      <c r="AR143" s="1">
        <f t="shared" si="48"/>
        <v>0.41619235619217665</v>
      </c>
      <c r="AS143" s="36">
        <f>SUM($AR$6:AR143)</f>
        <v>47.313569400873618</v>
      </c>
      <c r="AT143" s="37">
        <f>Folha1!$H$16*AS143/AQ143</f>
        <v>1376.8023096523052</v>
      </c>
      <c r="AU143" s="37">
        <f>Folha1!$H$16*1000*(Folha3!AS143*0.001)^2</f>
        <v>156.81374126726797</v>
      </c>
      <c r="AV143" s="36">
        <f t="shared" si="49"/>
        <v>17.423016220569934</v>
      </c>
      <c r="AW143" s="36">
        <f t="shared" si="50"/>
        <v>2.0529541314878892</v>
      </c>
      <c r="AX143" s="1">
        <f t="shared" si="51"/>
        <v>0.48742022044130973</v>
      </c>
      <c r="AY143" s="36">
        <f>SUM($AX$6:AX143)</f>
        <v>55.082868430026181</v>
      </c>
      <c r="AZ143" s="37">
        <f>Folha1!$H$16*AY143/AW143</f>
        <v>1879.5331591516001</v>
      </c>
      <c r="BA143" s="1">
        <f>Folha1!$H$16*1000*(Folha3!AY143*0.001)^2</f>
        <v>212.54250077913181</v>
      </c>
      <c r="BB143" s="36">
        <f t="shared" si="52"/>
        <v>2.6153846153846154</v>
      </c>
      <c r="BC143" s="1">
        <f t="shared" si="53"/>
        <v>0.38235294117647056</v>
      </c>
      <c r="BD143" s="44">
        <f>SUM($BC$6:BC143)</f>
        <v>50.424705882352988</v>
      </c>
      <c r="BE143" s="37">
        <f t="shared" si="45"/>
        <v>1754.4831487889289</v>
      </c>
      <c r="BF143" s="35">
        <f>$BE$2*1000*(Folha3!BD143*0.001)^2</f>
        <v>231.38123766228418</v>
      </c>
      <c r="BG143" s="36">
        <f t="shared" si="54"/>
        <v>2.6153846153846154</v>
      </c>
      <c r="BH143" s="1">
        <f t="shared" si="55"/>
        <v>0.38235294117647056</v>
      </c>
      <c r="BI143" s="44">
        <f>SUM($BH$6:BH143)</f>
        <v>50.424705882352988</v>
      </c>
      <c r="BJ143" s="37">
        <f t="shared" si="56"/>
        <v>1224.282197231835</v>
      </c>
      <c r="BK143" s="35">
        <f>$BJ$2*1000*(Folha3!BI143*0.001)^2</f>
        <v>161.45833617093459</v>
      </c>
      <c r="BL143" s="37">
        <f t="shared" si="57"/>
        <v>9.2833044982698993</v>
      </c>
    </row>
    <row r="144" spans="34:64" x14ac:dyDescent="0.25">
      <c r="AH144" s="60">
        <f t="shared" si="46"/>
        <v>0.77576470588235291</v>
      </c>
      <c r="AI144" s="1">
        <v>131.88</v>
      </c>
      <c r="AJ144" s="1">
        <f t="shared" si="43"/>
        <v>2.6015823321339888</v>
      </c>
      <c r="AL144" s="1">
        <f t="shared" si="47"/>
        <v>0.38456584524163473</v>
      </c>
      <c r="AN144" s="32">
        <f>SUM($AL$6:AL144)</f>
        <v>47.291990935338269</v>
      </c>
      <c r="AQ144" s="36">
        <f t="shared" si="44"/>
        <v>2.3981891211072663</v>
      </c>
      <c r="AR144" s="1">
        <f t="shared" si="48"/>
        <v>0.41777926537393295</v>
      </c>
      <c r="AS144" s="36">
        <f>SUM($AR$6:AR144)</f>
        <v>47.731348666247548</v>
      </c>
      <c r="AT144" s="37">
        <f>Folha1!$H$16*AS144/AQ144</f>
        <v>1394.2253258728751</v>
      </c>
      <c r="AU144" s="37">
        <f>Folha1!$H$16*1000*(Folha3!AS144*0.001)^2</f>
        <v>159.59530152592518</v>
      </c>
      <c r="AV144" s="36">
        <f t="shared" si="49"/>
        <v>17.64376762810025</v>
      </c>
      <c r="AW144" s="36">
        <f t="shared" si="50"/>
        <v>2.0502814671280278</v>
      </c>
      <c r="AX144" s="1">
        <f t="shared" si="51"/>
        <v>0.48804777418263889</v>
      </c>
      <c r="AY144" s="36">
        <f>SUM($AX$6:AX144)</f>
        <v>55.570916204208821</v>
      </c>
      <c r="AZ144" s="37">
        <f>Folha1!$H$16*AY144/AW144</f>
        <v>1898.6580777176</v>
      </c>
      <c r="BA144" s="1">
        <f>Folha1!$H$16*1000*(Folha3!AY144*0.001)^2</f>
        <v>216.3255439656709</v>
      </c>
      <c r="BB144" s="36">
        <f t="shared" si="52"/>
        <v>2.6153846153846154</v>
      </c>
      <c r="BC144" s="1">
        <f t="shared" si="53"/>
        <v>0.38235294117647056</v>
      </c>
      <c r="BD144" s="44">
        <f>SUM($BC$6:BC144)</f>
        <v>50.807058823529459</v>
      </c>
      <c r="BE144" s="37">
        <f t="shared" si="45"/>
        <v>1767.7867820069221</v>
      </c>
      <c r="BF144" s="35">
        <f>$BE$2*1000*(Folha3!BD144*0.001)^2</f>
        <v>234.90350759308004</v>
      </c>
      <c r="BG144" s="36">
        <f t="shared" si="54"/>
        <v>2.6153846153846154</v>
      </c>
      <c r="BH144" s="1">
        <f t="shared" si="55"/>
        <v>0.38235294117647056</v>
      </c>
      <c r="BI144" s="44">
        <f>SUM($BH$6:BH144)</f>
        <v>50.807058823529459</v>
      </c>
      <c r="BJ144" s="37">
        <f t="shared" si="56"/>
        <v>1233.5655017301049</v>
      </c>
      <c r="BK144" s="35">
        <f>$BJ$2*1000*(Folha3!BI144*0.001)^2</f>
        <v>163.91618386989651</v>
      </c>
      <c r="BL144" s="37">
        <f t="shared" si="57"/>
        <v>9.2833044982698993</v>
      </c>
    </row>
    <row r="145" spans="34:64" x14ac:dyDescent="0.25">
      <c r="AH145" s="60">
        <f t="shared" si="46"/>
        <v>0.78164705882352936</v>
      </c>
      <c r="AI145" s="1">
        <v>132.88</v>
      </c>
      <c r="AJ145" s="1">
        <f t="shared" si="43"/>
        <v>2.5990875264784878</v>
      </c>
      <c r="AL145" s="1">
        <f t="shared" si="47"/>
        <v>0.38493515859424898</v>
      </c>
      <c r="AN145" s="32">
        <f>SUM($AL$6:AL145)</f>
        <v>47.676926093932515</v>
      </c>
      <c r="AQ145" s="36">
        <f t="shared" si="44"/>
        <v>2.389027875432526</v>
      </c>
      <c r="AR145" s="1">
        <f t="shared" si="48"/>
        <v>0.41939049425120406</v>
      </c>
      <c r="AS145" s="36">
        <f>SUM($AR$6:AR145)</f>
        <v>48.150739160498752</v>
      </c>
      <c r="AT145" s="37">
        <f>Folha1!$H$16*AS145/AQ145</f>
        <v>1411.8690935009754</v>
      </c>
      <c r="AU145" s="37">
        <f>Folha1!$H$16*1000*(Folha3!AS145*0.001)^2</f>
        <v>162.41218417761468</v>
      </c>
      <c r="AV145" s="36">
        <f t="shared" si="49"/>
        <v>17.869336002567024</v>
      </c>
      <c r="AW145" s="36">
        <f t="shared" si="50"/>
        <v>2.0476780069204152</v>
      </c>
      <c r="AX145" s="1">
        <f t="shared" si="51"/>
        <v>0.4886604202090038</v>
      </c>
      <c r="AY145" s="36">
        <f>SUM($AX$6:AX145)</f>
        <v>56.059576624417822</v>
      </c>
      <c r="AZ145" s="37">
        <f>Folha1!$H$16*AY145/AW145</f>
        <v>1917.7890649788758</v>
      </c>
      <c r="BA145" s="1">
        <f>Folha1!$H$16*1000*(Folha3!AY145*0.001)^2</f>
        <v>220.146769722474</v>
      </c>
      <c r="BB145" s="36">
        <f t="shared" si="52"/>
        <v>2.6153846153846154</v>
      </c>
      <c r="BC145" s="1">
        <f t="shared" si="53"/>
        <v>0.38235294117647056</v>
      </c>
      <c r="BD145" s="44">
        <f>SUM($BC$6:BC145)</f>
        <v>51.18941176470593</v>
      </c>
      <c r="BE145" s="37">
        <f t="shared" si="45"/>
        <v>1781.0904152249152</v>
      </c>
      <c r="BF145" s="35">
        <f>$BE$2*1000*(Folha3!BD145*0.001)^2</f>
        <v>238.45238479031192</v>
      </c>
      <c r="BG145" s="36">
        <f t="shared" si="54"/>
        <v>2.6153846153846154</v>
      </c>
      <c r="BH145" s="1">
        <f t="shared" si="55"/>
        <v>0.38235294117647056</v>
      </c>
      <c r="BI145" s="44">
        <f>SUM($BH$6:BH145)</f>
        <v>51.18941176470593</v>
      </c>
      <c r="BJ145" s="37">
        <f t="shared" si="56"/>
        <v>1242.8488062283748</v>
      </c>
      <c r="BK145" s="35">
        <f>$BJ$2*1000*(Folha3!BI145*0.001)^2</f>
        <v>166.39259817785504</v>
      </c>
      <c r="BL145" s="37">
        <f t="shared" si="57"/>
        <v>9.2833044982698993</v>
      </c>
    </row>
    <row r="146" spans="34:64" x14ac:dyDescent="0.25">
      <c r="AH146" s="60">
        <f t="shared" si="46"/>
        <v>0.78752941176470581</v>
      </c>
      <c r="AI146" s="1">
        <v>133.88</v>
      </c>
      <c r="AJ146" s="1">
        <f t="shared" si="43"/>
        <v>2.5965927208229869</v>
      </c>
      <c r="AL146" s="1">
        <f t="shared" si="47"/>
        <v>0.3853051819603126</v>
      </c>
      <c r="AN146" s="32">
        <f>SUM($AL$6:AL146)</f>
        <v>48.062231275892827</v>
      </c>
      <c r="AQ146" s="36">
        <f t="shared" si="44"/>
        <v>2.3797974256055365</v>
      </c>
      <c r="AR146" s="1">
        <f t="shared" si="48"/>
        <v>0.42102646613740369</v>
      </c>
      <c r="AS146" s="36">
        <f>SUM($AR$6:AR146)</f>
        <v>48.571765626636157</v>
      </c>
      <c r="AT146" s="37">
        <f>Folha1!$H$16*AS146/AQ146</f>
        <v>1429.7384295035424</v>
      </c>
      <c r="AU146" s="37">
        <f>Folha1!$H$16*1000*(Folha3!AS146*0.001)^2</f>
        <v>165.26484161187506</v>
      </c>
      <c r="AV146" s="36">
        <f t="shared" si="49"/>
        <v>18.099848433897478</v>
      </c>
      <c r="AW146" s="36">
        <f t="shared" si="50"/>
        <v>2.0451437508650518</v>
      </c>
      <c r="AX146" s="1">
        <f t="shared" si="51"/>
        <v>0.48925804008064172</v>
      </c>
      <c r="AY146" s="36">
        <f>SUM($AX$6:AX146)</f>
        <v>56.548834664498465</v>
      </c>
      <c r="AZ146" s="37">
        <f>Folha1!$H$16*AY146/AW146</f>
        <v>1936.923687353137</v>
      </c>
      <c r="BA146" s="1">
        <f>Folha1!$H$16*1000*(Folha3!AY146*0.001)^2</f>
        <v>224.0061848326857</v>
      </c>
      <c r="BB146" s="36">
        <f t="shared" si="52"/>
        <v>2.6153846153846154</v>
      </c>
      <c r="BC146" s="1">
        <f t="shared" si="53"/>
        <v>0.38235294117647056</v>
      </c>
      <c r="BD146" s="44">
        <f>SUM($BC$6:BC146)</f>
        <v>51.571764705882401</v>
      </c>
      <c r="BE146" s="37">
        <f t="shared" si="45"/>
        <v>1794.3940484429083</v>
      </c>
      <c r="BF146" s="35">
        <f>$BE$2*1000*(Folha3!BD146*0.001)^2</f>
        <v>242.0278692539797</v>
      </c>
      <c r="BG146" s="36">
        <f t="shared" si="54"/>
        <v>2.6153846153846154</v>
      </c>
      <c r="BH146" s="1">
        <f t="shared" si="55"/>
        <v>0.38235294117647056</v>
      </c>
      <c r="BI146" s="44">
        <f>SUM($BH$6:BH146)</f>
        <v>51.571764705882401</v>
      </c>
      <c r="BJ146" s="37">
        <f t="shared" si="56"/>
        <v>1252.1321107266447</v>
      </c>
      <c r="BK146" s="35">
        <f>$BJ$2*1000*(Folha3!BI146*0.001)^2</f>
        <v>168.88757909481001</v>
      </c>
      <c r="BL146" s="37">
        <f t="shared" si="57"/>
        <v>9.2833044982698993</v>
      </c>
    </row>
    <row r="147" spans="34:64" x14ac:dyDescent="0.25">
      <c r="AH147" s="60">
        <f t="shared" si="46"/>
        <v>0.79341176470588237</v>
      </c>
      <c r="AI147" s="1">
        <v>134.88</v>
      </c>
      <c r="AJ147" s="1">
        <f t="shared" si="43"/>
        <v>2.5940979151674859</v>
      </c>
      <c r="AL147" s="1">
        <f t="shared" si="47"/>
        <v>0.38567591738932161</v>
      </c>
      <c r="AN147" s="32">
        <f>SUM($AL$6:AL147)</f>
        <v>48.447907193282148</v>
      </c>
      <c r="AQ147" s="36">
        <f t="shared" si="44"/>
        <v>2.3704977716262974</v>
      </c>
      <c r="AR147" s="1">
        <f t="shared" si="48"/>
        <v>0.42268761529499438</v>
      </c>
      <c r="AS147" s="36">
        <f>SUM($AR$6:AR147)</f>
        <v>48.994453241931154</v>
      </c>
      <c r="AT147" s="37">
        <f>Folha1!$H$16*AS147/AQ147</f>
        <v>1447.8382779374399</v>
      </c>
      <c r="AU147" s="37">
        <f>Folha1!$H$16*1000*(Folha3!AS147*0.001)^2</f>
        <v>168.15373615076146</v>
      </c>
      <c r="AV147" s="36">
        <f t="shared" si="49"/>
        <v>18.335436280308159</v>
      </c>
      <c r="AW147" s="36">
        <f t="shared" si="50"/>
        <v>2.0426786989619377</v>
      </c>
      <c r="AX147" s="1">
        <f t="shared" si="51"/>
        <v>0.48984051782590327</v>
      </c>
      <c r="AY147" s="36">
        <f>SUM($AX$6:AX147)</f>
        <v>57.038675182324369</v>
      </c>
      <c r="AZ147" s="37">
        <f>Folha1!$H$16*AY147/AW147</f>
        <v>1956.0594943002627</v>
      </c>
      <c r="BA147" s="1">
        <f>Folha1!$H$16*1000*(Folha3!AY147*0.001)^2</f>
        <v>227.90379118543964</v>
      </c>
      <c r="BB147" s="36">
        <f t="shared" si="52"/>
        <v>2.6153846153846154</v>
      </c>
      <c r="BC147" s="1">
        <f t="shared" si="53"/>
        <v>0.38235294117647056</v>
      </c>
      <c r="BD147" s="44">
        <f>SUM($BC$6:BC147)</f>
        <v>51.954117647058872</v>
      </c>
      <c r="BE147" s="37">
        <f t="shared" si="45"/>
        <v>1807.6976816609013</v>
      </c>
      <c r="BF147" s="35">
        <f>$BE$2*1000*(Folha3!BD147*0.001)^2</f>
        <v>245.62996098408348</v>
      </c>
      <c r="BG147" s="36">
        <f t="shared" si="54"/>
        <v>2.6153846153846154</v>
      </c>
      <c r="BH147" s="1">
        <f t="shared" si="55"/>
        <v>0.38235294117647056</v>
      </c>
      <c r="BI147" s="44">
        <f>SUM($BH$6:BH147)</f>
        <v>51.954117647058872</v>
      </c>
      <c r="BJ147" s="37">
        <f t="shared" si="56"/>
        <v>1261.4154152249146</v>
      </c>
      <c r="BK147" s="35">
        <f>$BJ$2*1000*(Folha3!BI147*0.001)^2</f>
        <v>171.40112662076154</v>
      </c>
      <c r="BL147" s="37">
        <f t="shared" si="57"/>
        <v>9.2833044982701267</v>
      </c>
    </row>
    <row r="148" spans="34:64" x14ac:dyDescent="0.25">
      <c r="AH148" s="60">
        <f t="shared" si="46"/>
        <v>0.79929411764705882</v>
      </c>
      <c r="AI148" s="1">
        <v>135.88</v>
      </c>
      <c r="AJ148" s="1">
        <f t="shared" si="43"/>
        <v>2.5916031095119849</v>
      </c>
      <c r="AL148" s="1">
        <f t="shared" si="47"/>
        <v>0.38604736693866748</v>
      </c>
      <c r="AN148" s="32">
        <f>SUM($AL$6:AL148)</f>
        <v>48.833954560220818</v>
      </c>
      <c r="AQ148" s="36">
        <f t="shared" si="44"/>
        <v>2.3611289134948095</v>
      </c>
      <c r="AR148" s="1">
        <f t="shared" si="48"/>
        <v>0.42437438727827437</v>
      </c>
      <c r="AS148" s="36">
        <f>SUM($AR$6:AR148)</f>
        <v>49.418827629209432</v>
      </c>
      <c r="AT148" s="37">
        <f>Folha1!$H$16*AS148/AQ148</f>
        <v>1466.1737142177481</v>
      </c>
      <c r="AU148" s="37">
        <f>Folha1!$H$16*1000*(Folha3!AS148*0.001)^2</f>
        <v>171.07934031326303</v>
      </c>
      <c r="AV148" s="36">
        <f t="shared" si="49"/>
        <v>18.576235337785874</v>
      </c>
      <c r="AW148" s="36">
        <f t="shared" si="50"/>
        <v>2.0402828512110727</v>
      </c>
      <c r="AX148" s="1">
        <f t="shared" si="51"/>
        <v>0.49040773999573983</v>
      </c>
      <c r="AY148" s="36">
        <f>SUM($AX$6:AX148)</f>
        <v>57.529082922320107</v>
      </c>
      <c r="AZ148" s="37">
        <f>Folha1!$H$16*AY148/AW148</f>
        <v>1975.1940191347908</v>
      </c>
      <c r="BA148" s="1">
        <f>Folha1!$H$16*1000*(Folha3!AY148*0.001)^2</f>
        <v>231.83958574392733</v>
      </c>
      <c r="BB148" s="36">
        <f t="shared" si="52"/>
        <v>2.6153846153846154</v>
      </c>
      <c r="BC148" s="1">
        <f t="shared" si="53"/>
        <v>0.38235294117647056</v>
      </c>
      <c r="BD148" s="44">
        <f>SUM($BC$6:BC148)</f>
        <v>52.336470588235343</v>
      </c>
      <c r="BE148" s="37">
        <f t="shared" si="45"/>
        <v>1821.0013148788946</v>
      </c>
      <c r="BF148" s="35">
        <f>$BE$2*1000*(Folha3!BD148*0.001)^2</f>
        <v>249.25865998062332</v>
      </c>
      <c r="BG148" s="36">
        <f t="shared" si="54"/>
        <v>2.6153846153846154</v>
      </c>
      <c r="BH148" s="1">
        <f t="shared" si="55"/>
        <v>0.38235294117647056</v>
      </c>
      <c r="BI148" s="44">
        <f>SUM($BH$6:BH148)</f>
        <v>52.336470588235343</v>
      </c>
      <c r="BJ148" s="37">
        <f t="shared" si="56"/>
        <v>1270.6987197231847</v>
      </c>
      <c r="BK148" s="35">
        <f>$BJ$2*1000*(Folha3!BI148*0.001)^2</f>
        <v>173.93324075570968</v>
      </c>
      <c r="BL148" s="37">
        <f t="shared" si="57"/>
        <v>9.2833044982698993</v>
      </c>
    </row>
    <row r="149" spans="34:64" x14ac:dyDescent="0.25">
      <c r="AH149" s="60">
        <f t="shared" si="46"/>
        <v>0.80517647058823527</v>
      </c>
      <c r="AI149" s="1">
        <v>136.88</v>
      </c>
      <c r="AJ149" s="1">
        <f t="shared" si="43"/>
        <v>2.5891083038564839</v>
      </c>
      <c r="AL149" s="1">
        <f t="shared" si="47"/>
        <v>0.38641953267367551</v>
      </c>
      <c r="AN149" s="32">
        <f>SUM($AL$6:AL149)</f>
        <v>49.220374092894495</v>
      </c>
      <c r="AQ149" s="36">
        <f t="shared" si="44"/>
        <v>2.3516908512110728</v>
      </c>
      <c r="AR149" s="1">
        <f t="shared" si="48"/>
        <v>0.42608723928930792</v>
      </c>
      <c r="AS149" s="36">
        <f>SUM($AR$6:AR149)</f>
        <v>49.844914868498741</v>
      </c>
      <c r="AT149" s="37">
        <f>Folha1!$H$16*AS149/AQ149</f>
        <v>1484.7499495555339</v>
      </c>
      <c r="AU149" s="37">
        <f>Folha1!$H$16*1000*(Folha3!AS149*0.001)^2</f>
        <v>174.04213708866959</v>
      </c>
      <c r="AV149" s="36">
        <f t="shared" si="49"/>
        <v>18.822386017442341</v>
      </c>
      <c r="AW149" s="36">
        <f t="shared" si="50"/>
        <v>2.0379562076124569</v>
      </c>
      <c r="AX149" s="1">
        <f t="shared" si="51"/>
        <v>0.49095959571729925</v>
      </c>
      <c r="AY149" s="36">
        <f>SUM($AX$6:AX149)</f>
        <v>58.020042518037407</v>
      </c>
      <c r="AZ149" s="37">
        <f>Folha1!$H$16*AY149/AW149</f>
        <v>1994.324779854453</v>
      </c>
      <c r="BA149" s="1">
        <f>Folha1!$H$16*1000*(Folha3!AY149*0.001)^2</f>
        <v>235.81356051512557</v>
      </c>
      <c r="BB149" s="36">
        <f t="shared" si="52"/>
        <v>2.6153846153846154</v>
      </c>
      <c r="BC149" s="1">
        <f t="shared" si="53"/>
        <v>0.38235294117647056</v>
      </c>
      <c r="BD149" s="44">
        <f>SUM($BC$6:BC149)</f>
        <v>52.718823529411814</v>
      </c>
      <c r="BE149" s="37">
        <f t="shared" si="45"/>
        <v>1834.3049480968875</v>
      </c>
      <c r="BF149" s="35">
        <f>$BE$2*1000*(Folha3!BD149*0.001)^2</f>
        <v>252.91396624359913</v>
      </c>
      <c r="BG149" s="36">
        <f t="shared" si="54"/>
        <v>2.6153846153846154</v>
      </c>
      <c r="BH149" s="1">
        <f t="shared" si="55"/>
        <v>0.38235294117647056</v>
      </c>
      <c r="BI149" s="44">
        <f>SUM($BH$6:BH149)</f>
        <v>52.718823529411814</v>
      </c>
      <c r="BJ149" s="37">
        <f t="shared" si="56"/>
        <v>1279.9820242214546</v>
      </c>
      <c r="BK149" s="35">
        <f>$BJ$2*1000*(Folha3!BI149*0.001)^2</f>
        <v>176.48392149965434</v>
      </c>
      <c r="BL149" s="37">
        <f t="shared" si="57"/>
        <v>9.2833044982698993</v>
      </c>
    </row>
    <row r="150" spans="34:64" x14ac:dyDescent="0.25">
      <c r="AH150" s="60">
        <f t="shared" si="46"/>
        <v>0.81105882352941172</v>
      </c>
      <c r="AI150" s="1">
        <v>137.88</v>
      </c>
      <c r="AJ150" s="1">
        <f t="shared" si="43"/>
        <v>2.5866134982009834</v>
      </c>
      <c r="AL150" s="1">
        <f t="shared" si="47"/>
        <v>0.38679241666764269</v>
      </c>
      <c r="AN150" s="32">
        <f>SUM($AL$6:AL150)</f>
        <v>49.607166509562141</v>
      </c>
      <c r="AQ150" s="36">
        <f t="shared" si="44"/>
        <v>2.3421835847750865</v>
      </c>
      <c r="AR150" s="1">
        <f t="shared" si="48"/>
        <v>0.42782664054758873</v>
      </c>
      <c r="AS150" s="36">
        <f>SUM($AR$6:AR150)</f>
        <v>50.272741509046327</v>
      </c>
      <c r="AT150" s="37">
        <f>Folha1!$H$16*AS150/AQ150</f>
        <v>1503.5723355729763</v>
      </c>
      <c r="AU150" s="37">
        <f>Folha1!$H$16*1000*(Folha3!AS150*0.001)^2</f>
        <v>177.0426202192466</v>
      </c>
      <c r="AV150" s="36">
        <f t="shared" si="49"/>
        <v>15.624184888847822</v>
      </c>
      <c r="AW150" s="36">
        <f t="shared" si="50"/>
        <v>2.0356987681660899</v>
      </c>
      <c r="AX150" s="1">
        <f t="shared" si="51"/>
        <v>0.49149597674658718</v>
      </c>
      <c r="AY150" s="36">
        <f>SUM($AX$6:AX150)</f>
        <v>58.511538494783991</v>
      </c>
      <c r="AZ150" s="37">
        <f>Folha1!$H$16*AY150/AW150</f>
        <v>2013.4492799842676</v>
      </c>
      <c r="BA150" s="1">
        <f>Folha1!$H$16*1000*(Folha3!AY150*0.001)^2</f>
        <v>239.82570252121317</v>
      </c>
      <c r="BB150" s="36">
        <f t="shared" si="52"/>
        <v>2.6153846153846154</v>
      </c>
      <c r="BC150" s="1">
        <f t="shared" si="53"/>
        <v>0.38235294117647056</v>
      </c>
      <c r="BD150" s="44">
        <f>SUM($BC$6:BC150)</f>
        <v>53.101176470588285</v>
      </c>
      <c r="BE150" s="37">
        <f t="shared" si="45"/>
        <v>1847.6085813148804</v>
      </c>
      <c r="BF150" s="35">
        <f>$BE$2*1000*(Folha3!BD150*0.001)^2</f>
        <v>256.59587977301084</v>
      </c>
      <c r="BG150" s="36">
        <f t="shared" si="54"/>
        <v>2.6153846153846154</v>
      </c>
      <c r="BH150" s="1">
        <f t="shared" si="55"/>
        <v>0.38235294117647056</v>
      </c>
      <c r="BI150" s="44">
        <f>SUM($BH$6:BH150)</f>
        <v>53.101176470588285</v>
      </c>
      <c r="BJ150" s="37">
        <f t="shared" si="56"/>
        <v>1289.2653287197245</v>
      </c>
      <c r="BK150" s="35">
        <f>$BJ$2*1000*(Folha3!BI150*0.001)^2</f>
        <v>179.05316885259546</v>
      </c>
      <c r="BL150" s="37">
        <f t="shared" si="57"/>
        <v>6.8046621972321191</v>
      </c>
    </row>
    <row r="151" spans="34:64" x14ac:dyDescent="0.25">
      <c r="AH151" s="60">
        <f t="shared" si="46"/>
        <v>0.81694117647058817</v>
      </c>
      <c r="AI151" s="1">
        <v>138.88</v>
      </c>
      <c r="AJ151" s="1">
        <f t="shared" si="43"/>
        <v>2.5841186925454824</v>
      </c>
      <c r="AL151" s="1">
        <f t="shared" si="47"/>
        <v>0.28375610356093772</v>
      </c>
      <c r="AN151" s="32">
        <f>SUM($AL$6:AL151)</f>
        <v>49.890922613123081</v>
      </c>
      <c r="AQ151" s="36">
        <f t="shared" si="44"/>
        <v>2.3326071141868514</v>
      </c>
      <c r="AR151" s="1">
        <f t="shared" si="48"/>
        <v>0.3147171673632746</v>
      </c>
      <c r="AS151" s="36">
        <f>SUM($AR$6:AR151)</f>
        <v>50.587458676409604</v>
      </c>
      <c r="AT151" s="37">
        <f>Folha1!$H$16*AS151/AQ151</f>
        <v>1519.1965204618241</v>
      </c>
      <c r="AU151" s="37">
        <f>Folha1!$H$16*1000*(Folha3!AS151*0.001)^2</f>
        <v>179.26620119516426</v>
      </c>
      <c r="AV151" s="36">
        <f t="shared" si="49"/>
        <v>24.003007739275706</v>
      </c>
      <c r="AW151" s="36">
        <f t="shared" si="50"/>
        <v>2.0335105328719725</v>
      </c>
      <c r="AX151" s="1">
        <f t="shared" si="51"/>
        <v>0.36059870803487309</v>
      </c>
      <c r="AY151" s="36">
        <f>SUM($AX$6:AX151)</f>
        <v>58.872137202818863</v>
      </c>
      <c r="AZ151" s="37">
        <f>Folha1!$H$16*AY151/AW151</f>
        <v>2028.0378963081639</v>
      </c>
      <c r="BA151" s="1">
        <f>Folha1!$H$16*1000*(Folha3!AY151*0.001)^2</f>
        <v>242.79083813641594</v>
      </c>
      <c r="BB151" s="36">
        <f t="shared" si="52"/>
        <v>2.6153846153846154</v>
      </c>
      <c r="BC151" s="1">
        <f t="shared" si="53"/>
        <v>0.28026470588236535</v>
      </c>
      <c r="BD151" s="44">
        <f>SUM($BC$6:BC151)</f>
        <v>53.381441176470652</v>
      </c>
      <c r="BE151" s="37">
        <f t="shared" si="45"/>
        <v>1857.3601444636702</v>
      </c>
      <c r="BF151" s="35">
        <f>$BE$2*1000*(Folha3!BD151*0.001)^2</f>
        <v>259.31162184900671</v>
      </c>
      <c r="BG151" s="36">
        <f t="shared" si="54"/>
        <v>2.6153846153846154</v>
      </c>
      <c r="BH151" s="1">
        <f t="shared" si="55"/>
        <v>0.28026470588236535</v>
      </c>
      <c r="BI151" s="44">
        <f>SUM($BH$6:BH151)</f>
        <v>53.381441176470652</v>
      </c>
      <c r="BJ151" s="37">
        <f t="shared" si="56"/>
        <v>1296.0699909169566</v>
      </c>
      <c r="BK151" s="35">
        <f>$BJ$2*1000*(Folha3!BI151*0.001)^2</f>
        <v>180.9482196418893</v>
      </c>
      <c r="BL151" s="37">
        <f t="shared" si="57"/>
        <v>12.664808319603667</v>
      </c>
    </row>
    <row r="152" spans="34:64" x14ac:dyDescent="0.25">
      <c r="AH152" s="60">
        <f t="shared" si="46"/>
        <v>0.82125294117647074</v>
      </c>
      <c r="AI152" s="21" cm="1">
        <f t="array" ref="AI152:AI172">_xlfn.SEQUENCE((R19-R18)/1+1,1,R18,1)</f>
        <v>139.61300000000003</v>
      </c>
      <c r="AJ152" s="1">
        <f t="shared" si="43"/>
        <v>2.58229</v>
      </c>
      <c r="AL152" s="1">
        <f t="shared" si="47"/>
        <v>0.38737896908708125</v>
      </c>
      <c r="AN152" s="32">
        <f>SUM($AL$6:AL152)</f>
        <v>50.278301582210162</v>
      </c>
      <c r="AQ152" s="36">
        <f t="shared" si="44"/>
        <v>2.3255436066089965</v>
      </c>
      <c r="AR152" s="1">
        <f t="shared" si="48"/>
        <v>0.4309053215042149</v>
      </c>
      <c r="AS152" s="36">
        <f>SUM($AR$6:AR152)</f>
        <v>51.018363997913816</v>
      </c>
      <c r="AT152" s="37">
        <f>Folha1!$H$16*AS152/AQ152</f>
        <v>1536.790725134714</v>
      </c>
      <c r="AU152" s="37">
        <f>Folha1!$H$16*1000*(Folha3!AS152*0.001)^2</f>
        <v>182.33319673402855</v>
      </c>
      <c r="AV152" s="36">
        <f t="shared" si="49"/>
        <v>19.523601376007036</v>
      </c>
      <c r="AW152" s="36">
        <f t="shared" si="50"/>
        <v>2.0319505110380622</v>
      </c>
      <c r="AX152" s="1">
        <f t="shared" si="51"/>
        <v>0.49238856916604806</v>
      </c>
      <c r="AY152" s="36">
        <f>SUM($AX$6:AX152)</f>
        <v>59.364525771984908</v>
      </c>
      <c r="AZ152" s="37">
        <f>Folha1!$H$16*AY152/AW152</f>
        <v>2046.5698260362617</v>
      </c>
      <c r="BA152" s="1">
        <f>Folha1!$H$16*1000*(Folha3!AY152*0.001)^2</f>
        <v>246.86907847913227</v>
      </c>
      <c r="BB152" s="36">
        <f t="shared" si="52"/>
        <v>2.6153846153846154</v>
      </c>
      <c r="BC152" s="1">
        <f t="shared" si="53"/>
        <v>0.38235294117647056</v>
      </c>
      <c r="BD152" s="44">
        <f>SUM($BC$6:BC152)</f>
        <v>53.763794117647123</v>
      </c>
      <c r="BE152" s="37">
        <f t="shared" si="45"/>
        <v>1870.6637776816631</v>
      </c>
      <c r="BF152" s="35">
        <f>$BE$2*1000*(Folha3!BD152*0.001)^2</f>
        <v>263.03964577115204</v>
      </c>
      <c r="BG152" s="36">
        <f t="shared" si="54"/>
        <v>2.6153846153846154</v>
      </c>
      <c r="BH152" s="1">
        <f t="shared" si="55"/>
        <v>0.38235294117647056</v>
      </c>
      <c r="BI152" s="44">
        <f>SUM($BH$6:BH152)</f>
        <v>53.763794117647123</v>
      </c>
      <c r="BJ152" s="37">
        <f t="shared" si="56"/>
        <v>1305.3532954152265</v>
      </c>
      <c r="BK152" s="35">
        <f>$BJ$2*1000*(Folha3!BI152*0.001)^2</f>
        <v>183.54964292822149</v>
      </c>
      <c r="BL152" s="37">
        <f t="shared" si="57"/>
        <v>9.2833044982698993</v>
      </c>
    </row>
    <row r="153" spans="34:64" x14ac:dyDescent="0.25">
      <c r="AH153" s="60">
        <f t="shared" si="46"/>
        <v>0.82713529411764719</v>
      </c>
      <c r="AI153" s="1">
        <v>140.61300000000003</v>
      </c>
      <c r="AJ153" s="1">
        <f t="shared" ref="AJ153:AJ173" si="58">$U$18+$W$18*(AI153-$AI$152)</f>
        <v>2.580612892517141</v>
      </c>
      <c r="AL153" s="1">
        <f t="shared" si="47"/>
        <v>0.38763080358205748</v>
      </c>
      <c r="AN153" s="32">
        <f>SUM($AL$6:AL153)</f>
        <v>50.665932385792217</v>
      </c>
      <c r="AQ153" s="36">
        <f t="shared" si="44"/>
        <v>2.3158472052249133</v>
      </c>
      <c r="AR153" s="1">
        <f t="shared" si="48"/>
        <v>0.43271977661660077</v>
      </c>
      <c r="AS153" s="36">
        <f>SUM($AR$6:AR153)</f>
        <v>51.451083774530417</v>
      </c>
      <c r="AT153" s="37">
        <f>Folha1!$H$16*AS153/AQ153</f>
        <v>1556.314326510721</v>
      </c>
      <c r="AU153" s="37">
        <f>Folha1!$H$16*1000*(Folha3!AS153*0.001)^2</f>
        <v>185.43928526633289</v>
      </c>
      <c r="AV153" s="36">
        <f t="shared" si="49"/>
        <v>19.791053399115299</v>
      </c>
      <c r="AW153" s="36">
        <f t="shared" si="50"/>
        <v>2.0298822065397921</v>
      </c>
      <c r="AX153" s="1">
        <f t="shared" si="51"/>
        <v>0.49288212744188387</v>
      </c>
      <c r="AY153" s="36">
        <f>SUM($AX$6:AX153)</f>
        <v>59.857407899426789</v>
      </c>
      <c r="AZ153" s="37">
        <f>Folha1!$H$16*AY153/AW153</f>
        <v>2065.6643746042159</v>
      </c>
      <c r="BA153" s="1">
        <f>Folha1!$H$16*1000*(Folha3!AY153*0.001)^2</f>
        <v>250.98542495011907</v>
      </c>
      <c r="BB153" s="36">
        <f t="shared" si="52"/>
        <v>2.6153846153846154</v>
      </c>
      <c r="BC153" s="1">
        <f t="shared" si="53"/>
        <v>0.38235294117647056</v>
      </c>
      <c r="BD153" s="44">
        <f>SUM($BC$6:BC153)</f>
        <v>54.146147058823594</v>
      </c>
      <c r="BE153" s="37">
        <f t="shared" si="45"/>
        <v>1883.9674108996562</v>
      </c>
      <c r="BF153" s="35">
        <f>$BE$2*1000*(Folha3!BD153*0.001)^2</f>
        <v>266.79427695973334</v>
      </c>
      <c r="BG153" s="36">
        <f t="shared" si="54"/>
        <v>2.6153846153846154</v>
      </c>
      <c r="BH153" s="1">
        <f t="shared" si="55"/>
        <v>0.38235294117647056</v>
      </c>
      <c r="BI153" s="44">
        <f>SUM($BH$6:BH153)</f>
        <v>54.146147058823594</v>
      </c>
      <c r="BJ153" s="37">
        <f t="shared" si="56"/>
        <v>1314.6365999134964</v>
      </c>
      <c r="BK153" s="35">
        <f>$BJ$2*1000*(Folha3!BI153*0.001)^2</f>
        <v>186.16963282355022</v>
      </c>
      <c r="BL153" s="37">
        <f t="shared" si="57"/>
        <v>9.2833044982698993</v>
      </c>
    </row>
    <row r="154" spans="34:64" x14ac:dyDescent="0.25">
      <c r="AH154" s="60">
        <f t="shared" si="46"/>
        <v>0.83301764705882364</v>
      </c>
      <c r="AI154" s="1">
        <v>141.61300000000003</v>
      </c>
      <c r="AJ154" s="1">
        <f t="shared" si="58"/>
        <v>2.578935785034282</v>
      </c>
      <c r="AL154" s="1">
        <f t="shared" si="47"/>
        <v>0.38788296572450237</v>
      </c>
      <c r="AN154" s="32">
        <f>SUM($AL$6:AL154)</f>
        <v>51.053815351516718</v>
      </c>
      <c r="AQ154" s="36">
        <f t="shared" si="44"/>
        <v>2.3060815996885813</v>
      </c>
      <c r="AR154" s="1">
        <f t="shared" si="48"/>
        <v>0.43456264539509121</v>
      </c>
      <c r="AS154" s="36">
        <f>SUM($AR$6:AR154)</f>
        <v>51.885646419925507</v>
      </c>
      <c r="AT154" s="37">
        <f>Folha1!$H$16*AS154/AQ154</f>
        <v>1576.1053799098363</v>
      </c>
      <c r="AU154" s="37">
        <f>Folha1!$H$16*1000*(Folha3!AS154*0.001)^2</f>
        <v>188.58500334047119</v>
      </c>
      <c r="AV154" s="36">
        <f t="shared" si="49"/>
        <v>20.064590132777766</v>
      </c>
      <c r="AW154" s="36">
        <f t="shared" si="50"/>
        <v>2.0278831061937717</v>
      </c>
      <c r="AX154" s="1">
        <f t="shared" si="51"/>
        <v>0.49335983103477643</v>
      </c>
      <c r="AY154" s="36">
        <f>SUM($AX$6:AX154)</f>
        <v>60.350767730461563</v>
      </c>
      <c r="AZ154" s="37">
        <f>Folha1!$H$16*AY154/AW154</f>
        <v>2084.7432300559749</v>
      </c>
      <c r="BA154" s="1">
        <f>Folha1!$H$16*1000*(Folha3!AY154*0.001)^2</f>
        <v>255.1398457401429</v>
      </c>
      <c r="BB154" s="36">
        <f t="shared" si="52"/>
        <v>2.6153846153846154</v>
      </c>
      <c r="BC154" s="1">
        <f t="shared" si="53"/>
        <v>0.38235294117647056</v>
      </c>
      <c r="BD154" s="44">
        <f>SUM($BC$6:BC154)</f>
        <v>54.528500000000065</v>
      </c>
      <c r="BE154" s="37">
        <f t="shared" si="45"/>
        <v>1897.2710441176494</v>
      </c>
      <c r="BF154" s="35">
        <f>$BE$2*1000*(Folha3!BD154*0.001)^2</f>
        <v>270.57551541475061</v>
      </c>
      <c r="BG154" s="36">
        <f t="shared" si="54"/>
        <v>2.6153846153846154</v>
      </c>
      <c r="BH154" s="1">
        <f t="shared" si="55"/>
        <v>0.38235294117647056</v>
      </c>
      <c r="BI154" s="44">
        <f>SUM($BH$6:BH154)</f>
        <v>54.528500000000065</v>
      </c>
      <c r="BJ154" s="37">
        <f t="shared" si="56"/>
        <v>1323.9199044117663</v>
      </c>
      <c r="BK154" s="35">
        <f>$BJ$2*1000*(Folha3!BI154*0.001)^2</f>
        <v>188.80818932787545</v>
      </c>
      <c r="BL154" s="37">
        <f t="shared" si="57"/>
        <v>9.2833044982698993</v>
      </c>
    </row>
    <row r="155" spans="34:64" x14ac:dyDescent="0.25">
      <c r="AH155" s="60">
        <f t="shared" si="46"/>
        <v>0.8389000000000002</v>
      </c>
      <c r="AI155" s="1">
        <v>142.61300000000003</v>
      </c>
      <c r="AJ155" s="1">
        <f t="shared" si="58"/>
        <v>2.577258677551423</v>
      </c>
      <c r="AL155" s="1">
        <f t="shared" si="47"/>
        <v>0.38813545615425732</v>
      </c>
      <c r="AN155" s="32">
        <f>SUM($AL$6:AL155)</f>
        <v>51.441950807670977</v>
      </c>
      <c r="AQ155" s="36">
        <f t="shared" si="44"/>
        <v>2.2962467899999996</v>
      </c>
      <c r="AR155" s="1">
        <f t="shared" si="48"/>
        <v>0.43643445940899983</v>
      </c>
      <c r="AS155" s="36">
        <f>SUM($AR$6:AR155)</f>
        <v>52.322080879334507</v>
      </c>
      <c r="AT155" s="37">
        <f>Folha1!$H$16*AS155/AQ155</f>
        <v>1596.1699700426141</v>
      </c>
      <c r="AU155" s="37">
        <f>Folha1!$H$16*1000*(Folha3!AS155*0.001)^2</f>
        <v>191.77089973393902</v>
      </c>
      <c r="AV155" s="36">
        <f t="shared" si="49"/>
        <v>20.344382309461025</v>
      </c>
      <c r="AW155" s="36">
        <f t="shared" si="50"/>
        <v>2.0259532099999999</v>
      </c>
      <c r="AX155" s="1">
        <f t="shared" si="51"/>
        <v>0.49382158482643795</v>
      </c>
      <c r="AY155" s="36">
        <f>SUM($AX$6:AX155)</f>
        <v>60.844589315287998</v>
      </c>
      <c r="AZ155" s="37">
        <f>Folha1!$H$16*AY155/AW155</f>
        <v>2103.8038393120055</v>
      </c>
      <c r="BA155" s="1">
        <f>Folha1!$H$16*1000*(Folha3!AY155*0.001)^2</f>
        <v>259.33230394368337</v>
      </c>
      <c r="BB155" s="36">
        <f t="shared" si="52"/>
        <v>2.6153846153846154</v>
      </c>
      <c r="BC155" s="1">
        <f t="shared" si="53"/>
        <v>0.38235294117647056</v>
      </c>
      <c r="BD155" s="44">
        <f>SUM($BC$6:BC155)</f>
        <v>54.910852941176536</v>
      </c>
      <c r="BE155" s="37">
        <f t="shared" si="45"/>
        <v>1910.5746773356425</v>
      </c>
      <c r="BF155" s="35">
        <f>$BE$2*1000*(Folha3!BD155*0.001)^2</f>
        <v>274.38336113620397</v>
      </c>
      <c r="BG155" s="36">
        <f t="shared" si="54"/>
        <v>2.6153846153846154</v>
      </c>
      <c r="BH155" s="1">
        <f t="shared" si="55"/>
        <v>0.38235294117647056</v>
      </c>
      <c r="BI155" s="44">
        <f>SUM($BH$6:BH155)</f>
        <v>54.910852941176536</v>
      </c>
      <c r="BJ155" s="37">
        <f t="shared" si="56"/>
        <v>1333.2032089100362</v>
      </c>
      <c r="BK155" s="35">
        <f>$BJ$2*1000*(Folha3!BI155*0.001)^2</f>
        <v>191.46531244119726</v>
      </c>
      <c r="BL155" s="37">
        <f t="shared" si="57"/>
        <v>9.2833044982698993</v>
      </c>
    </row>
    <row r="156" spans="34:64" x14ac:dyDescent="0.25">
      <c r="AH156" s="60">
        <f t="shared" si="46"/>
        <v>0.84478235294117665</v>
      </c>
      <c r="AI156" s="1">
        <v>143.61300000000003</v>
      </c>
      <c r="AJ156" s="1">
        <f t="shared" si="58"/>
        <v>2.575581570068564</v>
      </c>
      <c r="AL156" s="1">
        <f t="shared" si="47"/>
        <v>0.38838827551283073</v>
      </c>
      <c r="AN156" s="32">
        <f>SUM($AL$6:AL156)</f>
        <v>51.830339083183809</v>
      </c>
      <c r="AQ156" s="36">
        <f t="shared" si="44"/>
        <v>2.2863427761591693</v>
      </c>
      <c r="AR156" s="1">
        <f t="shared" si="48"/>
        <v>0.43833576466217505</v>
      </c>
      <c r="AS156" s="36">
        <f>SUM($AR$6:AR156)</f>
        <v>52.760416643996685</v>
      </c>
      <c r="AT156" s="37">
        <f>Folha1!$H$16*AS156/AQ156</f>
        <v>1616.5143523520751</v>
      </c>
      <c r="AU156" s="37">
        <f>Folha1!$H$16*1000*(Folha3!AS156*0.001)^2</f>
        <v>194.99753579717932</v>
      </c>
      <c r="AV156" s="36">
        <f t="shared" si="49"/>
        <v>20.630606710477196</v>
      </c>
      <c r="AW156" s="36">
        <f t="shared" si="50"/>
        <v>2.0240925179584774</v>
      </c>
      <c r="AX156" s="1">
        <f t="shared" si="51"/>
        <v>0.49426729660906371</v>
      </c>
      <c r="AY156" s="36">
        <f>SUM($AX$6:AX156)</f>
        <v>61.338856611897064</v>
      </c>
      <c r="AZ156" s="37">
        <f>Folha1!$H$16*AY156/AW156</f>
        <v>2122.8436399330085</v>
      </c>
      <c r="BA156" s="1">
        <f>Folha1!$H$16*1000*(Folha3!AY156*0.001)^2</f>
        <v>263.56275754057611</v>
      </c>
      <c r="BB156" s="36">
        <f t="shared" si="52"/>
        <v>2.6153846153846154</v>
      </c>
      <c r="BC156" s="1">
        <f t="shared" si="53"/>
        <v>0.38235294117647056</v>
      </c>
      <c r="BD156" s="44">
        <f>SUM($BC$6:BC156)</f>
        <v>55.293205882353007</v>
      </c>
      <c r="BE156" s="37">
        <f t="shared" si="45"/>
        <v>1923.8783105536354</v>
      </c>
      <c r="BF156" s="35">
        <f>$BE$2*1000*(Folha3!BD156*0.001)^2</f>
        <v>278.2178141240932</v>
      </c>
      <c r="BG156" s="36">
        <f t="shared" si="54"/>
        <v>2.6153846153846154</v>
      </c>
      <c r="BH156" s="1">
        <f t="shared" si="55"/>
        <v>0.38235294117647056</v>
      </c>
      <c r="BI156" s="44">
        <f>SUM($BH$6:BH156)</f>
        <v>55.293205882353007</v>
      </c>
      <c r="BJ156" s="37">
        <f t="shared" si="56"/>
        <v>1342.4865134083061</v>
      </c>
      <c r="BK156" s="35">
        <f>$BJ$2*1000*(Folha3!BI156*0.001)^2</f>
        <v>194.14100216351559</v>
      </c>
      <c r="BL156" s="37">
        <f t="shared" si="57"/>
        <v>9.2833044982698993</v>
      </c>
    </row>
    <row r="157" spans="34:64" x14ac:dyDescent="0.25">
      <c r="AH157" s="60">
        <f t="shared" si="46"/>
        <v>0.8506647058823531</v>
      </c>
      <c r="AI157" s="1">
        <v>144.61300000000003</v>
      </c>
      <c r="AJ157" s="1">
        <f t="shared" si="58"/>
        <v>2.573904462585705</v>
      </c>
      <c r="AL157" s="1">
        <f t="shared" si="47"/>
        <v>0.38864142444340355</v>
      </c>
      <c r="AN157" s="32">
        <f>SUM($AL$6:AL157)</f>
        <v>52.218980507627215</v>
      </c>
      <c r="AQ157" s="36">
        <f t="shared" si="44"/>
        <v>2.2763695581660897</v>
      </c>
      <c r="AR157" s="1">
        <f t="shared" si="48"/>
        <v>0.44026712207296131</v>
      </c>
      <c r="AS157" s="36">
        <f>SUM($AR$6:AR157)</f>
        <v>53.200683766069645</v>
      </c>
      <c r="AT157" s="37">
        <f>Folha1!$H$16*AS157/AQ157</f>
        <v>1637.1449590625523</v>
      </c>
      <c r="AU157" s="37">
        <f>Folha1!$H$16*1000*(Folha3!AS157*0.001)^2</f>
        <v>198.26548580963396</v>
      </c>
      <c r="AV157" s="36">
        <f t="shared" si="49"/>
        <v>20.923446420440314</v>
      </c>
      <c r="AW157" s="36">
        <f t="shared" si="50"/>
        <v>2.0223010300692041</v>
      </c>
      <c r="AX157" s="1">
        <f t="shared" si="51"/>
        <v>0.49469687713054478</v>
      </c>
      <c r="AY157" s="36">
        <f>SUM($AX$6:AX157)</f>
        <v>61.833553489027608</v>
      </c>
      <c r="AZ157" s="37">
        <f>Folha1!$H$16*AY157/AW157</f>
        <v>2141.8600610545204</v>
      </c>
      <c r="BA157" s="1">
        <f>Folha1!$H$16*1000*(Folha3!AY157*0.001)^2</f>
        <v>267.83115937952414</v>
      </c>
      <c r="BB157" s="36">
        <f t="shared" si="52"/>
        <v>2.6153846153846154</v>
      </c>
      <c r="BC157" s="1">
        <f t="shared" si="53"/>
        <v>0.38235294117647056</v>
      </c>
      <c r="BD157" s="44">
        <f>SUM($BC$6:BC157)</f>
        <v>55.675558823529478</v>
      </c>
      <c r="BE157" s="37">
        <f t="shared" si="45"/>
        <v>1937.1819437716288</v>
      </c>
      <c r="BF157" s="35">
        <f>$BE$2*1000*(Folha3!BD157*0.001)^2</f>
        <v>282.0788743784185</v>
      </c>
      <c r="BG157" s="36">
        <f t="shared" si="54"/>
        <v>2.6153846153846154</v>
      </c>
      <c r="BH157" s="1">
        <f t="shared" si="55"/>
        <v>0.38235294117647056</v>
      </c>
      <c r="BI157" s="44">
        <f>SUM($BH$6:BH157)</f>
        <v>55.675558823529478</v>
      </c>
      <c r="BJ157" s="37">
        <f t="shared" si="56"/>
        <v>1351.769817906576</v>
      </c>
      <c r="BK157" s="35">
        <f>$BJ$2*1000*(Folha3!BI157*0.001)^2</f>
        <v>196.8352584948305</v>
      </c>
      <c r="BL157" s="37">
        <f t="shared" si="57"/>
        <v>9.2833044982698993</v>
      </c>
    </row>
    <row r="158" spans="34:64" x14ac:dyDescent="0.25">
      <c r="AH158" s="60">
        <f t="shared" si="46"/>
        <v>0.85654705882352955</v>
      </c>
      <c r="AI158" s="1">
        <v>145.61300000000003</v>
      </c>
      <c r="AJ158" s="1">
        <f t="shared" si="58"/>
        <v>2.5722273551028461</v>
      </c>
      <c r="AL158" s="1">
        <f t="shared" si="47"/>
        <v>0.38889490359083467</v>
      </c>
      <c r="AN158" s="32">
        <f>SUM($AL$6:AL158)</f>
        <v>52.607875411218046</v>
      </c>
      <c r="AQ158" s="36">
        <f t="shared" si="44"/>
        <v>2.2663271360207609</v>
      </c>
      <c r="AR158" s="1">
        <f t="shared" si="48"/>
        <v>0.44222910797362008</v>
      </c>
      <c r="AS158" s="36">
        <f>SUM($AR$6:AR158)</f>
        <v>53.642912874043262</v>
      </c>
      <c r="AT158" s="37">
        <f>Folha1!$H$16*AS158/AQ158</f>
        <v>1658.0684054829926</v>
      </c>
      <c r="AU158" s="37">
        <f>Folha1!$H$16*1000*(Folha3!AS158*0.001)^2</f>
        <v>201.57533734851697</v>
      </c>
      <c r="AV158" s="36">
        <f t="shared" si="49"/>
        <v>21.223091094236452</v>
      </c>
      <c r="AW158" s="36">
        <f t="shared" si="50"/>
        <v>2.02057874633218</v>
      </c>
      <c r="AX158" s="1">
        <f t="shared" si="51"/>
        <v>0.49511024013840998</v>
      </c>
      <c r="AY158" s="36">
        <f>SUM($AX$6:AX158)</f>
        <v>62.328663729166017</v>
      </c>
      <c r="AZ158" s="37">
        <f>Folha1!$H$16*AY158/AW158</f>
        <v>2160.850524332629</v>
      </c>
      <c r="BA158" s="1">
        <f>Folha1!$H$16*1000*(Folha3!AY158*0.001)^2</f>
        <v>272.13745716349968</v>
      </c>
      <c r="BB158" s="36">
        <f t="shared" si="52"/>
        <v>2.6153846153846154</v>
      </c>
      <c r="BC158" s="1">
        <f t="shared" si="53"/>
        <v>0.38235294117647056</v>
      </c>
      <c r="BD158" s="44">
        <f>SUM($BC$6:BC158)</f>
        <v>56.057911764705949</v>
      </c>
      <c r="BE158" s="37">
        <f t="shared" si="45"/>
        <v>1950.4855769896217</v>
      </c>
      <c r="BF158" s="35">
        <f>$BE$2*1000*(Folha3!BD158*0.001)^2</f>
        <v>285.96654189917979</v>
      </c>
      <c r="BG158" s="36">
        <f t="shared" si="54"/>
        <v>2.6153846153846154</v>
      </c>
      <c r="BH158" s="1">
        <f t="shared" si="55"/>
        <v>0.38235294117647056</v>
      </c>
      <c r="BI158" s="44">
        <f>SUM($BH$6:BH158)</f>
        <v>56.057911764705949</v>
      </c>
      <c r="BJ158" s="37">
        <f t="shared" si="56"/>
        <v>1361.0531224048459</v>
      </c>
      <c r="BK158" s="35">
        <f>$BJ$2*1000*(Folha3!BI158*0.001)^2</f>
        <v>199.54808143514194</v>
      </c>
      <c r="BL158" s="37">
        <f t="shared" si="57"/>
        <v>9.2833044982698993</v>
      </c>
    </row>
    <row r="159" spans="34:64" x14ac:dyDescent="0.25">
      <c r="AH159" s="60">
        <f t="shared" si="46"/>
        <v>0.862429411764706</v>
      </c>
      <c r="AI159" s="1">
        <v>146.61300000000003</v>
      </c>
      <c r="AJ159" s="1">
        <f t="shared" si="58"/>
        <v>2.5705502476199871</v>
      </c>
      <c r="AL159" s="1">
        <f t="shared" si="47"/>
        <v>0.38914871360166647</v>
      </c>
      <c r="AN159" s="32">
        <f>SUM($AL$6:AL159)</f>
        <v>52.99702412481971</v>
      </c>
      <c r="AQ159" s="36">
        <f t="shared" si="44"/>
        <v>2.2562155097231833</v>
      </c>
      <c r="AR159" s="1">
        <f t="shared" si="48"/>
        <v>0.44422231463013379</v>
      </c>
      <c r="AS159" s="36">
        <f>SUM($AR$6:AR159)</f>
        <v>54.087135188673393</v>
      </c>
      <c r="AT159" s="37">
        <f>Folha1!$H$16*AS159/AQ159</f>
        <v>1679.2914965772291</v>
      </c>
      <c r="AU159" s="37">
        <f>Folha1!$H$16*1000*(Folha3!AS159*0.001)^2</f>
        <v>204.92769167084779</v>
      </c>
      <c r="AV159" s="36">
        <f t="shared" si="49"/>
        <v>21.529737237211293</v>
      </c>
      <c r="AW159" s="36">
        <f t="shared" si="50"/>
        <v>2.0189256667474047</v>
      </c>
      <c r="AX159" s="1">
        <f t="shared" si="51"/>
        <v>0.49550730242245955</v>
      </c>
      <c r="AY159" s="36">
        <f>SUM($AX$6:AX159)</f>
        <v>62.824171031588477</v>
      </c>
      <c r="AZ159" s="37">
        <f>Folha1!$H$16*AY159/AW159</f>
        <v>2179.8124449001421</v>
      </c>
      <c r="BA159" s="1">
        <f>Folha1!$H$16*1000*(Folha3!AY159*0.001)^2</f>
        <v>276.48159343705595</v>
      </c>
      <c r="BB159" s="36">
        <f t="shared" si="52"/>
        <v>2.6153846153846154</v>
      </c>
      <c r="BC159" s="1">
        <f t="shared" si="53"/>
        <v>0.38235294117647056</v>
      </c>
      <c r="BD159" s="44">
        <f>SUM($BC$6:BC159)</f>
        <v>56.44026470588242</v>
      </c>
      <c r="BE159" s="37">
        <f t="shared" si="45"/>
        <v>1963.7892102076146</v>
      </c>
      <c r="BF159" s="35">
        <f>$BE$2*1000*(Folha3!BD159*0.001)^2</f>
        <v>289.88081668637699</v>
      </c>
      <c r="BG159" s="36">
        <f t="shared" si="54"/>
        <v>2.6153846153846154</v>
      </c>
      <c r="BH159" s="1">
        <f t="shared" si="55"/>
        <v>0.38235294117647056</v>
      </c>
      <c r="BI159" s="44">
        <f>SUM($BH$6:BH159)</f>
        <v>56.44026470588242</v>
      </c>
      <c r="BJ159" s="37">
        <f t="shared" si="56"/>
        <v>1370.3364269031158</v>
      </c>
      <c r="BK159" s="35">
        <f>$BJ$2*1000*(Folha3!BI159*0.001)^2</f>
        <v>202.27947098444986</v>
      </c>
      <c r="BL159" s="37">
        <f t="shared" si="57"/>
        <v>9.2833044982698993</v>
      </c>
    </row>
    <row r="160" spans="34:64" x14ac:dyDescent="0.25">
      <c r="AH160" s="60">
        <f t="shared" si="46"/>
        <v>0.86831176470588256</v>
      </c>
      <c r="AI160" s="1">
        <v>147.61300000000003</v>
      </c>
      <c r="AJ160" s="1">
        <f t="shared" si="58"/>
        <v>2.5688731401371281</v>
      </c>
      <c r="AL160" s="1">
        <f t="shared" si="47"/>
        <v>0.38940285512413025</v>
      </c>
      <c r="AN160" s="32">
        <f>SUM($AL$6:AL160)</f>
        <v>53.386426979943842</v>
      </c>
      <c r="AQ160" s="36">
        <f t="shared" si="44"/>
        <v>2.2460346792733561</v>
      </c>
      <c r="AR160" s="1">
        <f t="shared" si="48"/>
        <v>0.44624735078336814</v>
      </c>
      <c r="AS160" s="36">
        <f>SUM($AR$6:AR160)</f>
        <v>54.53338253945676</v>
      </c>
      <c r="AT160" s="37">
        <f>Folha1!$H$16*AS160/AQ160</f>
        <v>1700.8212338144403</v>
      </c>
      <c r="AU160" s="37">
        <f>Folha1!$H$16*1000*(Folha3!AS160*0.001)^2</f>
        <v>208.32316410931213</v>
      </c>
      <c r="AV160" s="36">
        <f t="shared" si="49"/>
        <v>21.843588499317775</v>
      </c>
      <c r="AW160" s="36">
        <f t="shared" si="50"/>
        <v>2.017341791314879</v>
      </c>
      <c r="AX160" s="1">
        <f t="shared" si="51"/>
        <v>0.49588798385605143</v>
      </c>
      <c r="AY160" s="36">
        <f>SUM($AX$6:AX160)</f>
        <v>63.320059015444528</v>
      </c>
      <c r="AZ160" s="37">
        <f>Folha1!$H$16*AY160/AW160</f>
        <v>2198.7432323325465</v>
      </c>
      <c r="BA160" s="1">
        <f>Folha1!$H$16*1000*(Folha3!AY160*0.001)^2</f>
        <v>280.86350557556977</v>
      </c>
      <c r="BB160" s="36">
        <f t="shared" si="52"/>
        <v>2.6153846153846154</v>
      </c>
      <c r="BC160" s="1">
        <f t="shared" si="53"/>
        <v>0.38235294117647056</v>
      </c>
      <c r="BD160" s="44">
        <f>SUM($BC$6:BC160)</f>
        <v>56.822617647058891</v>
      </c>
      <c r="BE160" s="37">
        <f t="shared" si="45"/>
        <v>1977.092843425608</v>
      </c>
      <c r="BF160" s="35">
        <f>$BE$2*1000*(Folha3!BD160*0.001)^2</f>
        <v>293.82169874001022</v>
      </c>
      <c r="BG160" s="36">
        <f t="shared" si="54"/>
        <v>2.6153846153846154</v>
      </c>
      <c r="BH160" s="1">
        <f t="shared" si="55"/>
        <v>0.38235294117647056</v>
      </c>
      <c r="BI160" s="44">
        <f>SUM($BH$6:BH160)</f>
        <v>56.822617647058891</v>
      </c>
      <c r="BJ160" s="37">
        <f t="shared" si="56"/>
        <v>1379.6197314013857</v>
      </c>
      <c r="BK160" s="35">
        <f>$BJ$2*1000*(Folha3!BI160*0.001)^2</f>
        <v>205.02942714275437</v>
      </c>
      <c r="BL160" s="37">
        <f t="shared" si="57"/>
        <v>9.2833044982698993</v>
      </c>
    </row>
    <row r="161" spans="34:64" x14ac:dyDescent="0.25">
      <c r="AH161" s="60">
        <f t="shared" si="46"/>
        <v>0.87419411764705901</v>
      </c>
      <c r="AI161" s="1">
        <v>148.61300000000003</v>
      </c>
      <c r="AJ161" s="1">
        <f t="shared" si="58"/>
        <v>2.5671960326542691</v>
      </c>
      <c r="AL161" s="1">
        <f t="shared" si="47"/>
        <v>0.38965732880815185</v>
      </c>
      <c r="AN161" s="32">
        <f>SUM($AL$6:AL161)</f>
        <v>53.77608430875199</v>
      </c>
      <c r="AQ161" s="36">
        <f t="shared" si="44"/>
        <v>2.2357846446712797</v>
      </c>
      <c r="AR161" s="1">
        <f t="shared" si="48"/>
        <v>0.44830484221261968</v>
      </c>
      <c r="AS161" s="36">
        <f>SUM($AR$6:AR161)</f>
        <v>54.981687381669381</v>
      </c>
      <c r="AT161" s="37">
        <f>Folha1!$H$16*AS161/AQ161</f>
        <v>1722.6648223137581</v>
      </c>
      <c r="AU161" s="37">
        <f>Folha1!$H$16*1000*(Folha3!AS161*0.001)^2</f>
        <v>211.76238448254574</v>
      </c>
      <c r="AV161" s="36">
        <f t="shared" si="49"/>
        <v>22.16485598402528</v>
      </c>
      <c r="AW161" s="36">
        <f t="shared" si="50"/>
        <v>2.0158271200346021</v>
      </c>
      <c r="AX161" s="1">
        <f t="shared" si="51"/>
        <v>0.49625220743600212</v>
      </c>
      <c r="AY161" s="36">
        <f>SUM($AX$6:AX161)</f>
        <v>63.816311222880529</v>
      </c>
      <c r="AZ161" s="37">
        <f>Folha1!$H$16*AY161/AW161</f>
        <v>2217.6402916230654</v>
      </c>
      <c r="BA161" s="1">
        <f>Folha1!$H$16*1000*(Folha3!AY161*0.001)^2</f>
        <v>285.28312577643152</v>
      </c>
      <c r="BB161" s="36">
        <f t="shared" si="52"/>
        <v>2.6153846153846154</v>
      </c>
      <c r="BC161" s="1">
        <f t="shared" si="53"/>
        <v>0.38235294117647056</v>
      </c>
      <c r="BD161" s="44">
        <f>SUM($BC$6:BC161)</f>
        <v>57.204970588235362</v>
      </c>
      <c r="BE161" s="37">
        <f t="shared" si="45"/>
        <v>1990.3964766436011</v>
      </c>
      <c r="BF161" s="35">
        <f>$BE$2*1000*(Folha3!BD161*0.001)^2</f>
        <v>297.78918806007943</v>
      </c>
      <c r="BG161" s="36">
        <f t="shared" si="54"/>
        <v>2.6153846153846154</v>
      </c>
      <c r="BH161" s="1">
        <f t="shared" si="55"/>
        <v>0.38235294117647056</v>
      </c>
      <c r="BI161" s="44">
        <f>SUM($BH$6:BH161)</f>
        <v>57.204970588235362</v>
      </c>
      <c r="BJ161" s="37">
        <f t="shared" si="56"/>
        <v>1388.9030358996556</v>
      </c>
      <c r="BK161" s="35">
        <f>$BJ$2*1000*(Folha3!BI161*0.001)^2</f>
        <v>207.79794991005545</v>
      </c>
      <c r="BL161" s="37">
        <f t="shared" si="57"/>
        <v>9.2833044982698993</v>
      </c>
    </row>
    <row r="162" spans="34:64" x14ac:dyDescent="0.25">
      <c r="AH162" s="60">
        <f t="shared" si="46"/>
        <v>0.88007647058823546</v>
      </c>
      <c r="AI162" s="1">
        <v>149.61300000000003</v>
      </c>
      <c r="AJ162" s="1">
        <f t="shared" si="58"/>
        <v>2.5655189251714101</v>
      </c>
      <c r="AL162" s="1">
        <f t="shared" si="47"/>
        <v>0.38991213530535707</v>
      </c>
      <c r="AN162" s="32">
        <f>SUM($AL$6:AL162)</f>
        <v>54.165996444057349</v>
      </c>
      <c r="AQ162" s="36">
        <f t="shared" si="44"/>
        <v>2.225465405916955</v>
      </c>
      <c r="AR162" s="1">
        <f t="shared" si="48"/>
        <v>0.45039543232263385</v>
      </c>
      <c r="AS162" s="36">
        <f>SUM($AR$6:AR162)</f>
        <v>55.432082813992018</v>
      </c>
      <c r="AT162" s="37">
        <f>Folha1!$H$16*AS162/AQ162</f>
        <v>1744.8296782977834</v>
      </c>
      <c r="AU162" s="37">
        <f>Folha1!$H$16*1000*(Folha3!AS162*0.001)^2</f>
        <v>215.2459975204647</v>
      </c>
      <c r="AV162" s="36">
        <f t="shared" si="49"/>
        <v>22.493758572841443</v>
      </c>
      <c r="AW162" s="36">
        <f t="shared" si="50"/>
        <v>2.0143816529065743</v>
      </c>
      <c r="AX162" s="1">
        <f t="shared" si="51"/>
        <v>0.49659989932106507</v>
      </c>
      <c r="AY162" s="36">
        <f>SUM($AX$6:AX162)</f>
        <v>64.312911122201598</v>
      </c>
      <c r="AZ162" s="37">
        <f>Folha1!$H$16*AY162/AW162</f>
        <v>2236.5010241661153</v>
      </c>
      <c r="BA162" s="1">
        <f>Folha1!$H$16*1000*(Folha3!AY162*0.001)^2</f>
        <v>289.74038105219898</v>
      </c>
      <c r="BB162" s="36">
        <f t="shared" si="52"/>
        <v>2.6153846153846154</v>
      </c>
      <c r="BC162" s="1">
        <f t="shared" si="53"/>
        <v>0.38235294117647056</v>
      </c>
      <c r="BD162" s="44">
        <f>SUM($BC$6:BC162)</f>
        <v>57.587323529411833</v>
      </c>
      <c r="BE162" s="37">
        <f t="shared" si="45"/>
        <v>2003.700109861594</v>
      </c>
      <c r="BF162" s="35">
        <f>$BE$2*1000*(Folha3!BD162*0.001)^2</f>
        <v>301.78328464658466</v>
      </c>
      <c r="BG162" s="36">
        <f t="shared" si="54"/>
        <v>2.6153846153846154</v>
      </c>
      <c r="BH162" s="1">
        <f t="shared" si="55"/>
        <v>0.38235294117647056</v>
      </c>
      <c r="BI162" s="44">
        <f>SUM($BH$6:BH162)</f>
        <v>57.587323529411833</v>
      </c>
      <c r="BJ162" s="37">
        <f t="shared" si="56"/>
        <v>1398.1863403979255</v>
      </c>
      <c r="BK162" s="35">
        <f>$BJ$2*1000*(Folha3!BI162*0.001)^2</f>
        <v>210.58503928635304</v>
      </c>
      <c r="BL162" s="37">
        <f t="shared" si="57"/>
        <v>9.2833044982698993</v>
      </c>
    </row>
    <row r="163" spans="34:64" x14ac:dyDescent="0.25">
      <c r="AH163" s="60">
        <f t="shared" si="46"/>
        <v>0.88595882352941191</v>
      </c>
      <c r="AI163" s="1">
        <v>150.61300000000003</v>
      </c>
      <c r="AJ163" s="1">
        <f t="shared" si="58"/>
        <v>2.5638418176885511</v>
      </c>
      <c r="AL163" s="1">
        <f t="shared" si="47"/>
        <v>0.39016727526907724</v>
      </c>
      <c r="AN163" s="32">
        <f>SUM($AL$6:AL163)</f>
        <v>54.556163719326427</v>
      </c>
      <c r="AQ163" s="36">
        <f t="shared" si="44"/>
        <v>2.2150769630103806</v>
      </c>
      <c r="AR163" s="1">
        <f t="shared" si="48"/>
        <v>0.45251978275524024</v>
      </c>
      <c r="AS163" s="36">
        <f>SUM($AR$6:AR163)</f>
        <v>55.884602596747257</v>
      </c>
      <c r="AT163" s="37">
        <f>Folha1!$H$16*AS163/AQ163</f>
        <v>1767.3234368706248</v>
      </c>
      <c r="AU163" s="37">
        <f>Folha1!$H$16*1000*(Folha3!AS163*0.001)^2</f>
        <v>218.77466330530044</v>
      </c>
      <c r="AV163" s="36">
        <f t="shared" si="49"/>
        <v>22.830523266329692</v>
      </c>
      <c r="AW163" s="36">
        <f t="shared" si="50"/>
        <v>2.0130053899307958</v>
      </c>
      <c r="AX163" s="1">
        <f t="shared" si="51"/>
        <v>0.49693098886895332</v>
      </c>
      <c r="AY163" s="40">
        <f>SUM($AX$6:AX163)</f>
        <v>64.809842111070552</v>
      </c>
      <c r="AZ163" s="37">
        <f>Folha1!$H$16*AY163/AW163</f>
        <v>2255.3228287484517</v>
      </c>
      <c r="BA163" s="1">
        <f>Folha1!$H$16*1000*(Folha3!AY163*0.001)^2</f>
        <v>294.23519322573134</v>
      </c>
      <c r="BB163" s="36">
        <f t="shared" si="52"/>
        <v>2.6153846153846154</v>
      </c>
      <c r="BC163" s="1">
        <f t="shared" si="53"/>
        <v>0.38235294117647056</v>
      </c>
      <c r="BD163" s="44">
        <f>SUM($BC$6:BC163)</f>
        <v>57.969676470588304</v>
      </c>
      <c r="BE163" s="37">
        <f t="shared" si="45"/>
        <v>2017.0037430795874</v>
      </c>
      <c r="BF163" s="35">
        <f>$BE$2*1000*(Folha3!BD163*0.001)^2</f>
        <v>305.80398849952581</v>
      </c>
      <c r="BG163" s="36">
        <f t="shared" si="54"/>
        <v>2.6153846153846154</v>
      </c>
      <c r="BH163" s="1">
        <f t="shared" si="55"/>
        <v>0.38235294117647056</v>
      </c>
      <c r="BI163" s="44">
        <f>SUM($BH$6:BH163)</f>
        <v>57.969676470588304</v>
      </c>
      <c r="BJ163" s="37">
        <f t="shared" si="56"/>
        <v>1407.4696448961954</v>
      </c>
      <c r="BK163" s="35">
        <f>$BJ$2*1000*(Folha3!BI163*0.001)^2</f>
        <v>213.39069527164713</v>
      </c>
      <c r="BL163" s="37">
        <f t="shared" si="57"/>
        <v>9.2833044982698993</v>
      </c>
    </row>
    <row r="164" spans="34:64" x14ac:dyDescent="0.25">
      <c r="AH164" s="60">
        <f t="shared" si="46"/>
        <v>0.89184117647058836</v>
      </c>
      <c r="AI164" s="24">
        <v>151.61300000000003</v>
      </c>
      <c r="AJ164" s="24">
        <f t="shared" si="58"/>
        <v>2.5621647102056921</v>
      </c>
      <c r="AK164" s="24"/>
      <c r="AL164" s="1">
        <f t="shared" si="47"/>
        <v>0.39042274935435489</v>
      </c>
      <c r="AM164" s="24"/>
      <c r="AN164" s="33">
        <f>SUM($AL$6:AL164)</f>
        <v>54.946586468680785</v>
      </c>
      <c r="AQ164" s="36">
        <f t="shared" si="44"/>
        <v>2.204619315951557</v>
      </c>
      <c r="AR164" s="1">
        <f t="shared" si="48"/>
        <v>0.45467857402681283</v>
      </c>
      <c r="AS164" s="36">
        <f>SUM($AR$6:AR164)</f>
        <v>56.339281170774072</v>
      </c>
      <c r="AT164" s="37">
        <f>Folha1!$H$16*AS164/AQ164</f>
        <v>1790.1539601369545</v>
      </c>
      <c r="AU164" s="37">
        <f>Folha1!$H$16*1000*(Folha3!AS164*0.001)^2</f>
        <v>222.34905772902815</v>
      </c>
      <c r="AV164" s="36">
        <f t="shared" si="49"/>
        <v>23.175385542612958</v>
      </c>
      <c r="AW164" s="36">
        <f t="shared" si="50"/>
        <v>2.0116983311072665</v>
      </c>
      <c r="AX164" s="1">
        <f t="shared" si="51"/>
        <v>0.49724540867186851</v>
      </c>
      <c r="AY164" s="36">
        <f>SUM($AX$6:AX164)</f>
        <v>65.307087519742424</v>
      </c>
      <c r="BB164" s="36">
        <f t="shared" si="52"/>
        <v>2.6153846153846154</v>
      </c>
      <c r="BC164" s="1">
        <f t="shared" si="53"/>
        <v>0.38235294117647056</v>
      </c>
      <c r="BD164" s="44">
        <f>SUM($BC$6:BC164)</f>
        <v>58.352029411764775</v>
      </c>
      <c r="BE164" s="37">
        <f t="shared" si="45"/>
        <v>2030.3073762975803</v>
      </c>
      <c r="BF164" s="35">
        <f>$BE$2*1000*(Folha3!BD164*0.001)^2</f>
        <v>309.851299618903</v>
      </c>
      <c r="BG164" s="36">
        <f t="shared" si="54"/>
        <v>2.6153846153846154</v>
      </c>
      <c r="BH164" s="1">
        <f t="shared" si="55"/>
        <v>0.38235294117647056</v>
      </c>
      <c r="BI164" s="44">
        <f>SUM($BH$6:BH164)</f>
        <v>58.352029411764775</v>
      </c>
      <c r="BJ164" s="37">
        <f t="shared" si="56"/>
        <v>1416.7529493944653</v>
      </c>
      <c r="BK164" s="35">
        <f>$BJ$2*1000*(Folha3!BI164*0.001)^2</f>
        <v>216.21491786593779</v>
      </c>
      <c r="BL164" s="37">
        <f t="shared" si="57"/>
        <v>9.2833044982698993</v>
      </c>
    </row>
    <row r="165" spans="34:64" x14ac:dyDescent="0.25">
      <c r="AH165" s="60">
        <f t="shared" si="46"/>
        <v>0.89772352941176492</v>
      </c>
      <c r="AI165" s="1">
        <v>152.61300000000003</v>
      </c>
      <c r="AJ165" s="1">
        <f t="shared" si="58"/>
        <v>2.5604876027228332</v>
      </c>
      <c r="AL165" s="1">
        <f t="shared" si="47"/>
        <v>0.39067855821794933</v>
      </c>
      <c r="AN165" s="32">
        <f>SUM($AL$6:AL165)</f>
        <v>55.337265026898734</v>
      </c>
      <c r="AQ165" s="36">
        <f t="shared" si="44"/>
        <v>2.1940924647404838</v>
      </c>
      <c r="AR165" s="1">
        <f t="shared" si="48"/>
        <v>0.45687250619283504</v>
      </c>
      <c r="AS165" s="36">
        <f>SUM($AR$6:AR165)</f>
        <v>56.79615367696691</v>
      </c>
      <c r="AT165" s="37">
        <f>Folha1!$H$16*AS165/AQ165</f>
        <v>1813.3293456795675</v>
      </c>
      <c r="AU165" s="37">
        <f>Folha1!$H$16*1000*(Folha3!AS165*0.001)^2</f>
        <v>225.96987296791505</v>
      </c>
      <c r="AV165" s="36">
        <f t="shared" si="49"/>
        <v>23.528589734361276</v>
      </c>
      <c r="AW165" s="36">
        <f t="shared" si="50"/>
        <v>2.0104604764359859</v>
      </c>
      <c r="AX165" s="1">
        <f t="shared" si="51"/>
        <v>0.49754309459050755</v>
      </c>
      <c r="AY165" s="36">
        <f>SUM($AX$6:AX165)</f>
        <v>65.804630614332936</v>
      </c>
      <c r="BB165" s="36">
        <f t="shared" si="52"/>
        <v>2.6153846153846154</v>
      </c>
      <c r="BC165" s="1">
        <f t="shared" si="53"/>
        <v>0.38235294117647056</v>
      </c>
      <c r="BD165" s="44">
        <f>SUM($BC$6:BC165)</f>
        <v>58.734382352941246</v>
      </c>
      <c r="BE165" s="37">
        <f t="shared" si="45"/>
        <v>2043.6110095155732</v>
      </c>
      <c r="BF165" s="35">
        <f>$BE$2*1000*(Folha3!BD165*0.001)^2</f>
        <v>313.92521800471616</v>
      </c>
      <c r="BG165" s="36">
        <f t="shared" si="54"/>
        <v>2.6153846153846154</v>
      </c>
      <c r="BH165" s="1">
        <f t="shared" si="55"/>
        <v>0.38235294117647056</v>
      </c>
      <c r="BI165" s="44">
        <f>SUM($BH$6:BH165)</f>
        <v>58.734382352941246</v>
      </c>
      <c r="BJ165" s="37">
        <f t="shared" si="56"/>
        <v>1426.0362538927352</v>
      </c>
      <c r="BK165" s="35">
        <f>$BJ$2*1000*(Folha3!BI165*0.001)^2</f>
        <v>219.05770706922499</v>
      </c>
      <c r="BL165" s="37">
        <f t="shared" si="57"/>
        <v>9.2833044982698993</v>
      </c>
    </row>
    <row r="166" spans="34:64" x14ac:dyDescent="0.25">
      <c r="AH166" s="60">
        <f t="shared" si="46"/>
        <v>0.90360588235294137</v>
      </c>
      <c r="AI166" s="1">
        <v>153.61300000000003</v>
      </c>
      <c r="AJ166" s="1">
        <f t="shared" si="58"/>
        <v>2.5588104952399742</v>
      </c>
      <c r="AL166" s="1">
        <f t="shared" si="47"/>
        <v>0.39093470251834228</v>
      </c>
      <c r="AN166" s="32">
        <f>SUM($AL$6:AL166)</f>
        <v>55.728199729417078</v>
      </c>
      <c r="AQ166" s="36">
        <f t="shared" ref="AQ166:AQ185" si="59">$AQ$1-($AQ$1-$AQ$2)*(AI166/$AQ$3)^2</f>
        <v>2.1834964093771623</v>
      </c>
      <c r="AR166" s="1">
        <f t="shared" si="48"/>
        <v>0.45910229954092113</v>
      </c>
      <c r="AS166" s="36">
        <f>SUM($AR$6:AR166)</f>
        <v>57.255255976507833</v>
      </c>
      <c r="AT166" s="37">
        <f>Folha1!$H$16*AS166/AQ166</f>
        <v>1836.8579354139288</v>
      </c>
      <c r="AU166" s="37">
        <f>Folha1!$H$16*1000*(Folha3!AS166*0.001)^2</f>
        <v>229.63781797495062</v>
      </c>
      <c r="AV166" s="36">
        <f t="shared" si="49"/>
        <v>23.890389425372632</v>
      </c>
      <c r="AW166" s="36">
        <f t="shared" si="50"/>
        <v>2.009291825916955</v>
      </c>
      <c r="AX166" s="1">
        <f t="shared" si="51"/>
        <v>0.4978239857865111</v>
      </c>
      <c r="AY166" s="36">
        <f>SUM($AX$6:AX166)</f>
        <v>66.302454600119447</v>
      </c>
      <c r="BB166" s="36">
        <f t="shared" si="52"/>
        <v>2.6153846153846154</v>
      </c>
      <c r="BC166" s="1">
        <f t="shared" si="53"/>
        <v>0.38235294117647056</v>
      </c>
      <c r="BD166" s="44">
        <f>SUM($BC$6:BC166)</f>
        <v>59.116735294117717</v>
      </c>
      <c r="BE166" s="37">
        <f t="shared" ref="BE166:BE183" si="60">$BE$2*BD166/BB166</f>
        <v>2056.9146427335668</v>
      </c>
      <c r="BF166" s="35">
        <f>$BE$2*1000*(Folha3!BD166*0.001)^2</f>
        <v>318.02574365696535</v>
      </c>
      <c r="BG166" s="36">
        <f t="shared" si="54"/>
        <v>2.6153846153846154</v>
      </c>
      <c r="BH166" s="1">
        <f t="shared" si="55"/>
        <v>0.38235294117647056</v>
      </c>
      <c r="BI166" s="44">
        <f>SUM($BH$6:BH166)</f>
        <v>59.116735294117717</v>
      </c>
      <c r="BJ166" s="37">
        <f t="shared" si="56"/>
        <v>1435.3195583910051</v>
      </c>
      <c r="BK166" s="35">
        <f>$BJ$2*1000*(Folha3!BI166*0.001)^2</f>
        <v>221.91906288150878</v>
      </c>
      <c r="BL166" s="37">
        <f t="shared" si="57"/>
        <v>9.2833044982698993</v>
      </c>
    </row>
    <row r="167" spans="34:64" x14ac:dyDescent="0.25">
      <c r="AH167" s="60">
        <f t="shared" si="46"/>
        <v>0.90948823529411782</v>
      </c>
      <c r="AI167" s="1">
        <v>154.61300000000003</v>
      </c>
      <c r="AJ167" s="1">
        <f t="shared" si="58"/>
        <v>2.5571333877571152</v>
      </c>
      <c r="AL167" s="1">
        <f t="shared" si="47"/>
        <v>0.3911911829157434</v>
      </c>
      <c r="AN167" s="32">
        <f>SUM($AL$6:AL167)</f>
        <v>56.119390912332818</v>
      </c>
      <c r="AQ167" s="36">
        <f t="shared" si="59"/>
        <v>2.1728311498615915</v>
      </c>
      <c r="AR167" s="1">
        <f t="shared" si="48"/>
        <v>0.46136869531372232</v>
      </c>
      <c r="AS167" s="36">
        <f>SUM($AR$6:AR167)</f>
        <v>57.716624671821556</v>
      </c>
      <c r="AT167" s="37">
        <f>Folha1!$H$16*AS167/AQ167</f>
        <v>1860.7483248393014</v>
      </c>
      <c r="AU167" s="37">
        <f>Folha1!$H$16*1000*(Folha3!AS167*0.001)^2</f>
        <v>233.3536189909623</v>
      </c>
      <c r="AV167" s="36">
        <f t="shared" si="49"/>
        <v>24.26104786790097</v>
      </c>
      <c r="AW167" s="36">
        <f t="shared" si="50"/>
        <v>2.0081923795501728</v>
      </c>
      <c r="AX167" s="1">
        <f t="shared" si="51"/>
        <v>0.49808802475332598</v>
      </c>
      <c r="AY167" s="36">
        <f>SUM($AX$6:AX167)</f>
        <v>66.800542624872776</v>
      </c>
      <c r="BB167" s="36">
        <f t="shared" si="52"/>
        <v>2.6153846153846154</v>
      </c>
      <c r="BC167" s="1">
        <f t="shared" si="53"/>
        <v>0.38235294117647056</v>
      </c>
      <c r="BD167" s="44">
        <f>SUM($BC$6:BC167)</f>
        <v>59.499088235294188</v>
      </c>
      <c r="BE167" s="37">
        <f t="shared" si="60"/>
        <v>2070.2182759515595</v>
      </c>
      <c r="BF167" s="35">
        <f>$BE$2*1000*(Folha3!BD167*0.001)^2</f>
        <v>322.15287657565045</v>
      </c>
      <c r="BG167" s="36">
        <f t="shared" si="54"/>
        <v>2.6153846153846154</v>
      </c>
      <c r="BH167" s="1">
        <f t="shared" ref="BH167:BH183" si="61">(AI168-AI167)/((BG168+BG167)/2)</f>
        <v>0.38235294117647056</v>
      </c>
      <c r="BI167" s="44">
        <f>SUM($BH$6:BH167)</f>
        <v>59.499088235294188</v>
      </c>
      <c r="BJ167" s="37">
        <f t="shared" ref="BJ167:BJ183" si="62">$BJ$2*BI167/BG167</f>
        <v>1444.602862889275</v>
      </c>
      <c r="BK167" s="35">
        <f>$BJ$2*1000*(Folha3!BI167*0.001)^2</f>
        <v>224.79898530278905</v>
      </c>
      <c r="BL167" s="37">
        <f t="shared" si="57"/>
        <v>9.2833044982698993</v>
      </c>
    </row>
    <row r="168" spans="34:64" x14ac:dyDescent="0.25">
      <c r="AH168" s="60">
        <f t="shared" si="46"/>
        <v>0.91537058823529427</v>
      </c>
      <c r="AI168" s="1">
        <v>155.61300000000003</v>
      </c>
      <c r="AJ168" s="1">
        <f t="shared" si="58"/>
        <v>2.5554562802742562</v>
      </c>
      <c r="AL168" s="1">
        <f t="shared" si="47"/>
        <v>0.39144800007209613</v>
      </c>
      <c r="AN168" s="32">
        <f>SUM($AL$6:AL168)</f>
        <v>56.510838912404914</v>
      </c>
      <c r="AQ168" s="36">
        <f t="shared" si="59"/>
        <v>2.1620966861937712</v>
      </c>
      <c r="AR168" s="1">
        <f t="shared" si="48"/>
        <v>0.46367245646322852</v>
      </c>
      <c r="AS168" s="36">
        <f>SUM($AR$6:AR168)</f>
        <v>58.180297128284785</v>
      </c>
      <c r="AT168" s="37">
        <f>Folha1!$H$16*AS168/AQ168</f>
        <v>1885.0093727072024</v>
      </c>
      <c r="AU168" s="37">
        <f>Folha1!$H$16*1000*(Folha3!AS168*0.001)^2</f>
        <v>237.11802007526089</v>
      </c>
      <c r="AV168" s="36">
        <f t="shared" si="49"/>
        <v>24.640838421979197</v>
      </c>
      <c r="AW168" s="36">
        <f t="shared" si="50"/>
        <v>2.0071621373356403</v>
      </c>
      <c r="AX168" s="1">
        <f t="shared" si="51"/>
        <v>0.4983351573454527</v>
      </c>
      <c r="AY168" s="36">
        <f>SUM($AX$6:AX168)</f>
        <v>67.298877782218227</v>
      </c>
      <c r="BB168" s="36">
        <f t="shared" si="52"/>
        <v>2.6153846153846154</v>
      </c>
      <c r="BC168" s="1">
        <f t="shared" si="53"/>
        <v>0.38235294117647056</v>
      </c>
      <c r="BD168" s="44">
        <f>SUM($BC$6:BC168)</f>
        <v>59.881441176470659</v>
      </c>
      <c r="BE168" s="37">
        <f t="shared" si="60"/>
        <v>2083.5219091695526</v>
      </c>
      <c r="BF168" s="35">
        <f>$BE$2*1000*(Folha3!BD168*0.001)^2</f>
        <v>326.30661676077153</v>
      </c>
      <c r="BG168" s="36">
        <f t="shared" si="54"/>
        <v>2.6153846153846154</v>
      </c>
      <c r="BH168" s="1">
        <f t="shared" si="61"/>
        <v>0.38235294117647056</v>
      </c>
      <c r="BI168" s="44">
        <f>SUM($BH$6:BH168)</f>
        <v>59.881441176470659</v>
      </c>
      <c r="BJ168" s="37">
        <f t="shared" si="62"/>
        <v>1453.8861673875449</v>
      </c>
      <c r="BK168" s="35">
        <f>$BJ$2*1000*(Folha3!BI168*0.001)^2</f>
        <v>227.69747433306583</v>
      </c>
      <c r="BL168" s="37">
        <f t="shared" si="57"/>
        <v>9.2833044982698993</v>
      </c>
    </row>
    <row r="169" spans="34:64" x14ac:dyDescent="0.25">
      <c r="AH169" s="60">
        <f t="shared" si="46"/>
        <v>0.92125294117647072</v>
      </c>
      <c r="AI169" s="1">
        <v>156.61300000000003</v>
      </c>
      <c r="AJ169" s="1">
        <f t="shared" si="58"/>
        <v>2.5537791727913972</v>
      </c>
      <c r="AL169" s="1">
        <f t="shared" si="47"/>
        <v>0.3917051546510833</v>
      </c>
      <c r="AN169" s="32">
        <f>SUM($AL$6:AL169)</f>
        <v>56.902544067055999</v>
      </c>
      <c r="AQ169" s="36">
        <f t="shared" si="59"/>
        <v>2.151293018373702</v>
      </c>
      <c r="AR169" s="1">
        <f t="shared" si="48"/>
        <v>0.46601436843806715</v>
      </c>
      <c r="AS169" s="36">
        <f>SUM($AR$6:AR169)</f>
        <v>58.646311496722852</v>
      </c>
      <c r="AT169" s="37">
        <f>Folha1!$H$16*AS169/AQ169</f>
        <v>1909.6502111291816</v>
      </c>
      <c r="AU169" s="37">
        <f>Folha1!$H$16*1000*(Folha3!AS169*0.001)^2</f>
        <v>240.93178365670533</v>
      </c>
      <c r="AV169" s="36">
        <f t="shared" si="49"/>
        <v>25.030045018069359</v>
      </c>
      <c r="AW169" s="36">
        <f t="shared" si="50"/>
        <v>2.0062010992733565</v>
      </c>
      <c r="AX169" s="1">
        <f t="shared" si="51"/>
        <v>0.49856533280604887</v>
      </c>
      <c r="AY169" s="36">
        <f>SUM($AX$6:AX169)</f>
        <v>67.797443115024279</v>
      </c>
      <c r="BB169" s="36">
        <f t="shared" si="52"/>
        <v>2.6153846153846154</v>
      </c>
      <c r="BC169" s="1">
        <f t="shared" si="53"/>
        <v>0.38235294117647056</v>
      </c>
      <c r="BD169" s="44">
        <f>SUM($BC$6:BC169)</f>
        <v>60.26379411764713</v>
      </c>
      <c r="BE169" s="37">
        <f t="shared" si="60"/>
        <v>2096.8255423875457</v>
      </c>
      <c r="BF169" s="35">
        <f>$BE$2*1000*(Folha3!BD169*0.001)^2</f>
        <v>330.48696421232864</v>
      </c>
      <c r="BG169" s="36">
        <f t="shared" si="54"/>
        <v>2.6153846153846154</v>
      </c>
      <c r="BH169" s="1">
        <f t="shared" si="61"/>
        <v>0.38235294117647056</v>
      </c>
      <c r="BI169" s="44">
        <f>SUM($BH$6:BH169)</f>
        <v>60.26379411764713</v>
      </c>
      <c r="BJ169" s="37">
        <f t="shared" si="62"/>
        <v>1463.1694718858148</v>
      </c>
      <c r="BK169" s="35">
        <f>$BJ$2*1000*(Folha3!BI169*0.001)^2</f>
        <v>230.6145299723392</v>
      </c>
      <c r="BL169" s="37">
        <f t="shared" si="57"/>
        <v>9.2833044982698993</v>
      </c>
    </row>
    <row r="170" spans="34:64" x14ac:dyDescent="0.25">
      <c r="AH170" s="60">
        <f t="shared" si="46"/>
        <v>0.92713529411764717</v>
      </c>
      <c r="AI170" s="1">
        <v>157.61300000000003</v>
      </c>
      <c r="AJ170" s="1">
        <f t="shared" si="58"/>
        <v>2.5521020653085382</v>
      </c>
      <c r="AL170" s="1">
        <f t="shared" si="47"/>
        <v>0.39196264731813291</v>
      </c>
      <c r="AN170" s="32">
        <f>SUM($AL$6:AL170)</f>
        <v>57.29450671437413</v>
      </c>
      <c r="AQ170" s="36">
        <f t="shared" si="59"/>
        <v>2.1404201464013841</v>
      </c>
      <c r="AR170" s="1">
        <f t="shared" si="48"/>
        <v>0.46839524000549015</v>
      </c>
      <c r="AS170" s="36">
        <f>SUM($AR$6:AR170)</f>
        <v>59.114706736728344</v>
      </c>
      <c r="AT170" s="37">
        <f>Folha1!$H$16*AS170/AQ170</f>
        <v>1934.6802561472509</v>
      </c>
      <c r="AU170" s="37">
        <f>Folha1!$H$16*1000*(Folha3!AS170*0.001)^2</f>
        <v>244.7956911061238</v>
      </c>
      <c r="AV170" s="36">
        <f t="shared" si="49"/>
        <v>25.42896264444289</v>
      </c>
      <c r="AW170" s="36">
        <f t="shared" si="50"/>
        <v>2.005309265363322</v>
      </c>
      <c r="AX170" s="1">
        <f t="shared" si="51"/>
        <v>0.49877850379286248</v>
      </c>
      <c r="AY170" s="36">
        <f>SUM($AX$6:AX170)</f>
        <v>68.296221618817142</v>
      </c>
      <c r="BB170" s="36">
        <f t="shared" si="52"/>
        <v>2.6153846153846154</v>
      </c>
      <c r="BC170" s="1">
        <f t="shared" si="53"/>
        <v>0.38235294117647056</v>
      </c>
      <c r="BD170" s="44">
        <f>SUM($BC$6:BC170)</f>
        <v>60.646147058823601</v>
      </c>
      <c r="BE170" s="37">
        <f t="shared" si="60"/>
        <v>2110.1291756055389</v>
      </c>
      <c r="BF170" s="35">
        <f>$BE$2*1000*(Folha3!BD170*0.001)^2</f>
        <v>334.69391893032173</v>
      </c>
      <c r="BG170" s="36">
        <f t="shared" si="54"/>
        <v>2.6153846153846154</v>
      </c>
      <c r="BH170" s="1">
        <f t="shared" si="61"/>
        <v>0.38235294117647056</v>
      </c>
      <c r="BI170" s="44">
        <f>SUM($BH$6:BH170)</f>
        <v>60.646147058823601</v>
      </c>
      <c r="BJ170" s="37">
        <f t="shared" si="62"/>
        <v>1472.4527763840847</v>
      </c>
      <c r="BK170" s="35">
        <f>$BJ$2*1000*(Folha3!BI170*0.001)^2</f>
        <v>233.55015222060911</v>
      </c>
      <c r="BL170" s="37">
        <f t="shared" si="57"/>
        <v>9.2833044982698993</v>
      </c>
    </row>
    <row r="171" spans="34:64" x14ac:dyDescent="0.25">
      <c r="AH171" s="60">
        <f t="shared" si="46"/>
        <v>0.93301764705882373</v>
      </c>
      <c r="AI171" s="1">
        <v>158.61300000000003</v>
      </c>
      <c r="AJ171" s="1">
        <f t="shared" si="58"/>
        <v>2.5504249578256792</v>
      </c>
      <c r="AL171" s="1">
        <f t="shared" si="47"/>
        <v>0.39222047874042376</v>
      </c>
      <c r="AN171" s="32">
        <f>SUM($AL$6:AL171)</f>
        <v>57.686727193114557</v>
      </c>
      <c r="AQ171" s="36">
        <f t="shared" si="59"/>
        <v>2.1294780702768161</v>
      </c>
      <c r="AR171" s="1">
        <f t="shared" si="48"/>
        <v>0.47081590410984547</v>
      </c>
      <c r="AS171" s="36">
        <f>SUM($AR$6:AR171)</f>
        <v>59.585522640838192</v>
      </c>
      <c r="AT171" s="37">
        <f>Folha1!$H$16*AS171/AQ171</f>
        <v>1960.1092187916938</v>
      </c>
      <c r="AU171" s="37">
        <f>Folha1!$H$16*1000*(Folha3!AS171*0.001)^2</f>
        <v>248.71054333107716</v>
      </c>
      <c r="AV171" s="36">
        <f t="shared" si="49"/>
        <v>14.452414273601789</v>
      </c>
      <c r="AW171" s="36">
        <f t="shared" si="50"/>
        <v>2.0044866356055362</v>
      </c>
      <c r="AX171" s="1">
        <f t="shared" si="51"/>
        <v>0.49897462640247287</v>
      </c>
      <c r="AY171" s="36">
        <f>SUM($AX$6:AX171)</f>
        <v>68.795196245219614</v>
      </c>
      <c r="BB171" s="36">
        <f t="shared" si="52"/>
        <v>2.6153846153846154</v>
      </c>
      <c r="BC171" s="1">
        <f t="shared" si="53"/>
        <v>0.38235294117647056</v>
      </c>
      <c r="BD171" s="44">
        <f>SUM($BC$6:BC171)</f>
        <v>61.028500000000072</v>
      </c>
      <c r="BE171" s="37">
        <f t="shared" si="60"/>
        <v>2123.432808823532</v>
      </c>
      <c r="BF171" s="35">
        <f>$BE$2*1000*(Folha3!BD171*0.001)^2</f>
        <v>338.92748091475084</v>
      </c>
      <c r="BG171" s="36">
        <f t="shared" si="54"/>
        <v>2.6153846153846154</v>
      </c>
      <c r="BH171" s="1">
        <f t="shared" si="61"/>
        <v>0.38235294117647056</v>
      </c>
      <c r="BI171" s="44">
        <f>SUM($BH$6:BH171)</f>
        <v>61.028500000000072</v>
      </c>
      <c r="BJ171" s="37">
        <f t="shared" si="62"/>
        <v>1481.7360808823546</v>
      </c>
      <c r="BK171" s="35">
        <f>$BJ$2*1000*(Folha3!BI171*0.001)^2</f>
        <v>236.50434107787558</v>
      </c>
      <c r="BL171" s="37">
        <f t="shared" si="57"/>
        <v>2.534342128027447</v>
      </c>
    </row>
    <row r="172" spans="34:64" x14ac:dyDescent="0.25">
      <c r="AH172" s="60">
        <f t="shared" si="46"/>
        <v>0.93890000000000018</v>
      </c>
      <c r="AI172" s="1">
        <v>159.61300000000003</v>
      </c>
      <c r="AJ172" s="1">
        <f t="shared" si="58"/>
        <v>2.5487478503428203</v>
      </c>
      <c r="AL172" s="1">
        <f t="shared" si="47"/>
        <v>0.10712104089303794</v>
      </c>
      <c r="AN172" s="32">
        <f>SUM($AL$6:AL172)</f>
        <v>57.793848234007598</v>
      </c>
      <c r="AQ172" s="36">
        <f t="shared" si="59"/>
        <v>2.1184667899999998</v>
      </c>
      <c r="AR172" s="1">
        <f t="shared" si="48"/>
        <v>0.12895864435424723</v>
      </c>
      <c r="AS172" s="36">
        <f>SUM($AR$6:AR172)</f>
        <v>59.714481285192441</v>
      </c>
      <c r="AT172" s="37">
        <f>Folha1!$H$16*AS172/AQ172</f>
        <v>1974.5616330652956</v>
      </c>
      <c r="AU172" s="37">
        <f>Folha1!$H$16*1000*(Folha3!AS172*0.001)^2</f>
        <v>249.78825753627788</v>
      </c>
      <c r="AV172" s="36">
        <f>(AT173-AT172)/(AI173-AI172)</f>
        <v>67.808202737068086</v>
      </c>
      <c r="AW172" s="36">
        <f t="shared" si="50"/>
        <v>2.00373321</v>
      </c>
      <c r="AX172" s="1">
        <f t="shared" si="51"/>
        <v>0.13625226748858013</v>
      </c>
      <c r="AY172" s="36">
        <f>SUM($AX$6:AX172)</f>
        <v>68.931448512708201</v>
      </c>
      <c r="BB172" s="36">
        <f t="shared" si="52"/>
        <v>2.6153846153846154</v>
      </c>
      <c r="BC172" s="1">
        <f t="shared" si="53"/>
        <v>0.10438235294116413</v>
      </c>
      <c r="BD172" s="44">
        <f>SUM($BC$6:BC172)</f>
        <v>61.132882352941238</v>
      </c>
      <c r="BE172" s="37">
        <f t="shared" si="60"/>
        <v>2127.0647006920435</v>
      </c>
      <c r="BF172" s="35">
        <f>$BE$2*1000*(Folha3!BD172*0.001)^2</f>
        <v>340.08786673484843</v>
      </c>
      <c r="BG172" s="36">
        <f t="shared" si="54"/>
        <v>2.6153846153846154</v>
      </c>
      <c r="BH172" s="1">
        <f t="shared" si="61"/>
        <v>0.10438235294116413</v>
      </c>
      <c r="BI172" s="44">
        <f>SUM($BH$6:BH172)</f>
        <v>61.132882352941238</v>
      </c>
      <c r="BJ172" s="37">
        <f t="shared" si="62"/>
        <v>1484.270423010382</v>
      </c>
      <c r="BK172" s="35">
        <f>$BJ$2*1000*(Folha3!BI172*0.001)^2</f>
        <v>237.31406085343821</v>
      </c>
      <c r="BL172" s="37">
        <f t="shared" si="57"/>
        <v>34.004778381945044</v>
      </c>
    </row>
    <row r="173" spans="34:64" x14ac:dyDescent="0.25">
      <c r="AH173" s="60">
        <f t="shared" si="46"/>
        <v>0.94050588235294119</v>
      </c>
      <c r="AI173" s="23" cm="1">
        <f t="array" ref="AI173:AI182">_xlfn.SEQUENCE((R20-R19)/1+1,1,R19,1)</f>
        <v>159.886</v>
      </c>
      <c r="AJ173" s="1">
        <f t="shared" si="58"/>
        <v>2.5482899999999997</v>
      </c>
      <c r="AL173" s="1">
        <f t="shared" si="47"/>
        <v>0.39250796044616093</v>
      </c>
      <c r="AN173" s="32">
        <f>SUM($AL$6:AL173)</f>
        <v>58.186356194453758</v>
      </c>
      <c r="AQ173" s="36">
        <f t="shared" si="59"/>
        <v>2.1154486852595156</v>
      </c>
      <c r="AR173" s="1">
        <f t="shared" si="48"/>
        <v>0.47395633704475326</v>
      </c>
      <c r="AS173" s="36">
        <f>SUM($AR$6:AR173)</f>
        <v>60.188437622237196</v>
      </c>
      <c r="AT173" s="37">
        <f>Folha1!$H$16*AS173/AQ173</f>
        <v>1993.073272412513</v>
      </c>
      <c r="AU173" s="37">
        <f>Folha1!$H$16*1000*(Folha3!AS173*0.001)^2</f>
        <v>253.76915306323519</v>
      </c>
      <c r="AV173" s="36">
        <f t="shared" si="49"/>
        <v>26.373469831948114</v>
      </c>
      <c r="AW173" s="36">
        <f t="shared" si="50"/>
        <v>2.0035395500346023</v>
      </c>
      <c r="AX173" s="1">
        <f t="shared" si="51"/>
        <v>0.49919956203783211</v>
      </c>
      <c r="AY173" s="36">
        <f>SUM($AX$6:AX173)</f>
        <v>69.430648074746031</v>
      </c>
      <c r="BB173" s="36">
        <f t="shared" si="52"/>
        <v>2.6153846153846154</v>
      </c>
      <c r="BC173" s="1">
        <f t="shared" si="53"/>
        <v>0.38235294117647056</v>
      </c>
      <c r="BD173" s="44">
        <f>SUM($BC$6:BC173)</f>
        <v>61.515235294117709</v>
      </c>
      <c r="BE173" s="37">
        <f t="shared" si="60"/>
        <v>2140.3683339100367</v>
      </c>
      <c r="BF173" s="35">
        <f>$BE$2*1000*(Folha3!BD173*0.001)^2</f>
        <v>344.35529976945054</v>
      </c>
      <c r="BG173" s="36">
        <f t="shared" si="54"/>
        <v>2.6153846153846154</v>
      </c>
      <c r="BH173" s="1">
        <f t="shared" si="61"/>
        <v>0.38235294117647056</v>
      </c>
      <c r="BI173" s="44">
        <f>SUM($BH$6:BH173)</f>
        <v>61.515235294117709</v>
      </c>
      <c r="BJ173" s="37">
        <f t="shared" si="62"/>
        <v>1493.5537275086519</v>
      </c>
      <c r="BK173" s="35">
        <f>$BJ$2*1000*(Folha3!BI173*0.001)^2</f>
        <v>240.29188500395725</v>
      </c>
      <c r="BL173" s="37">
        <f t="shared" si="57"/>
        <v>9.2833044982698993</v>
      </c>
    </row>
    <row r="174" spans="34:64" x14ac:dyDescent="0.25">
      <c r="AH174" s="60">
        <f t="shared" si="46"/>
        <v>0.94638823529411764</v>
      </c>
      <c r="AI174" s="1">
        <v>160.886</v>
      </c>
      <c r="AJ174" s="1">
        <f t="shared" ref="AJ174:AJ183" si="63">$U$19+$W$19*(AI174-$AI$173)</f>
        <v>2.5471480586997894</v>
      </c>
      <c r="AL174" s="1">
        <f t="shared" si="47"/>
        <v>0.39268396966763641</v>
      </c>
      <c r="AN174" s="32">
        <f>SUM($AL$6:AL174)</f>
        <v>58.579040164121395</v>
      </c>
      <c r="AQ174" s="36">
        <f t="shared" si="59"/>
        <v>2.1043493080968858</v>
      </c>
      <c r="AR174" s="1">
        <f t="shared" si="48"/>
        <v>0.47647068237302176</v>
      </c>
      <c r="AS174" s="36">
        <f>SUM($AR$6:AR174)</f>
        <v>60.664908304610215</v>
      </c>
      <c r="AT174" s="37">
        <f>Folha1!$H$16*AS174/AQ174</f>
        <v>2019.4467422444611</v>
      </c>
      <c r="AU174" s="37">
        <f>Folha1!$H$16*1000*(Folha3!AS174*0.001)^2</f>
        <v>257.80288981708105</v>
      </c>
      <c r="AV174" s="36">
        <f t="shared" si="49"/>
        <v>26.806380502799584</v>
      </c>
      <c r="AW174" s="36">
        <f t="shared" si="50"/>
        <v>2.0028742213148787</v>
      </c>
      <c r="AX174" s="1">
        <f t="shared" si="51"/>
        <v>0.49935678874945066</v>
      </c>
      <c r="AY174" s="36">
        <f>SUM($AX$6:AX174)</f>
        <v>69.930004863495483</v>
      </c>
      <c r="BB174" s="36">
        <f t="shared" si="52"/>
        <v>2.6153846153846154</v>
      </c>
      <c r="BC174" s="1">
        <f t="shared" si="53"/>
        <v>0.38235294117647056</v>
      </c>
      <c r="BD174" s="44">
        <f>SUM($BC$6:BC174)</f>
        <v>61.89758823529418</v>
      </c>
      <c r="BE174" s="37">
        <f t="shared" si="60"/>
        <v>2153.6719671280298</v>
      </c>
      <c r="BF174" s="35">
        <f>$BE$2*1000*(Folha3!BD174*0.001)^2</f>
        <v>348.64934007048862</v>
      </c>
      <c r="BG174" s="36">
        <f t="shared" si="54"/>
        <v>2.6153846153846154</v>
      </c>
      <c r="BH174" s="1">
        <f t="shared" si="61"/>
        <v>0.38235294117647056</v>
      </c>
      <c r="BI174" s="44">
        <f>SUM($BH$6:BH174)</f>
        <v>61.89758823529418</v>
      </c>
      <c r="BJ174" s="37">
        <f t="shared" si="62"/>
        <v>1502.8370320069218</v>
      </c>
      <c r="BK174" s="35">
        <f>$BJ$2*1000*(Folha3!BI174*0.001)^2</f>
        <v>243.28827576347283</v>
      </c>
      <c r="BL174" s="37">
        <f t="shared" si="57"/>
        <v>9.2833044982698993</v>
      </c>
    </row>
    <row r="175" spans="34:64" x14ac:dyDescent="0.25">
      <c r="AH175" s="60">
        <f t="shared" si="46"/>
        <v>0.95227058823529409</v>
      </c>
      <c r="AI175" s="1">
        <v>161.886</v>
      </c>
      <c r="AJ175" s="1">
        <f t="shared" si="63"/>
        <v>2.5460061173995792</v>
      </c>
      <c r="AL175" s="1">
        <f t="shared" si="47"/>
        <v>0.39286013681275755</v>
      </c>
      <c r="AN175" s="32">
        <f>SUM($AL$6:AL175)</f>
        <v>58.971900300934152</v>
      </c>
      <c r="AQ175" s="36">
        <f t="shared" si="59"/>
        <v>2.0931807267820068</v>
      </c>
      <c r="AR175" s="1">
        <f t="shared" si="48"/>
        <v>0.479027726838962</v>
      </c>
      <c r="AS175" s="36">
        <f>SUM($AR$6:AR175)</f>
        <v>61.143936031449179</v>
      </c>
      <c r="AT175" s="37">
        <f>Folha1!$H$16*AS175/AQ175</f>
        <v>2046.2531227472607</v>
      </c>
      <c r="AU175" s="37">
        <f>Folha1!$H$16*1000*(Folha3!AS175*0.001)^2</f>
        <v>261.89033710331785</v>
      </c>
      <c r="AV175" s="36">
        <f t="shared" si="49"/>
        <v>27.250399915831849</v>
      </c>
      <c r="AW175" s="36">
        <f t="shared" si="50"/>
        <v>2.0022780967474048</v>
      </c>
      <c r="AX175" s="1">
        <f t="shared" si="51"/>
        <v>0.49949684769955666</v>
      </c>
      <c r="AY175" s="36">
        <f>SUM($AX$6:AX175)</f>
        <v>70.429501711195044</v>
      </c>
      <c r="BB175" s="36">
        <f t="shared" si="52"/>
        <v>2.6153846153846154</v>
      </c>
      <c r="BC175" s="1">
        <f t="shared" si="53"/>
        <v>0.38235294117647056</v>
      </c>
      <c r="BD175" s="44">
        <f>SUM($BC$6:BC175)</f>
        <v>62.279941176470651</v>
      </c>
      <c r="BE175" s="37">
        <f t="shared" si="60"/>
        <v>2166.9756003460229</v>
      </c>
      <c r="BF175" s="35">
        <f>$BE$2*1000*(Folha3!BD175*0.001)^2</f>
        <v>352.96998763796262</v>
      </c>
      <c r="BG175" s="36">
        <f t="shared" si="54"/>
        <v>2.6153846153846154</v>
      </c>
      <c r="BH175" s="1">
        <f t="shared" si="61"/>
        <v>0.38235294117647056</v>
      </c>
      <c r="BI175" s="44">
        <f>SUM($BH$6:BH175)</f>
        <v>62.279941176470651</v>
      </c>
      <c r="BJ175" s="37">
        <f t="shared" si="62"/>
        <v>1512.1203365051917</v>
      </c>
      <c r="BK175" s="35">
        <f>$BJ$2*1000*(Folha3!BI175*0.001)^2</f>
        <v>246.30323313198491</v>
      </c>
      <c r="BL175" s="37">
        <f t="shared" si="57"/>
        <v>9.2833044982698993</v>
      </c>
    </row>
    <row r="176" spans="34:64" x14ac:dyDescent="0.25">
      <c r="AH176" s="60">
        <f t="shared" si="46"/>
        <v>0.95815294117647054</v>
      </c>
      <c r="AI176" s="1">
        <v>162.886</v>
      </c>
      <c r="AJ176" s="1">
        <f t="shared" si="63"/>
        <v>2.5448641760993689</v>
      </c>
      <c r="AL176" s="1">
        <f t="shared" si="47"/>
        <v>0.3930364620941646</v>
      </c>
      <c r="AN176" s="32">
        <f>SUM($AL$6:AL176)</f>
        <v>59.364936763028318</v>
      </c>
      <c r="AQ176" s="36">
        <f t="shared" si="59"/>
        <v>2.0819429413148791</v>
      </c>
      <c r="AR176" s="1">
        <f t="shared" si="48"/>
        <v>0.48162841731108336</v>
      </c>
      <c r="AS176" s="36">
        <f>SUM($AR$6:AR176)</f>
        <v>61.625564448760265</v>
      </c>
      <c r="AT176" s="37">
        <f>Folha1!$H$16*AS176/AQ176</f>
        <v>2073.5035226630926</v>
      </c>
      <c r="AU176" s="37">
        <f>Folha1!$H$16*1000*(Folha3!AS176*0.001)^2</f>
        <v>266.03238658294498</v>
      </c>
      <c r="AV176" s="36">
        <f t="shared" si="49"/>
        <v>27.705890553183053</v>
      </c>
      <c r="AW176" s="36">
        <f t="shared" si="50"/>
        <v>2.00175117633218</v>
      </c>
      <c r="AX176" s="1">
        <f t="shared" si="51"/>
        <v>0.49961970991108895</v>
      </c>
      <c r="AY176" s="36">
        <f>SUM($AX$6:AX176)</f>
        <v>70.929121421106132</v>
      </c>
      <c r="BB176" s="36">
        <f t="shared" si="52"/>
        <v>2.6153846153846154</v>
      </c>
      <c r="BC176" s="1">
        <f t="shared" si="53"/>
        <v>0.38235294117647056</v>
      </c>
      <c r="BD176" s="44">
        <f>SUM($BC$6:BC176)</f>
        <v>62.662294117647122</v>
      </c>
      <c r="BE176" s="37">
        <f t="shared" si="60"/>
        <v>2180.2792335640161</v>
      </c>
      <c r="BF176" s="35">
        <f>$BE$2*1000*(Folha3!BD176*0.001)^2</f>
        <v>357.3172424718727</v>
      </c>
      <c r="BG176" s="36">
        <f t="shared" si="54"/>
        <v>2.6153846153846154</v>
      </c>
      <c r="BH176" s="1">
        <f t="shared" si="61"/>
        <v>0.38235294117647056</v>
      </c>
      <c r="BI176" s="44">
        <f>SUM($BH$6:BH176)</f>
        <v>62.662294117647122</v>
      </c>
      <c r="BJ176" s="37">
        <f t="shared" si="62"/>
        <v>1521.4036410034616</v>
      </c>
      <c r="BK176" s="35">
        <f>$BJ$2*1000*(Folha3!BI176*0.001)^2</f>
        <v>249.33675710949356</v>
      </c>
      <c r="BL176" s="37">
        <f t="shared" si="57"/>
        <v>9.2833044982698993</v>
      </c>
    </row>
    <row r="177" spans="34:64" x14ac:dyDescent="0.25">
      <c r="AH177" s="60">
        <f t="shared" si="46"/>
        <v>0.96403529411764699</v>
      </c>
      <c r="AI177" s="1">
        <v>163.886</v>
      </c>
      <c r="AJ177" s="1">
        <f t="shared" si="63"/>
        <v>2.5437222347991586</v>
      </c>
      <c r="AL177" s="1">
        <f t="shared" si="47"/>
        <v>0.3932129457248793</v>
      </c>
      <c r="AN177" s="32">
        <f>SUM($AL$6:AL177)</f>
        <v>59.758149708753194</v>
      </c>
      <c r="AQ177" s="36">
        <f t="shared" si="59"/>
        <v>2.0706359516955017</v>
      </c>
      <c r="AR177" s="1">
        <f t="shared" si="48"/>
        <v>0.48427373004639995</v>
      </c>
      <c r="AS177" s="36">
        <f>SUM($AR$6:AR177)</f>
        <v>62.109838178806662</v>
      </c>
      <c r="AT177" s="37">
        <f>Folha1!$H$16*AS177/AQ177</f>
        <v>2101.2094132162756</v>
      </c>
      <c r="AU177" s="37">
        <f>Folha1!$H$16*1000*(Folha3!AS177*0.001)^2</f>
        <v>270.22995300364539</v>
      </c>
      <c r="AV177" s="36">
        <f t="shared" si="49"/>
        <v>28.173229681081011</v>
      </c>
      <c r="AW177" s="36">
        <f t="shared" si="50"/>
        <v>2.0012934600692041</v>
      </c>
      <c r="AX177" s="1">
        <f t="shared" si="51"/>
        <v>0.49972534994476131</v>
      </c>
      <c r="AY177" s="36">
        <f>SUM($AX$6:AX177)</f>
        <v>71.4288467710509</v>
      </c>
      <c r="BB177" s="36">
        <f t="shared" si="52"/>
        <v>2.6153846153846154</v>
      </c>
      <c r="BC177" s="1">
        <f t="shared" si="53"/>
        <v>0.38235294117647056</v>
      </c>
      <c r="BD177" s="44">
        <f>SUM($BC$6:BC177)</f>
        <v>63.044647058823593</v>
      </c>
      <c r="BE177" s="37">
        <f t="shared" si="60"/>
        <v>2193.5828667820092</v>
      </c>
      <c r="BF177" s="35">
        <f>$BE$2*1000*(Folha3!BD177*0.001)^2</f>
        <v>361.69110457221876</v>
      </c>
      <c r="BG177" s="36">
        <f t="shared" si="54"/>
        <v>2.6153846153846154</v>
      </c>
      <c r="BH177" s="1">
        <f t="shared" si="61"/>
        <v>0.38235294117647056</v>
      </c>
      <c r="BI177" s="44">
        <f>SUM($BH$6:BH177)</f>
        <v>63.044647058823593</v>
      </c>
      <c r="BJ177" s="37">
        <f t="shared" si="62"/>
        <v>1530.6869455017315</v>
      </c>
      <c r="BK177" s="35">
        <f>$BJ$2*1000*(Folha3!BI177*0.001)^2</f>
        <v>252.38884769599881</v>
      </c>
      <c r="BL177" s="37">
        <f t="shared" si="57"/>
        <v>9.2833044982701267</v>
      </c>
    </row>
    <row r="178" spans="34:64" x14ac:dyDescent="0.25">
      <c r="AH178" s="60">
        <f t="shared" si="46"/>
        <v>0.96991764705882355</v>
      </c>
      <c r="AI178" s="1">
        <v>164.886</v>
      </c>
      <c r="AJ178" s="1">
        <f t="shared" si="63"/>
        <v>2.5425802934989483</v>
      </c>
      <c r="AL178" s="1">
        <f t="shared" si="47"/>
        <v>0.39338958791830664</v>
      </c>
      <c r="AN178" s="32">
        <f>SUM($AL$6:AL178)</f>
        <v>60.151539296671501</v>
      </c>
      <c r="AQ178" s="36">
        <f t="shared" si="59"/>
        <v>2.0592597579238756</v>
      </c>
      <c r="AR178" s="1">
        <f t="shared" si="48"/>
        <v>0.48696467182603442</v>
      </c>
      <c r="AS178" s="36">
        <f>SUM($AR$6:AR178)</f>
        <v>62.596802850632699</v>
      </c>
      <c r="AT178" s="37">
        <f>Folha1!$H$16*AS178/AQ178</f>
        <v>2129.3826428973566</v>
      </c>
      <c r="AU178" s="37">
        <f>Folha1!$H$16*1000*(Folha3!AS178*0.001)^2</f>
        <v>274.48397496086426</v>
      </c>
      <c r="AV178" s="36">
        <f t="shared" si="49"/>
        <v>28.65281007003523</v>
      </c>
      <c r="AW178" s="36">
        <f t="shared" si="50"/>
        <v>2.0009049479584777</v>
      </c>
      <c r="AX178" s="1">
        <f t="shared" si="51"/>
        <v>0.49981374591221539</v>
      </c>
      <c r="AY178" s="36">
        <f>SUM($AX$6:AX178)</f>
        <v>71.92866051696312</v>
      </c>
      <c r="BB178" s="36">
        <f t="shared" si="52"/>
        <v>2.6153846153846154</v>
      </c>
      <c r="BC178" s="1">
        <f t="shared" si="53"/>
        <v>0.38235294117647056</v>
      </c>
      <c r="BD178" s="44">
        <f>SUM($BC$6:BC178)</f>
        <v>63.427000000000064</v>
      </c>
      <c r="BE178" s="37">
        <f t="shared" si="60"/>
        <v>2206.8865000000019</v>
      </c>
      <c r="BF178" s="35">
        <f>$BE$2*1000*(Folha3!BD178*0.001)^2</f>
        <v>366.09157393900074</v>
      </c>
      <c r="BG178" s="36">
        <f t="shared" si="54"/>
        <v>2.6153846153846154</v>
      </c>
      <c r="BH178" s="1">
        <f t="shared" si="61"/>
        <v>0.38235294117647056</v>
      </c>
      <c r="BI178" s="44">
        <f>SUM($BH$6:BH178)</f>
        <v>63.427000000000064</v>
      </c>
      <c r="BJ178" s="37">
        <f t="shared" si="62"/>
        <v>1539.9702500000017</v>
      </c>
      <c r="BK178" s="35">
        <f>$BJ$2*1000*(Folha3!BI178*0.001)^2</f>
        <v>255.4595048915005</v>
      </c>
      <c r="BL178" s="37">
        <f t="shared" si="57"/>
        <v>9.2833044982698993</v>
      </c>
    </row>
    <row r="179" spans="34:64" x14ac:dyDescent="0.25">
      <c r="AH179" s="60">
        <f t="shared" si="46"/>
        <v>0.9758</v>
      </c>
      <c r="AI179" s="1">
        <v>165.886</v>
      </c>
      <c r="AJ179" s="1">
        <f t="shared" si="63"/>
        <v>2.541438352198738</v>
      </c>
      <c r="AL179" s="1">
        <f t="shared" si="47"/>
        <v>0.39356638888823481</v>
      </c>
      <c r="AN179" s="32">
        <f>SUM($AL$6:AL179)</f>
        <v>60.545105685559733</v>
      </c>
      <c r="AQ179" s="36">
        <f t="shared" si="59"/>
        <v>2.0478143599999998</v>
      </c>
      <c r="AR179" s="1">
        <f t="shared" si="48"/>
        <v>0.48970228114406444</v>
      </c>
      <c r="AS179" s="36">
        <f>SUM($AR$6:AR179)</f>
        <v>63.086505131776761</v>
      </c>
      <c r="AT179" s="37">
        <f>Folha1!$H$16*AS179/AQ179</f>
        <v>2158.0354529673918</v>
      </c>
      <c r="AU179" s="37">
        <f>Folha1!$H$16*1000*(Folha3!AS179*0.001)^2</f>
        <v>278.79541569023905</v>
      </c>
      <c r="AV179" s="36">
        <f t="shared" si="49"/>
        <v>29.145040756017352</v>
      </c>
      <c r="AW179" s="36">
        <f t="shared" si="50"/>
        <v>2.0005856400000002</v>
      </c>
      <c r="AX179" s="1">
        <f t="shared" si="51"/>
        <v>0.49988487948734739</v>
      </c>
      <c r="AY179" s="36">
        <f>SUM($AX$6:AX179)</f>
        <v>72.428545396450474</v>
      </c>
      <c r="BB179" s="36">
        <f t="shared" si="52"/>
        <v>2.6153846153846154</v>
      </c>
      <c r="BC179" s="1">
        <f t="shared" si="53"/>
        <v>0.38235294117647056</v>
      </c>
      <c r="BD179" s="44">
        <f>SUM($BC$6:BC179)</f>
        <v>63.809352941176535</v>
      </c>
      <c r="BE179" s="37">
        <f t="shared" si="60"/>
        <v>2220.1901332179955</v>
      </c>
      <c r="BF179" s="35">
        <f>$BE$2*1000*(Folha3!BD179*0.001)^2</f>
        <v>370.51865057221875</v>
      </c>
      <c r="BG179" s="36">
        <f t="shared" si="54"/>
        <v>2.6153846153846154</v>
      </c>
      <c r="BH179" s="1">
        <f t="shared" si="61"/>
        <v>0.38235294117647056</v>
      </c>
      <c r="BI179" s="44">
        <f>SUM($BH$6:BH179)</f>
        <v>63.809352941176535</v>
      </c>
      <c r="BJ179" s="37">
        <f t="shared" si="62"/>
        <v>1549.2535544982716</v>
      </c>
      <c r="BK179" s="35">
        <f>$BJ$2*1000*(Folha3!BI179*0.001)^2</f>
        <v>258.54872869599882</v>
      </c>
      <c r="BL179" s="37">
        <f t="shared" si="57"/>
        <v>9.2833044982698993</v>
      </c>
    </row>
    <row r="180" spans="34:64" x14ac:dyDescent="0.25">
      <c r="AH180" s="60">
        <f t="shared" si="46"/>
        <v>0.98168235294117645</v>
      </c>
      <c r="AI180" s="1">
        <v>166.886</v>
      </c>
      <c r="AJ180" s="1">
        <f t="shared" si="63"/>
        <v>2.5402964108985273</v>
      </c>
      <c r="AL180" s="1">
        <f t="shared" si="47"/>
        <v>0.39374334884883672</v>
      </c>
      <c r="AN180" s="32">
        <f>SUM($AL$6:AL180)</f>
        <v>60.93884903440857</v>
      </c>
      <c r="AQ180" s="36">
        <f t="shared" si="59"/>
        <v>2.0362997579238753</v>
      </c>
      <c r="AR180" s="1">
        <f t="shared" si="48"/>
        <v>0.49248762945254704</v>
      </c>
      <c r="AS180" s="36">
        <f>SUM($AR$6:AR180)</f>
        <v>63.578992761229308</v>
      </c>
      <c r="AT180" s="37">
        <f>Folha1!$H$16*AS180/AQ180</f>
        <v>2187.1804937234092</v>
      </c>
      <c r="AU180" s="37">
        <f>Folha1!$H$16*1000*(Folha3!AS180*0.001)^2</f>
        <v>283.16526389292545</v>
      </c>
      <c r="AV180" s="36">
        <f t="shared" si="49"/>
        <v>29.650347845310534</v>
      </c>
      <c r="AW180" s="36">
        <f t="shared" si="50"/>
        <v>2.0003355361937718</v>
      </c>
      <c r="AX180" s="1">
        <f t="shared" si="51"/>
        <v>0.49993873591580046</v>
      </c>
      <c r="AY180" s="36">
        <f>SUM($AX$6:AX180)</f>
        <v>72.928484132366279</v>
      </c>
      <c r="BB180" s="36">
        <f t="shared" si="52"/>
        <v>2.6153846153846154</v>
      </c>
      <c r="BC180" s="1">
        <f t="shared" si="53"/>
        <v>0.38235294117647056</v>
      </c>
      <c r="BD180" s="44">
        <f>SUM($BC$6:BC180)</f>
        <v>64.191705882353006</v>
      </c>
      <c r="BE180" s="37">
        <f t="shared" si="60"/>
        <v>2233.4937664359882</v>
      </c>
      <c r="BF180" s="35">
        <f>$BE$2*1000*(Folha3!BD180*0.001)^2</f>
        <v>374.97233447187278</v>
      </c>
      <c r="BG180" s="36">
        <f t="shared" si="54"/>
        <v>2.6153846153846154</v>
      </c>
      <c r="BH180" s="1">
        <f t="shared" si="61"/>
        <v>0.38235294117647056</v>
      </c>
      <c r="BI180" s="44">
        <f>SUM($BH$6:BH180)</f>
        <v>64.191705882353006</v>
      </c>
      <c r="BJ180" s="37">
        <f t="shared" si="62"/>
        <v>1558.5368589965415</v>
      </c>
      <c r="BK180" s="35">
        <f>$BJ$2*1000*(Folha3!BI180*0.001)^2</f>
        <v>261.65651910949367</v>
      </c>
      <c r="BL180" s="37">
        <f t="shared" si="57"/>
        <v>9.283304498269672</v>
      </c>
    </row>
    <row r="181" spans="34:64" x14ac:dyDescent="0.25">
      <c r="AH181" s="60">
        <f t="shared" si="46"/>
        <v>0.9875647058823529</v>
      </c>
      <c r="AI181" s="1">
        <v>167.886</v>
      </c>
      <c r="AJ181" s="1">
        <f t="shared" si="63"/>
        <v>2.539154469598317</v>
      </c>
      <c r="AL181" s="1">
        <f t="shared" si="47"/>
        <v>0.39392046801467079</v>
      </c>
      <c r="AN181" s="32">
        <f>SUM($AL$6:AL181)</f>
        <v>61.33276950242324</v>
      </c>
      <c r="AQ181" s="36">
        <f t="shared" si="59"/>
        <v>2.0247159516955016</v>
      </c>
      <c r="AR181" s="1">
        <f t="shared" si="48"/>
        <v>0.49532182246583906</v>
      </c>
      <c r="AS181" s="36">
        <f>SUM($AR$6:AR181)</f>
        <v>64.074314583695141</v>
      </c>
      <c r="AT181" s="37">
        <f>Folha1!$H$16*AS181/AQ181</f>
        <v>2216.8308415687197</v>
      </c>
      <c r="AU181" s="37">
        <f>Folha1!$H$16*1000*(Folha3!AS181*0.001)^2</f>
        <v>287.59453459544892</v>
      </c>
      <c r="AV181" s="36">
        <f t="shared" si="49"/>
        <v>29.873604536880066</v>
      </c>
      <c r="AW181" s="36">
        <f t="shared" si="50"/>
        <v>2.0001546365397922</v>
      </c>
      <c r="AX181" s="1">
        <f t="shared" si="51"/>
        <v>0.49997530402261109</v>
      </c>
      <c r="AY181" s="36">
        <f>SUM($AX$6:AX181)</f>
        <v>73.428459436388891</v>
      </c>
      <c r="BB181" s="36">
        <f t="shared" si="52"/>
        <v>2.6153846153846154</v>
      </c>
      <c r="BC181" s="1">
        <f t="shared" si="53"/>
        <v>0.38235294117647056</v>
      </c>
      <c r="BD181" s="44">
        <f>SUM($BC$6:BC181)</f>
        <v>64.574058823529469</v>
      </c>
      <c r="BE181" s="37">
        <f t="shared" si="60"/>
        <v>2246.7973996539813</v>
      </c>
      <c r="BF181" s="35">
        <f>$BE$2*1000*(Folha3!BD181*0.001)^2</f>
        <v>379.45262563796263</v>
      </c>
      <c r="BG181" s="36">
        <f t="shared" si="54"/>
        <v>2.6153846153846154</v>
      </c>
      <c r="BH181" s="1">
        <f t="shared" si="61"/>
        <v>0.38235294117647056</v>
      </c>
      <c r="BI181" s="44">
        <f>SUM($BH$6:BH181)</f>
        <v>64.574058823529469</v>
      </c>
      <c r="BJ181" s="37">
        <f t="shared" si="62"/>
        <v>1567.8201634948111</v>
      </c>
      <c r="BK181" s="35">
        <f>$BJ$2*1000*(Folha3!BI181*0.001)^2</f>
        <v>264.78287613198489</v>
      </c>
      <c r="BL181" s="37">
        <f t="shared" si="57"/>
        <v>9.1254883217995939</v>
      </c>
    </row>
    <row r="182" spans="34:64" x14ac:dyDescent="0.25">
      <c r="AH182" s="60">
        <f t="shared" si="46"/>
        <v>0.99344705882352935</v>
      </c>
      <c r="AI182" s="1">
        <v>168.886</v>
      </c>
      <c r="AJ182" s="1">
        <f t="shared" si="63"/>
        <v>2.5380125282981068</v>
      </c>
      <c r="AL182" s="1">
        <f t="shared" si="47"/>
        <v>0.38739660299630868</v>
      </c>
      <c r="AN182" s="32">
        <f>SUM($AL$6:AL182)</f>
        <v>61.720166105419551</v>
      </c>
      <c r="AQ182" s="36">
        <f t="shared" si="59"/>
        <v>2.0130629413148791</v>
      </c>
      <c r="AR182" s="1">
        <f t="shared" si="48"/>
        <v>0.48971211933062408</v>
      </c>
      <c r="AS182" s="40">
        <f>SUM($AR$6:AR182)</f>
        <v>64.56402670302576</v>
      </c>
      <c r="AT182" s="37">
        <f>Folha1!$H$16*AS182/AQ182</f>
        <v>2246.7044461055998</v>
      </c>
      <c r="AU182" s="37">
        <f>Folha1!$H$16*1000*(Folha3!AS182*0.001)^2</f>
        <v>292.0074334537785</v>
      </c>
      <c r="AV182" s="36">
        <f>(AT183-AT182)/(AI183-AI182)</f>
        <v>-2285.5589482253567</v>
      </c>
      <c r="AW182" s="36">
        <f t="shared" si="50"/>
        <v>2.0000429410380622</v>
      </c>
      <c r="AX182" s="1">
        <f t="shared" si="51"/>
        <v>0.49149465071424414</v>
      </c>
      <c r="AY182" s="36">
        <f>SUM($AX$6:AX182)</f>
        <v>73.919954087103136</v>
      </c>
      <c r="BB182" s="36">
        <f t="shared" si="52"/>
        <v>2.6153846153846154</v>
      </c>
      <c r="BC182" s="1">
        <f t="shared" si="53"/>
        <v>0.37585294117648299</v>
      </c>
      <c r="BD182" s="44">
        <f>SUM($BC$6:BC182)</f>
        <v>64.949911764705959</v>
      </c>
      <c r="BE182" s="37">
        <f t="shared" si="60"/>
        <v>2259.874871107269</v>
      </c>
      <c r="BF182" s="35">
        <f>$BE$2*1000*(Folha3!BD182*0.001)^2</f>
        <v>383.88268448012121</v>
      </c>
      <c r="BG182" s="36">
        <f t="shared" si="54"/>
        <v>2.6153846153846154</v>
      </c>
      <c r="BH182" s="1">
        <f t="shared" si="61"/>
        <v>0.37585294117648299</v>
      </c>
      <c r="BI182" s="44">
        <f>SUM($BH$6:BH182)</f>
        <v>64.949911764705959</v>
      </c>
      <c r="BJ182" s="37">
        <f t="shared" si="62"/>
        <v>1576.9456518166107</v>
      </c>
      <c r="BK182" s="35">
        <f>$BJ$2*1000*(Folha3!BI182*0.001)^2</f>
        <v>267.87418092843626</v>
      </c>
      <c r="BL182" s="37">
        <f t="shared" si="57"/>
        <v>18.887699894749932</v>
      </c>
    </row>
    <row r="183" spans="34:64" x14ac:dyDescent="0.25">
      <c r="AH183" s="60">
        <f t="shared" si="46"/>
        <v>0.99922941176470603</v>
      </c>
      <c r="AI183" s="24" cm="1">
        <f t="array" ref="AI183:AI193">_xlfn.SEQUENCE((180-R20)/1+1,1,R20,1)</f>
        <v>169.86900000000003</v>
      </c>
      <c r="AJ183" s="1">
        <f t="shared" si="63"/>
        <v>2.5368900000000001</v>
      </c>
      <c r="AL183" s="1">
        <f t="shared" si="47"/>
        <v>0.39427216703740869</v>
      </c>
      <c r="AN183" s="32">
        <f>SUM($AL$6:AL183)</f>
        <v>62.114438272456958</v>
      </c>
      <c r="AQ183" s="36">
        <f t="shared" si="59"/>
        <v>2.0015405826643597</v>
      </c>
      <c r="AR183" s="1">
        <f t="shared" si="48"/>
        <v>0.50109101003329248</v>
      </c>
      <c r="AS183" s="36">
        <f>SUM($AR$6:AR183)</f>
        <v>65.065117713059053</v>
      </c>
      <c r="AW183" s="36">
        <f t="shared" si="50"/>
        <v>2.0000005938062282</v>
      </c>
      <c r="AX183" s="1">
        <f t="shared" si="51"/>
        <v>0.49999665952923816</v>
      </c>
      <c r="AY183" s="36">
        <f>SUM($AX$6:AX183)</f>
        <v>74.419950746632381</v>
      </c>
      <c r="BB183" s="36">
        <f t="shared" si="52"/>
        <v>2.6153846153846154</v>
      </c>
      <c r="BC183" s="1">
        <f t="shared" si="53"/>
        <v>0.38235294117647056</v>
      </c>
      <c r="BD183" s="44">
        <f>SUM($BC$6:BC183)</f>
        <v>65.332264705882423</v>
      </c>
      <c r="BE183" s="37">
        <f t="shared" si="60"/>
        <v>2273.1785043252621</v>
      </c>
      <c r="BF183" s="35">
        <f>$BE$2*1000*(Folha3!BD183*0.001)^2</f>
        <v>388.41573785555363</v>
      </c>
      <c r="BG183" s="36">
        <f t="shared" si="54"/>
        <v>2.6153846153846154</v>
      </c>
      <c r="BH183" s="1">
        <f t="shared" si="61"/>
        <v>0.76470588235294112</v>
      </c>
      <c r="BI183" s="44">
        <f>SUM($BH$6:BH183)</f>
        <v>65.714617647058901</v>
      </c>
      <c r="BJ183" s="37">
        <f t="shared" si="62"/>
        <v>1595.5122608131505</v>
      </c>
      <c r="BK183" s="35">
        <f>$BJ$2*1000*(Folha3!BI183*0.001)^2</f>
        <v>274.21909675369579</v>
      </c>
      <c r="BL183" s="37">
        <f t="shared" si="57"/>
        <v>-1595.5122608131505</v>
      </c>
    </row>
    <row r="184" spans="34:64" x14ac:dyDescent="0.25">
      <c r="AH184" s="60">
        <f t="shared" si="46"/>
        <v>1.0051117647058825</v>
      </c>
      <c r="AI184" s="20">
        <v>170.86900000000003</v>
      </c>
      <c r="AJ184" s="20">
        <f t="shared" ref="AJ184:AJ193" si="64">$U$20+$W$20*(AI184-$AI$183)</f>
        <v>2.5357480586997898</v>
      </c>
      <c r="AK184" s="20"/>
      <c r="AL184" s="1">
        <f t="shared" si="47"/>
        <v>0.39444976239087948</v>
      </c>
      <c r="AM184" s="20"/>
      <c r="AN184" s="34">
        <f>SUM($AL$6:AL184)</f>
        <v>62.508888034847836</v>
      </c>
      <c r="AO184" s="20"/>
      <c r="AQ184" s="36">
        <f t="shared" si="59"/>
        <v>1.9897503404498267</v>
      </c>
      <c r="AR184" s="1">
        <f t="shared" si="48"/>
        <v>0.504077834102727</v>
      </c>
      <c r="AS184" s="36">
        <f>SUM($AR$6:AR184)</f>
        <v>65.569195547161783</v>
      </c>
      <c r="AW184" s="36">
        <f t="shared" si="50"/>
        <v>2.0000261301384081</v>
      </c>
      <c r="AX184" s="1">
        <f t="shared" si="51"/>
        <v>0.49998162558010772</v>
      </c>
      <c r="AY184" s="66">
        <f>SUM($AX$6:AX184)</f>
        <v>74.919932372212486</v>
      </c>
      <c r="BB184" s="36">
        <f t="shared" si="52"/>
        <v>2.6153846153846154</v>
      </c>
      <c r="BC184" s="1">
        <f t="shared" si="53"/>
        <v>0.76470588235294112</v>
      </c>
      <c r="BD184" s="44"/>
      <c r="BE184" s="37"/>
      <c r="BG184" s="36"/>
      <c r="BI184" s="44"/>
      <c r="BJ184" s="37"/>
      <c r="BK184" s="35"/>
    </row>
    <row r="185" spans="34:64" x14ac:dyDescent="0.25">
      <c r="AI185" s="1">
        <v>171.86900000000003</v>
      </c>
      <c r="AJ185" s="1">
        <f t="shared" si="64"/>
        <v>2.5346061173995795</v>
      </c>
      <c r="AL185" s="1">
        <f t="shared" ref="AL185:AL193" si="65">(AI186-AI185)/AJ186</f>
        <v>0.39471645560808488</v>
      </c>
      <c r="AN185" s="32">
        <f>SUM($AL$6:AL185)</f>
        <v>62.903604490455919</v>
      </c>
      <c r="AQ185" s="36">
        <f t="shared" si="59"/>
        <v>1.9778908940830449</v>
      </c>
      <c r="AW185" s="36">
        <f t="shared" si="50"/>
        <v>2.0001208706228373</v>
      </c>
      <c r="BG185" s="36"/>
      <c r="BI185" s="44"/>
      <c r="BJ185" s="37"/>
      <c r="BK185" s="35"/>
    </row>
    <row r="186" spans="34:64" x14ac:dyDescent="0.25">
      <c r="AI186" s="1">
        <v>172.86900000000003</v>
      </c>
      <c r="AJ186" s="1">
        <f t="shared" si="64"/>
        <v>2.5334641760993692</v>
      </c>
      <c r="AL186" s="1">
        <f t="shared" si="65"/>
        <v>0.39489445152674696</v>
      </c>
      <c r="AN186" s="32">
        <f>SUM($AL$6:AL186)</f>
        <v>63.298498941982665</v>
      </c>
      <c r="BG186" s="36"/>
      <c r="BI186" s="44"/>
      <c r="BJ186" s="37"/>
      <c r="BK186" s="35"/>
    </row>
    <row r="187" spans="34:64" x14ac:dyDescent="0.25">
      <c r="AI187" s="1">
        <v>173.86900000000003</v>
      </c>
      <c r="AJ187" s="1">
        <f t="shared" si="64"/>
        <v>2.532322234799159</v>
      </c>
      <c r="AL187" s="1">
        <f t="shared" si="65"/>
        <v>0.39507260805102951</v>
      </c>
      <c r="AN187" s="32">
        <f>SUM($AL$6:AL187)</f>
        <v>63.693571550033695</v>
      </c>
      <c r="BF187" s="1"/>
    </row>
    <row r="188" spans="34:64" x14ac:dyDescent="0.25">
      <c r="AI188" s="1">
        <v>174.86900000000003</v>
      </c>
      <c r="AJ188" s="1">
        <f t="shared" si="64"/>
        <v>2.5311802934989487</v>
      </c>
      <c r="AL188" s="1">
        <f t="shared" si="65"/>
        <v>0.39525092539840223</v>
      </c>
      <c r="AN188" s="32">
        <f>SUM($AL$6:AL188)</f>
        <v>64.088822475432096</v>
      </c>
    </row>
    <row r="189" spans="34:64" x14ac:dyDescent="0.25">
      <c r="AI189" s="1">
        <v>175.86900000000003</v>
      </c>
      <c r="AJ189" s="1">
        <f t="shared" si="64"/>
        <v>2.5300383521987384</v>
      </c>
      <c r="AL189" s="1">
        <f t="shared" si="65"/>
        <v>0.39542940378672758</v>
      </c>
      <c r="AN189" s="32">
        <f>SUM($AL$6:AL189)</f>
        <v>64.484251879218817</v>
      </c>
    </row>
    <row r="190" spans="34:64" x14ac:dyDescent="0.25">
      <c r="AI190" s="1">
        <v>176.86900000000003</v>
      </c>
      <c r="AJ190" s="1">
        <f t="shared" si="64"/>
        <v>2.5288964108985277</v>
      </c>
      <c r="AL190" s="1">
        <f t="shared" si="65"/>
        <v>0.39560804343426159</v>
      </c>
      <c r="AN190" s="32">
        <f>SUM($AL$6:AL190)</f>
        <v>64.879859922653083</v>
      </c>
    </row>
    <row r="191" spans="34:64" x14ac:dyDescent="0.25">
      <c r="AI191" s="1">
        <v>177.86900000000003</v>
      </c>
      <c r="AJ191" s="1">
        <f t="shared" si="64"/>
        <v>2.5277544695983174</v>
      </c>
      <c r="AL191" s="1">
        <f t="shared" si="65"/>
        <v>0.39578684455965507</v>
      </c>
      <c r="AN191" s="32">
        <f>SUM($AL$6:AL191)</f>
        <v>65.275646767212734</v>
      </c>
    </row>
    <row r="192" spans="34:64" x14ac:dyDescent="0.25">
      <c r="AI192" s="1">
        <v>178.86900000000003</v>
      </c>
      <c r="AJ192" s="1">
        <f t="shared" si="64"/>
        <v>2.5266125282981071</v>
      </c>
      <c r="AL192" s="1">
        <f>(AI193-AI192)/AJ193</f>
        <v>0.39596580738195419</v>
      </c>
      <c r="AN192" s="32">
        <f>SUM($AL$6:AL192)</f>
        <v>65.67161257459469</v>
      </c>
    </row>
    <row r="193" spans="35:40" x14ac:dyDescent="0.25">
      <c r="AI193" s="1">
        <v>179.86900000000003</v>
      </c>
      <c r="AJ193" s="1">
        <f t="shared" si="64"/>
        <v>2.5254705869978968</v>
      </c>
      <c r="AL193" s="1" t="e">
        <f t="shared" si="65"/>
        <v>#DIV/0!</v>
      </c>
      <c r="AN193" s="32" t="e">
        <f>SUM($AL$6:AL193)</f>
        <v>#DIV/0!</v>
      </c>
    </row>
    <row r="204" spans="35:40" x14ac:dyDescent="0.25">
      <c r="AJ204" s="23"/>
    </row>
  </sheetData>
  <mergeCells count="11">
    <mergeCell ref="AJ4:AK4"/>
    <mergeCell ref="J25:K25"/>
    <mergeCell ref="AL4:AM4"/>
    <mergeCell ref="AN4:AO4"/>
    <mergeCell ref="AC6:AD6"/>
    <mergeCell ref="U6:V6"/>
    <mergeCell ref="S6:T6"/>
    <mergeCell ref="W6:X6"/>
    <mergeCell ref="W5:X5"/>
    <mergeCell ref="Y6:Z6"/>
    <mergeCell ref="AA6:AB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DF7C-0837-4337-960F-0BF68B0E121C}">
  <dimension ref="C1:AC26"/>
  <sheetViews>
    <sheetView zoomScale="85" zoomScaleNormal="85" workbookViewId="0">
      <selection activeCell="N4" sqref="N4"/>
    </sheetView>
  </sheetViews>
  <sheetFormatPr defaultRowHeight="15" x14ac:dyDescent="0.25"/>
  <cols>
    <col min="1" max="16" width="9.140625" style="1"/>
    <col min="17" max="17" width="9.5703125" style="1" bestFit="1" customWidth="1"/>
    <col min="18" max="18" width="9.140625" style="1"/>
    <col min="19" max="19" width="9.7109375" style="1" customWidth="1"/>
    <col min="20" max="20" width="12.140625" style="36" customWidth="1"/>
    <col min="21" max="21" width="13" style="1" customWidth="1"/>
    <col min="22" max="22" width="9.140625" style="1"/>
    <col min="23" max="23" width="16.42578125" style="36" customWidth="1"/>
    <col min="24" max="24" width="16.140625" style="36" customWidth="1"/>
    <col min="25" max="25" width="10.28515625" style="36" customWidth="1"/>
    <col min="26" max="26" width="9.140625" style="37" customWidth="1"/>
    <col min="27" max="27" width="10.7109375" style="37" customWidth="1"/>
    <col min="28" max="28" width="10.42578125" style="37" customWidth="1"/>
    <col min="29" max="29" width="9.140625" style="37"/>
    <col min="30" max="16384" width="9.140625" style="1"/>
  </cols>
  <sheetData>
    <row r="1" spans="3:29" x14ac:dyDescent="0.25">
      <c r="M1" s="88" t="s">
        <v>9</v>
      </c>
      <c r="N1" s="88"/>
      <c r="P1" s="4" t="s">
        <v>7</v>
      </c>
      <c r="Q1" s="4" t="s">
        <v>8</v>
      </c>
    </row>
    <row r="2" spans="3:29" x14ac:dyDescent="0.25">
      <c r="M2" s="4" t="s">
        <v>10</v>
      </c>
      <c r="N2" s="4" t="s">
        <v>8</v>
      </c>
      <c r="P2" s="4">
        <v>1</v>
      </c>
      <c r="Q2" s="4">
        <v>0.17512683500000001</v>
      </c>
      <c r="S2" s="98" t="s">
        <v>42</v>
      </c>
      <c r="T2" s="36" t="s">
        <v>68</v>
      </c>
      <c r="U2" s="36" t="s">
        <v>69</v>
      </c>
      <c r="V2" s="36" t="s">
        <v>70</v>
      </c>
      <c r="W2" s="36" t="s">
        <v>71</v>
      </c>
    </row>
    <row r="3" spans="3:29" x14ac:dyDescent="0.25">
      <c r="C3" s="1" t="s">
        <v>43</v>
      </c>
      <c r="M3" s="4">
        <v>200</v>
      </c>
      <c r="N3" s="3">
        <f>M3*$Q$2</f>
        <v>35.025367000000003</v>
      </c>
      <c r="P3" s="4"/>
      <c r="Q3" s="4"/>
      <c r="S3" s="36">
        <f>14+70</f>
        <v>84</v>
      </c>
      <c r="T3" s="37">
        <v>1203</v>
      </c>
      <c r="U3" s="37">
        <v>430</v>
      </c>
      <c r="V3" s="36">
        <v>0.4</v>
      </c>
      <c r="W3" s="105">
        <f>V3*S3*9.81</f>
        <v>329.61600000000004</v>
      </c>
    </row>
    <row r="4" spans="3:29" x14ac:dyDescent="0.25">
      <c r="M4" s="4"/>
      <c r="N4" s="3"/>
    </row>
    <row r="5" spans="3:29" ht="15.75" customHeight="1" x14ac:dyDescent="0.25">
      <c r="M5" s="4"/>
      <c r="N5" s="3"/>
    </row>
    <row r="6" spans="3:29" x14ac:dyDescent="0.25">
      <c r="P6" s="13" t="s">
        <v>19</v>
      </c>
      <c r="Q6" s="81" t="s">
        <v>33</v>
      </c>
      <c r="R6" s="16" t="s">
        <v>36</v>
      </c>
      <c r="S6" s="82" t="s">
        <v>22</v>
      </c>
      <c r="T6" s="97" t="s">
        <v>67</v>
      </c>
      <c r="U6" s="96" t="s">
        <v>65</v>
      </c>
      <c r="V6" s="7" t="s">
        <v>66</v>
      </c>
      <c r="W6" s="104" t="s">
        <v>19</v>
      </c>
      <c r="X6" s="102" t="s">
        <v>72</v>
      </c>
      <c r="Y6" s="16" t="s">
        <v>36</v>
      </c>
      <c r="Z6" s="99" t="s">
        <v>22</v>
      </c>
      <c r="AA6" s="100" t="s">
        <v>67</v>
      </c>
      <c r="AB6" s="101" t="s">
        <v>65</v>
      </c>
      <c r="AC6" s="106" t="s">
        <v>66</v>
      </c>
    </row>
    <row r="7" spans="3:29" x14ac:dyDescent="0.25">
      <c r="P7" s="1" t="s">
        <v>32</v>
      </c>
      <c r="R7" s="1" t="s">
        <v>32</v>
      </c>
      <c r="S7" s="1" t="s">
        <v>32</v>
      </c>
      <c r="T7" s="36" t="s">
        <v>59</v>
      </c>
      <c r="U7" s="4" t="s">
        <v>12</v>
      </c>
      <c r="V7" s="4" t="s">
        <v>12</v>
      </c>
      <c r="W7" s="59" t="s">
        <v>32</v>
      </c>
      <c r="Y7" s="36" t="s">
        <v>32</v>
      </c>
      <c r="Z7" s="37" t="s">
        <v>32</v>
      </c>
      <c r="AA7" s="37" t="s">
        <v>59</v>
      </c>
      <c r="AB7" s="25" t="s">
        <v>12</v>
      </c>
      <c r="AC7" s="25" t="s">
        <v>12</v>
      </c>
    </row>
    <row r="8" spans="3:29" x14ac:dyDescent="0.25">
      <c r="P8" s="1">
        <v>0</v>
      </c>
      <c r="Q8" s="1">
        <v>3.29</v>
      </c>
      <c r="R8" s="1">
        <v>0</v>
      </c>
      <c r="S8" s="1">
        <v>0</v>
      </c>
      <c r="T8" s="44">
        <f>S8/$S$26*100</f>
        <v>0</v>
      </c>
      <c r="U8" s="37">
        <f>$N$3*S8</f>
        <v>0</v>
      </c>
      <c r="V8" s="25">
        <f>U8/Q8</f>
        <v>0</v>
      </c>
      <c r="W8" s="59">
        <v>0</v>
      </c>
      <c r="X8" s="36">
        <f>170/70</f>
        <v>2.4285714285714284</v>
      </c>
      <c r="Y8" s="36">
        <v>0</v>
      </c>
      <c r="Z8" s="37">
        <v>0</v>
      </c>
      <c r="AA8" s="37">
        <f>Z8/$Z$25*100</f>
        <v>0</v>
      </c>
      <c r="AB8" s="37">
        <f>$N$3*Z8</f>
        <v>0</v>
      </c>
      <c r="AC8" s="37">
        <f>AB8/X8</f>
        <v>0</v>
      </c>
    </row>
    <row r="9" spans="3:29" x14ac:dyDescent="0.25">
      <c r="P9" s="1">
        <v>10</v>
      </c>
      <c r="Q9" s="1">
        <v>3.17</v>
      </c>
      <c r="R9" s="1">
        <f>(P9-P8)/Q8</f>
        <v>3.0395136778115499</v>
      </c>
      <c r="S9" s="1">
        <f>SUM($R$8:R9)</f>
        <v>3.0395136778115499</v>
      </c>
      <c r="T9" s="44">
        <f t="shared" ref="T9:T25" si="0">S9/$S$26*100</f>
        <v>4.3421623968736425</v>
      </c>
      <c r="U9" s="37">
        <f>$N$3*S9</f>
        <v>106.4600820668693</v>
      </c>
      <c r="V9" s="25">
        <f>U9/Q9</f>
        <v>33.583622103113349</v>
      </c>
      <c r="W9" s="59">
        <v>10</v>
      </c>
      <c r="X9" s="36">
        <f t="shared" ref="X9:X25" si="1">170/70</f>
        <v>2.4285714285714284</v>
      </c>
      <c r="Y9" s="36">
        <f>(W9-W8)/X8</f>
        <v>4.1176470588235299</v>
      </c>
      <c r="Z9" s="37">
        <f>SUM($Y$8:Y9)</f>
        <v>4.1176470588235299</v>
      </c>
      <c r="AA9" s="37">
        <f t="shared" ref="AA9:AA25" si="2">Z9/$Z$25*100</f>
        <v>5.8823529411764701</v>
      </c>
      <c r="AB9" s="37">
        <f>$N$3*Z9</f>
        <v>144.22209941176473</v>
      </c>
      <c r="AC9" s="37">
        <f>AB9/X9</f>
        <v>59.385570346020778</v>
      </c>
    </row>
    <row r="10" spans="3:29" x14ac:dyDescent="0.25">
      <c r="P10" s="1">
        <v>20</v>
      </c>
      <c r="Q10" s="1">
        <v>3.07</v>
      </c>
      <c r="R10" s="1">
        <f>(P10-P9)/Q9</f>
        <v>3.1545741324921135</v>
      </c>
      <c r="S10" s="1">
        <f>SUM($R$8:R10)</f>
        <v>6.1940878103036638</v>
      </c>
      <c r="T10" s="44">
        <f t="shared" si="0"/>
        <v>8.8486968718623764</v>
      </c>
      <c r="U10" s="37">
        <f>$N$3*S10</f>
        <v>216.95019878611222</v>
      </c>
      <c r="V10" s="25">
        <f t="shared" ref="V10:V25" si="3">U10/Q10</f>
        <v>70.667817194173367</v>
      </c>
      <c r="W10" s="59">
        <v>20</v>
      </c>
      <c r="X10" s="36">
        <f t="shared" si="1"/>
        <v>2.4285714285714284</v>
      </c>
      <c r="Y10" s="36">
        <f>(W10-W9)/X9</f>
        <v>4.1176470588235299</v>
      </c>
      <c r="Z10" s="37">
        <f>SUM($Y$8:Y10)</f>
        <v>8.2352941176470598</v>
      </c>
      <c r="AA10" s="37">
        <f t="shared" si="2"/>
        <v>11.76470588235294</v>
      </c>
      <c r="AB10" s="37">
        <f>$N$3*Z10</f>
        <v>288.44419882352946</v>
      </c>
      <c r="AC10" s="37">
        <f t="shared" ref="AC10:AC25" si="4">AB10/X10</f>
        <v>118.77114069204156</v>
      </c>
    </row>
    <row r="11" spans="3:29" x14ac:dyDescent="0.25">
      <c r="P11" s="1">
        <v>30</v>
      </c>
      <c r="Q11" s="1">
        <v>2.96</v>
      </c>
      <c r="R11" s="1">
        <f>(P11-P10)/Q10</f>
        <v>3.2573289902280131</v>
      </c>
      <c r="S11" s="1">
        <f>SUM($R$8:R11)</f>
        <v>9.4514168005316765</v>
      </c>
      <c r="T11" s="44">
        <f t="shared" si="0"/>
        <v>13.502024000759539</v>
      </c>
      <c r="U11" s="37">
        <f>$N$3*S11</f>
        <v>331.03934210858779</v>
      </c>
      <c r="V11" s="25">
        <f t="shared" si="3"/>
        <v>111.83761557722561</v>
      </c>
      <c r="W11" s="59">
        <v>30</v>
      </c>
      <c r="X11" s="36">
        <f t="shared" si="1"/>
        <v>2.4285714285714284</v>
      </c>
      <c r="Y11" s="36">
        <f>(W11-W10)/X10</f>
        <v>4.1176470588235299</v>
      </c>
      <c r="Z11" s="37">
        <f>SUM($Y$8:Y11)</f>
        <v>12.352941176470591</v>
      </c>
      <c r="AA11" s="37">
        <f>Z11/$Z$25*100</f>
        <v>17.647058823529409</v>
      </c>
      <c r="AB11" s="37">
        <f>$N$3*Z11</f>
        <v>432.66629823529422</v>
      </c>
      <c r="AC11" s="37">
        <f>AB11/X11</f>
        <v>178.15671103806233</v>
      </c>
    </row>
    <row r="12" spans="3:29" x14ac:dyDescent="0.25">
      <c r="P12" s="1">
        <v>40</v>
      </c>
      <c r="Q12" s="1">
        <v>2.87</v>
      </c>
      <c r="R12" s="1">
        <f>(P12-P11)/Q11</f>
        <v>3.3783783783783785</v>
      </c>
      <c r="S12" s="1">
        <f>SUM($R$8:R12)</f>
        <v>12.829795178910055</v>
      </c>
      <c r="T12" s="44">
        <f t="shared" si="0"/>
        <v>18.328278827014366</v>
      </c>
      <c r="U12" s="37">
        <f>$N$3*S12</f>
        <v>449.36828467615538</v>
      </c>
      <c r="V12" s="25">
        <f t="shared" si="3"/>
        <v>156.57431521817261</v>
      </c>
      <c r="W12" s="59">
        <v>40</v>
      </c>
      <c r="X12" s="36">
        <f t="shared" si="1"/>
        <v>2.4285714285714284</v>
      </c>
      <c r="Y12" s="36">
        <f>(W12-W11)/X11</f>
        <v>4.1176470588235299</v>
      </c>
      <c r="Z12" s="37">
        <f>SUM($Y$8:Y12)</f>
        <v>16.47058823529412</v>
      </c>
      <c r="AA12" s="37">
        <f t="shared" si="2"/>
        <v>23.52941176470588</v>
      </c>
      <c r="AB12" s="37">
        <f>$N$3*Z12</f>
        <v>576.88839764705892</v>
      </c>
      <c r="AC12" s="37">
        <f t="shared" si="4"/>
        <v>237.54228138408311</v>
      </c>
    </row>
    <row r="13" spans="3:29" x14ac:dyDescent="0.25">
      <c r="P13" s="1">
        <v>50</v>
      </c>
      <c r="Q13" s="1">
        <v>2.78</v>
      </c>
      <c r="R13" s="1">
        <f>(P13-P12)/Q12</f>
        <v>3.484320557491289</v>
      </c>
      <c r="S13" s="1">
        <f>SUM($R$8:R13)</f>
        <v>16.314115736401344</v>
      </c>
      <c r="T13" s="44">
        <f t="shared" si="0"/>
        <v>23.305879623430492</v>
      </c>
      <c r="U13" s="37">
        <f>$N$3*S13</f>
        <v>571.4078909479324</v>
      </c>
      <c r="V13" s="25">
        <f t="shared" si="3"/>
        <v>205.54240681580305</v>
      </c>
      <c r="W13" s="59">
        <v>50</v>
      </c>
      <c r="X13" s="36">
        <f t="shared" si="1"/>
        <v>2.4285714285714284</v>
      </c>
      <c r="Y13" s="36">
        <f>(W13-W12)/X12</f>
        <v>4.1176470588235299</v>
      </c>
      <c r="Z13" s="37">
        <f>SUM($Y$8:Y13)</f>
        <v>20.588235294117649</v>
      </c>
      <c r="AA13" s="108">
        <f t="shared" si="2"/>
        <v>29.411764705882348</v>
      </c>
      <c r="AB13" s="37">
        <f>$N$3*Z13</f>
        <v>721.11049705882363</v>
      </c>
      <c r="AC13" s="37">
        <f t="shared" si="4"/>
        <v>296.9278517301039</v>
      </c>
    </row>
    <row r="14" spans="3:29" x14ac:dyDescent="0.25">
      <c r="P14" s="1">
        <v>60</v>
      </c>
      <c r="Q14" s="1">
        <v>2.69</v>
      </c>
      <c r="R14" s="1">
        <f>(P14-P13)/Q13</f>
        <v>3.5971223021582737</v>
      </c>
      <c r="S14" s="1">
        <f>SUM($R$8:R14)</f>
        <v>19.911238038559617</v>
      </c>
      <c r="T14" s="44">
        <f t="shared" si="0"/>
        <v>28.44462576937088</v>
      </c>
      <c r="U14" s="37">
        <f>$N$3*S14</f>
        <v>697.39841972491081</v>
      </c>
      <c r="V14" s="25">
        <f t="shared" si="3"/>
        <v>259.25591811334976</v>
      </c>
      <c r="W14" s="59">
        <v>60</v>
      </c>
      <c r="X14" s="36">
        <f t="shared" si="1"/>
        <v>2.4285714285714284</v>
      </c>
      <c r="Y14" s="36">
        <f>(W14-W13)/X13</f>
        <v>4.1176470588235299</v>
      </c>
      <c r="Z14" s="37">
        <f>SUM($Y$8:Y14)</f>
        <v>24.705882352941178</v>
      </c>
      <c r="AA14" s="107">
        <f t="shared" si="2"/>
        <v>35.294117647058819</v>
      </c>
      <c r="AB14" s="37">
        <f>$N$3*Z14</f>
        <v>865.33259647058833</v>
      </c>
      <c r="AC14" s="37">
        <f>AB14/X14</f>
        <v>356.31342207612465</v>
      </c>
    </row>
    <row r="15" spans="3:29" x14ac:dyDescent="0.25">
      <c r="P15" s="1">
        <v>70</v>
      </c>
      <c r="Q15" s="1">
        <v>2.61</v>
      </c>
      <c r="R15" s="1">
        <f>(P15-P14)/Q14</f>
        <v>3.7174721189591078</v>
      </c>
      <c r="S15" s="1">
        <f>SUM($R$8:R15)</f>
        <v>23.628710157518725</v>
      </c>
      <c r="T15" s="103">
        <f t="shared" si="0"/>
        <v>33.755300225026751</v>
      </c>
      <c r="U15" s="37">
        <f>$N$3*S15</f>
        <v>827.60424500372119</v>
      </c>
      <c r="V15" s="25">
        <f t="shared" si="3"/>
        <v>317.08974904357137</v>
      </c>
      <c r="W15" s="59">
        <v>70</v>
      </c>
      <c r="X15" s="36">
        <f t="shared" si="1"/>
        <v>2.4285714285714284</v>
      </c>
      <c r="Y15" s="36">
        <f>(W15-W14)/X14</f>
        <v>4.1176470588235299</v>
      </c>
      <c r="Z15" s="37">
        <f>SUM($Y$8:Y15)</f>
        <v>28.823529411764707</v>
      </c>
      <c r="AA15" s="37">
        <f t="shared" si="2"/>
        <v>41.17647058823529</v>
      </c>
      <c r="AB15" s="37">
        <f>$N$3*Z15</f>
        <v>1009.554695882353</v>
      </c>
      <c r="AC15" s="37">
        <f t="shared" si="4"/>
        <v>415.69899242214541</v>
      </c>
    </row>
    <row r="16" spans="3:29" x14ac:dyDescent="0.25">
      <c r="P16" s="1">
        <v>80</v>
      </c>
      <c r="Q16" s="1">
        <v>2.52</v>
      </c>
      <c r="R16" s="1">
        <f>(P16-P15)/Q15</f>
        <v>3.8314176245210732</v>
      </c>
      <c r="S16" s="1">
        <f>SUM($R$8:R16)</f>
        <v>27.460127782039798</v>
      </c>
      <c r="T16" s="44">
        <f t="shared" si="0"/>
        <v>39.228753974342567</v>
      </c>
      <c r="U16" s="37">
        <f>$N$3*S16</f>
        <v>961.80105343284004</v>
      </c>
      <c r="V16" s="25">
        <f t="shared" si="3"/>
        <v>381.66708469557142</v>
      </c>
      <c r="W16" s="59">
        <v>80</v>
      </c>
      <c r="X16" s="36">
        <f t="shared" si="1"/>
        <v>2.4285714285714284</v>
      </c>
      <c r="Y16" s="36">
        <f>(W16-W15)/X15</f>
        <v>4.1176470588235299</v>
      </c>
      <c r="Z16" s="37">
        <f>SUM($Y$8:Y16)</f>
        <v>32.941176470588239</v>
      </c>
      <c r="AA16" s="37">
        <f t="shared" si="2"/>
        <v>47.058823529411761</v>
      </c>
      <c r="AB16" s="37">
        <f>$N$3*Z16</f>
        <v>1153.7767952941178</v>
      </c>
      <c r="AC16" s="37">
        <f t="shared" si="4"/>
        <v>475.08456276816622</v>
      </c>
    </row>
    <row r="17" spans="10:29" x14ac:dyDescent="0.25">
      <c r="P17" s="1">
        <v>90</v>
      </c>
      <c r="Q17" s="1">
        <v>2.46</v>
      </c>
      <c r="R17" s="1">
        <f>(P17-P16)/Q16</f>
        <v>3.9682539682539684</v>
      </c>
      <c r="S17" s="1">
        <f>SUM($R$8:R17)</f>
        <v>31.428381750293767</v>
      </c>
      <c r="T17" s="44">
        <f t="shared" si="0"/>
        <v>44.897688214705383</v>
      </c>
      <c r="U17" s="37">
        <f>$N$3*S17</f>
        <v>1100.7906050201416</v>
      </c>
      <c r="V17" s="25">
        <f t="shared" si="3"/>
        <v>447.47585569924456</v>
      </c>
      <c r="W17" s="59">
        <v>90</v>
      </c>
      <c r="X17" s="36">
        <f t="shared" si="1"/>
        <v>2.4285714285714284</v>
      </c>
      <c r="Y17" s="36">
        <f>(W17-W16)/X16</f>
        <v>4.1176470588235299</v>
      </c>
      <c r="Z17" s="37">
        <f>SUM($Y$8:Y17)</f>
        <v>37.058823529411768</v>
      </c>
      <c r="AA17" s="37">
        <f t="shared" si="2"/>
        <v>52.941176470588225</v>
      </c>
      <c r="AB17" s="37">
        <f>$N$3*Z17</f>
        <v>1297.9988947058825</v>
      </c>
      <c r="AC17" s="37">
        <f t="shared" si="4"/>
        <v>534.47013311418698</v>
      </c>
    </row>
    <row r="18" spans="10:29" x14ac:dyDescent="0.25">
      <c r="P18" s="1">
        <v>100</v>
      </c>
      <c r="Q18" s="1">
        <v>2.38</v>
      </c>
      <c r="R18" s="1">
        <f>(P18-P17)/Q17</f>
        <v>4.0650406504065044</v>
      </c>
      <c r="S18" s="1">
        <f>SUM($R$8:R18)</f>
        <v>35.493422400700268</v>
      </c>
      <c r="T18" s="44">
        <f t="shared" si="0"/>
        <v>50.704889143857521</v>
      </c>
      <c r="U18" s="37">
        <f>$N$3*S18</f>
        <v>1243.170145670548</v>
      </c>
      <c r="V18" s="25">
        <f t="shared" si="3"/>
        <v>522.34039734056637</v>
      </c>
      <c r="W18" s="59">
        <v>100</v>
      </c>
      <c r="X18" s="36">
        <f t="shared" si="1"/>
        <v>2.4285714285714284</v>
      </c>
      <c r="Y18" s="36">
        <f>(W18-W17)/X17</f>
        <v>4.1176470588235299</v>
      </c>
      <c r="Z18" s="37">
        <f>SUM($Y$8:Y18)</f>
        <v>41.176470588235297</v>
      </c>
      <c r="AA18" s="37">
        <f t="shared" si="2"/>
        <v>58.823529411764696</v>
      </c>
      <c r="AB18" s="37">
        <f>$N$3*Z18</f>
        <v>1442.2209941176473</v>
      </c>
      <c r="AC18" s="37">
        <f t="shared" si="4"/>
        <v>593.85570346020779</v>
      </c>
    </row>
    <row r="19" spans="10:29" x14ac:dyDescent="0.25">
      <c r="P19" s="1">
        <v>110</v>
      </c>
      <c r="Q19" s="1">
        <v>2.3199999999999998</v>
      </c>
      <c r="R19" s="1">
        <f>(P19-P18)/Q18</f>
        <v>4.2016806722689077</v>
      </c>
      <c r="S19" s="1">
        <f>SUM($R$8:R19)</f>
        <v>39.695103072969175</v>
      </c>
      <c r="T19" s="44">
        <f t="shared" si="0"/>
        <v>56.707290104241679</v>
      </c>
      <c r="U19" s="37">
        <f>$N$3*S19</f>
        <v>1390.3355532335734</v>
      </c>
      <c r="V19" s="25">
        <f t="shared" si="3"/>
        <v>599.2825660489541</v>
      </c>
      <c r="W19" s="59">
        <v>110</v>
      </c>
      <c r="X19" s="36">
        <f t="shared" si="1"/>
        <v>2.4285714285714284</v>
      </c>
      <c r="Y19" s="36">
        <f>(W19-W18)/X18</f>
        <v>4.1176470588235299</v>
      </c>
      <c r="Z19" s="37">
        <f>SUM($Y$8:Y19)</f>
        <v>45.294117647058826</v>
      </c>
      <c r="AA19" s="37">
        <f t="shared" si="2"/>
        <v>64.705882352941174</v>
      </c>
      <c r="AB19" s="37">
        <f>$N$3*Z19</f>
        <v>1586.443093529412</v>
      </c>
      <c r="AC19" s="37">
        <f t="shared" si="4"/>
        <v>653.24127380622849</v>
      </c>
    </row>
    <row r="20" spans="10:29" x14ac:dyDescent="0.25">
      <c r="P20" s="1">
        <v>120</v>
      </c>
      <c r="Q20" s="1">
        <v>2.25</v>
      </c>
      <c r="R20" s="1">
        <f>(P20-P19)/Q19</f>
        <v>4.3103448275862073</v>
      </c>
      <c r="S20" s="1">
        <f>SUM($R$8:R20)</f>
        <v>44.005447900555382</v>
      </c>
      <c r="T20" s="44">
        <f t="shared" si="0"/>
        <v>62.864925572221978</v>
      </c>
      <c r="U20" s="37">
        <f>$N$3*S20</f>
        <v>1541.3069627163318</v>
      </c>
      <c r="V20" s="25">
        <f t="shared" si="3"/>
        <v>685.0253167628141</v>
      </c>
      <c r="W20" s="59">
        <v>120</v>
      </c>
      <c r="X20" s="36">
        <f t="shared" si="1"/>
        <v>2.4285714285714284</v>
      </c>
      <c r="Y20" s="36">
        <f>(W20-W19)/X19</f>
        <v>4.1176470588235299</v>
      </c>
      <c r="Z20" s="37">
        <f>SUM($Y$8:Y20)</f>
        <v>49.411764705882355</v>
      </c>
      <c r="AA20" s="37">
        <f t="shared" si="2"/>
        <v>70.588235294117638</v>
      </c>
      <c r="AB20" s="37">
        <f>$N$3*Z20</f>
        <v>1730.6651929411767</v>
      </c>
      <c r="AC20" s="37">
        <f t="shared" si="4"/>
        <v>712.6268441522493</v>
      </c>
    </row>
    <row r="21" spans="10:29" x14ac:dyDescent="0.25">
      <c r="P21" s="1">
        <v>130</v>
      </c>
      <c r="Q21" s="1">
        <v>2.19</v>
      </c>
      <c r="R21" s="1">
        <f>(P21-P20)/Q20</f>
        <v>4.4444444444444446</v>
      </c>
      <c r="S21" s="1">
        <f>SUM($R$8:R21)</f>
        <v>48.449892344999824</v>
      </c>
      <c r="T21" s="44">
        <f t="shared" si="0"/>
        <v>69.214131921428319</v>
      </c>
      <c r="U21" s="37">
        <f>$N$3*S21</f>
        <v>1696.9752604941095</v>
      </c>
      <c r="V21" s="25">
        <f t="shared" si="3"/>
        <v>774.8745481708263</v>
      </c>
      <c r="W21" s="59">
        <v>130</v>
      </c>
      <c r="X21" s="36">
        <f t="shared" si="1"/>
        <v>2.4285714285714284</v>
      </c>
      <c r="Y21" s="36">
        <f>(W21-W20)/X20</f>
        <v>4.1176470588235299</v>
      </c>
      <c r="Z21" s="37">
        <f>SUM($Y$8:Y21)</f>
        <v>53.529411764705884</v>
      </c>
      <c r="AA21" s="37">
        <f t="shared" si="2"/>
        <v>76.470588235294102</v>
      </c>
      <c r="AB21" s="37">
        <f>$N$3*Z21</f>
        <v>1874.8872923529414</v>
      </c>
      <c r="AC21" s="37">
        <f t="shared" si="4"/>
        <v>772.01241449827</v>
      </c>
    </row>
    <row r="22" spans="10:29" x14ac:dyDescent="0.25">
      <c r="P22" s="1">
        <v>140</v>
      </c>
      <c r="Q22" s="1">
        <v>2.13</v>
      </c>
      <c r="R22" s="1">
        <f>(P22-P21)/Q21</f>
        <v>4.5662100456621006</v>
      </c>
      <c r="S22" s="1">
        <f>SUM($R$8:R22)</f>
        <v>53.016102390661928</v>
      </c>
      <c r="T22" s="44">
        <f t="shared" si="0"/>
        <v>75.737289129517038</v>
      </c>
      <c r="U22" s="37">
        <f>$N$3*S22</f>
        <v>1856.9084431425115</v>
      </c>
      <c r="V22" s="25">
        <f t="shared" si="3"/>
        <v>871.78800147535753</v>
      </c>
      <c r="W22" s="59">
        <v>140</v>
      </c>
      <c r="X22" s="36">
        <f t="shared" si="1"/>
        <v>2.4285714285714284</v>
      </c>
      <c r="Y22" s="36">
        <f>(W22-W21)/X21</f>
        <v>4.1176470588235299</v>
      </c>
      <c r="Z22" s="37">
        <f>SUM($Y$8:Y22)</f>
        <v>57.647058823529413</v>
      </c>
      <c r="AA22" s="37">
        <f t="shared" si="2"/>
        <v>82.35294117647058</v>
      </c>
      <c r="AB22" s="37">
        <f>$N$3*Z22</f>
        <v>2019.1093917647061</v>
      </c>
      <c r="AC22" s="37">
        <f t="shared" si="4"/>
        <v>831.39798484429082</v>
      </c>
    </row>
    <row r="23" spans="10:29" x14ac:dyDescent="0.25">
      <c r="P23" s="1">
        <v>150</v>
      </c>
      <c r="Q23" s="1">
        <v>2.0699999999999998</v>
      </c>
      <c r="R23" s="1">
        <f>(P23-P22)/Q22</f>
        <v>4.694835680751174</v>
      </c>
      <c r="S23" s="1">
        <f>SUM($R$8:R23)</f>
        <v>57.710938071413104</v>
      </c>
      <c r="T23" s="44">
        <f t="shared" si="0"/>
        <v>82.444197244875866</v>
      </c>
      <c r="U23" s="37">
        <f>$N$3*S23</f>
        <v>2021.3467858655163</v>
      </c>
      <c r="V23" s="25">
        <f t="shared" si="3"/>
        <v>976.49603181909004</v>
      </c>
      <c r="W23" s="59">
        <v>150</v>
      </c>
      <c r="X23" s="36">
        <f t="shared" si="1"/>
        <v>2.4285714285714284</v>
      </c>
      <c r="Y23" s="36">
        <f>(W23-W22)/X22</f>
        <v>4.1176470588235299</v>
      </c>
      <c r="Z23" s="37">
        <f>SUM($Y$8:Y23)</f>
        <v>61.764705882352942</v>
      </c>
      <c r="AA23" s="37">
        <f t="shared" si="2"/>
        <v>88.235294117647044</v>
      </c>
      <c r="AB23" s="37">
        <f>$N$3*Z23</f>
        <v>2163.331491176471</v>
      </c>
      <c r="AC23" s="37">
        <f t="shared" si="4"/>
        <v>890.78355519031163</v>
      </c>
    </row>
    <row r="24" spans="10:29" x14ac:dyDescent="0.25">
      <c r="P24" s="1">
        <v>160</v>
      </c>
      <c r="Q24" s="1">
        <v>2.0099999999999998</v>
      </c>
      <c r="R24" s="1">
        <f>(P24-P23)/Q23</f>
        <v>4.8309178743961354</v>
      </c>
      <c r="S24" s="1">
        <f>SUM($R$8:R24)</f>
        <v>62.541855945809239</v>
      </c>
      <c r="T24" s="44">
        <f t="shared" si="0"/>
        <v>89.345508494013202</v>
      </c>
      <c r="U24" s="37">
        <f>$N$3*S24</f>
        <v>2190.5514573631008</v>
      </c>
      <c r="V24" s="25">
        <f t="shared" si="3"/>
        <v>1089.8265957030353</v>
      </c>
      <c r="W24" s="59">
        <v>160</v>
      </c>
      <c r="X24" s="36">
        <f t="shared" si="1"/>
        <v>2.4285714285714284</v>
      </c>
      <c r="Y24" s="36">
        <f>(W24-W23)/X23</f>
        <v>4.1176470588235299</v>
      </c>
      <c r="Z24" s="37">
        <f>SUM($Y$8:Y24)</f>
        <v>65.882352941176478</v>
      </c>
      <c r="AA24" s="37">
        <f t="shared" si="2"/>
        <v>94.117647058823522</v>
      </c>
      <c r="AB24" s="37">
        <f>$N$3*Z24</f>
        <v>2307.5535905882357</v>
      </c>
      <c r="AC24" s="37">
        <f t="shared" si="4"/>
        <v>950.16912553633244</v>
      </c>
    </row>
    <row r="25" spans="10:29" x14ac:dyDescent="0.25">
      <c r="J25" s="90"/>
      <c r="K25" s="90"/>
      <c r="P25" s="1">
        <v>170</v>
      </c>
      <c r="Q25" s="1">
        <v>1.97</v>
      </c>
      <c r="R25" s="1">
        <f>(P25-P24)/Q24</f>
        <v>4.9751243781094532</v>
      </c>
      <c r="S25" s="1">
        <f>SUM($R$8:R25)</f>
        <v>67.516980323918688</v>
      </c>
      <c r="T25" s="44">
        <f t="shared" si="0"/>
        <v>96.452829034169554</v>
      </c>
      <c r="U25" s="37">
        <f>$N$3*S25</f>
        <v>2364.8070145770312</v>
      </c>
      <c r="V25" s="25">
        <f t="shared" si="3"/>
        <v>1200.4096520695589</v>
      </c>
      <c r="W25" s="59">
        <v>170</v>
      </c>
      <c r="X25" s="36">
        <f t="shared" si="1"/>
        <v>2.4285714285714284</v>
      </c>
      <c r="Y25" s="36">
        <f>(W25-W24)/X24</f>
        <v>4.1176470588235299</v>
      </c>
      <c r="Z25" s="37">
        <f>SUM($Y$8:Y25)</f>
        <v>70.000000000000014</v>
      </c>
      <c r="AA25" s="37">
        <f t="shared" si="2"/>
        <v>100</v>
      </c>
      <c r="AB25" s="37">
        <f>$N$3*Z25</f>
        <v>2451.7756900000008</v>
      </c>
      <c r="AC25" s="37">
        <f t="shared" si="4"/>
        <v>1009.5546958823534</v>
      </c>
    </row>
    <row r="26" spans="10:29" x14ac:dyDescent="0.25">
      <c r="S26" s="1">
        <v>70</v>
      </c>
      <c r="T26" s="44"/>
      <c r="U26" s="37"/>
      <c r="V26" s="25"/>
      <c r="W26" s="59"/>
    </row>
  </sheetData>
  <mergeCells count="2">
    <mergeCell ref="J25:K25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Costa Henrique</dc:creator>
  <cp:lastModifiedBy>Afonso Costa Henrique</cp:lastModifiedBy>
  <dcterms:created xsi:type="dcterms:W3CDTF">2024-05-25T16:19:57Z</dcterms:created>
  <dcterms:modified xsi:type="dcterms:W3CDTF">2025-02-26T12:18:09Z</dcterms:modified>
</cp:coreProperties>
</file>