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oject-2\processed-data\"/>
    </mc:Choice>
  </mc:AlternateContent>
  <xr:revisionPtr revIDLastSave="0" documentId="13_ncr:1_{D592F292-9B51-437F-984A-B25E6D55E77E}" xr6:coauthVersionLast="44" xr6:coauthVersionMax="44" xr10:uidLastSave="{00000000-0000-0000-0000-000000000000}"/>
  <bookViews>
    <workbookView xWindow="-120" yWindow="-120" windowWidth="51840" windowHeight="21240" xr2:uid="{F0A6071E-8BA2-4EAF-8A97-C0454C12D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" l="1"/>
  <c r="J43" i="1" l="1"/>
  <c r="J42" i="1"/>
  <c r="J41" i="1"/>
  <c r="J40" i="1"/>
  <c r="J39" i="1"/>
  <c r="J38" i="1"/>
  <c r="I55" i="1"/>
  <c r="H55" i="1" s="1"/>
  <c r="J55" i="1" s="1"/>
  <c r="I54" i="1"/>
  <c r="H54" i="1" s="1"/>
  <c r="J54" i="1" s="1"/>
  <c r="I53" i="1"/>
  <c r="H53" i="1" s="1"/>
  <c r="J53" i="1" s="1"/>
  <c r="I52" i="1"/>
  <c r="H52" i="1" s="1"/>
  <c r="J52" i="1" s="1"/>
  <c r="B47" i="1"/>
  <c r="J47" i="1" s="1"/>
  <c r="B46" i="1"/>
  <c r="J46" i="1" s="1"/>
  <c r="J45" i="1"/>
  <c r="J44" i="1"/>
  <c r="I51" i="1"/>
  <c r="H51" i="1" s="1"/>
  <c r="J51" i="1" s="1"/>
  <c r="I50" i="1"/>
  <c r="H50" i="1" s="1"/>
  <c r="J50" i="1" s="1"/>
  <c r="I49" i="1"/>
  <c r="H49" i="1" s="1"/>
  <c r="J49" i="1" s="1"/>
  <c r="I48" i="1"/>
  <c r="H48" i="1" s="1"/>
  <c r="J48" i="1" s="1"/>
  <c r="I33" i="1"/>
  <c r="H33" i="1" s="1"/>
  <c r="J33" i="1" s="1"/>
  <c r="I32" i="1"/>
  <c r="H32" i="1" s="1"/>
  <c r="J32" i="1" s="1"/>
  <c r="I31" i="1"/>
  <c r="H31" i="1" s="1"/>
  <c r="J31" i="1" s="1"/>
  <c r="I30" i="1"/>
  <c r="H30" i="1" s="1"/>
  <c r="J30" i="1" s="1"/>
  <c r="I29" i="1"/>
  <c r="H29" i="1" s="1"/>
  <c r="J29" i="1" s="1"/>
  <c r="I28" i="1"/>
  <c r="H28" i="1" s="1"/>
  <c r="J28" i="1" s="1"/>
  <c r="I27" i="1"/>
  <c r="H27" i="1" s="1"/>
  <c r="J27" i="1" s="1"/>
  <c r="I26" i="1"/>
  <c r="H26" i="1" s="1"/>
  <c r="J26" i="1" s="1"/>
  <c r="J25" i="1"/>
  <c r="J24" i="1"/>
  <c r="J23" i="1"/>
  <c r="J22" i="1"/>
  <c r="J21" i="1"/>
  <c r="J20" i="1"/>
  <c r="J19" i="1"/>
  <c r="J18" i="1"/>
  <c r="J17" i="1"/>
  <c r="J16" i="1"/>
  <c r="J15" i="1"/>
  <c r="J14" i="1"/>
  <c r="I13" i="1"/>
  <c r="H13" i="1" s="1"/>
  <c r="J13" i="1" s="1"/>
  <c r="I12" i="1"/>
  <c r="H12" i="1"/>
  <c r="J12" i="1" s="1"/>
  <c r="I11" i="1"/>
  <c r="H11" i="1" s="1"/>
  <c r="J11" i="1" s="1"/>
  <c r="I10" i="1"/>
  <c r="H10" i="1" s="1"/>
  <c r="J10" i="1" s="1"/>
  <c r="I9" i="1"/>
  <c r="H9" i="1" s="1"/>
  <c r="J9" i="1" s="1"/>
  <c r="I8" i="1"/>
  <c r="H8" i="1" s="1"/>
  <c r="J8" i="1" s="1"/>
  <c r="J57" i="1"/>
  <c r="J5" i="1" l="1"/>
  <c r="J2" i="1"/>
  <c r="J35" i="1"/>
  <c r="J34" i="1"/>
  <c r="J3" i="1"/>
  <c r="J37" i="1"/>
  <c r="J4" i="1"/>
  <c r="J36" i="1"/>
  <c r="J6" i="1"/>
  <c r="J56" i="1"/>
  <c r="J7" i="1"/>
</calcChain>
</file>

<file path=xl/sharedStrings.xml><?xml version="1.0" encoding="utf-8"?>
<sst xmlns="http://schemas.openxmlformats.org/spreadsheetml/2006/main" count="290" uniqueCount="39">
  <si>
    <t>mgCm-2d-1</t>
  </si>
  <si>
    <t>H</t>
  </si>
  <si>
    <t>N</t>
  </si>
  <si>
    <t>Canada</t>
  </si>
  <si>
    <t>Burke et al., 1997</t>
  </si>
  <si>
    <t>umolCH4m-2d-1</t>
  </si>
  <si>
    <t>Y</t>
  </si>
  <si>
    <t>Alaska</t>
  </si>
  <si>
    <t>Kim and Tanaka 2003</t>
  </si>
  <si>
    <t>mgCH4m-2s-1</t>
  </si>
  <si>
    <t>L</t>
  </si>
  <si>
    <t>Northern Europe</t>
  </si>
  <si>
    <t>Köster et al., 2015a</t>
  </si>
  <si>
    <t>Köster et al., 2017</t>
  </si>
  <si>
    <t>ugCH4m-2s-1</t>
  </si>
  <si>
    <t>Siberia</t>
  </si>
  <si>
    <t>Köster et al., 2018</t>
  </si>
  <si>
    <t>nmolCH4m-2s-1</t>
  </si>
  <si>
    <t>Kulmala et al., 2014</t>
  </si>
  <si>
    <t>NA</t>
  </si>
  <si>
    <t>China</t>
  </si>
  <si>
    <t>Song et al., 2017</t>
  </si>
  <si>
    <t>gCH4m-2s-1</t>
  </si>
  <si>
    <t>Sawamoto et al., 2001</t>
  </si>
  <si>
    <t>Song et al., 2018</t>
  </si>
  <si>
    <t>ugCm-2h-1</t>
  </si>
  <si>
    <t>Morishita et al., 2015</t>
  </si>
  <si>
    <t>Ribeiro-Kumara et al., 2019</t>
  </si>
  <si>
    <t>Takakai et al., 2008</t>
  </si>
  <si>
    <t>Age class</t>
  </si>
  <si>
    <t>unit</t>
  </si>
  <si>
    <t>Severity</t>
  </si>
  <si>
    <t>Permafrost</t>
  </si>
  <si>
    <t>Region</t>
  </si>
  <si>
    <t>Source</t>
  </si>
  <si>
    <t>mgCH4 d</t>
  </si>
  <si>
    <t>CH4</t>
  </si>
  <si>
    <t>gCH4 d</t>
  </si>
  <si>
    <t>molCH4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</si>
</sst>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1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2572-4757-46E2-9899-3F77F1236A87}">
  <dimension ref="A1:K57"/>
  <sheetViews>
    <sheetView tabSelected="1" topLeftCell="A28" zoomScale="160" zoomScaleNormal="160" workbookViewId="0">
      <selection activeCell="M50" sqref="M50"/>
    </sheetView>
  </sheetViews>
  <sheetFormatPr defaultRowHeight="15" x14ac:dyDescent="0.25"/>
  <cols>
    <col min="1" max="2" width="9.28515625" bestFit="1" customWidth="1"/>
    <col min="3" max="3" width="15.5703125" customWidth="1"/>
    <col min="5" max="5" width="10" customWidth="1"/>
    <col min="6" max="6" width="16.7109375" customWidth="1"/>
    <col min="7" max="7" width="24.28515625" customWidth="1"/>
    <col min="8" max="8" width="9.28515625" bestFit="1" customWidth="1"/>
    <col min="9" max="9" width="13.140625" bestFit="1" customWidth="1"/>
    <col min="10" max="11" width="9.28515625" bestFit="1" customWidth="1"/>
  </cols>
  <sheetData>
    <row r="1" spans="1:11" x14ac:dyDescent="0.25">
      <c r="A1" s="1" t="s">
        <v>29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37</v>
      </c>
      <c r="I1" s="1" t="s">
        <v>38</v>
      </c>
      <c r="J1" s="7" t="s">
        <v>35</v>
      </c>
      <c r="K1" s="1">
        <f>16.04/12</f>
        <v>1.3366666666666667</v>
      </c>
    </row>
    <row r="2" spans="1:11" x14ac:dyDescent="0.25">
      <c r="A2" s="1">
        <v>0</v>
      </c>
      <c r="B2" s="1">
        <v>-0.28000000000000003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/>
      <c r="I2" s="1"/>
      <c r="J2" s="2">
        <f t="shared" ref="J2:J7" si="0">B2*K$1</f>
        <v>-0.37426666666666669</v>
      </c>
      <c r="K2" s="1"/>
    </row>
    <row r="3" spans="1:11" x14ac:dyDescent="0.25">
      <c r="A3" s="1">
        <v>80</v>
      </c>
      <c r="B3" s="1">
        <v>-0.48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/>
      <c r="I3" s="1"/>
      <c r="J3" s="2">
        <f t="shared" si="0"/>
        <v>-0.64159999999999995</v>
      </c>
      <c r="K3" s="1"/>
    </row>
    <row r="4" spans="1:11" x14ac:dyDescent="0.25">
      <c r="A4" s="1">
        <v>80</v>
      </c>
      <c r="B4" s="1">
        <v>-0.79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/>
      <c r="I4" s="1"/>
      <c r="J4" s="2">
        <f t="shared" si="0"/>
        <v>-1.0559666666666667</v>
      </c>
      <c r="K4" s="1"/>
    </row>
    <row r="5" spans="1:11" x14ac:dyDescent="0.25">
      <c r="A5" s="1">
        <v>2</v>
      </c>
      <c r="B5" s="1">
        <v>-0.64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/>
      <c r="I5" s="1"/>
      <c r="J5" s="2">
        <f t="shared" si="0"/>
        <v>-0.85546666666666671</v>
      </c>
      <c r="K5" s="1"/>
    </row>
    <row r="6" spans="1:11" x14ac:dyDescent="0.25">
      <c r="A6" s="1">
        <v>7</v>
      </c>
      <c r="B6" s="1">
        <v>-0.74</v>
      </c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/>
      <c r="I6" s="1"/>
      <c r="J6" s="2">
        <f t="shared" si="0"/>
        <v>-0.98913333333333331</v>
      </c>
      <c r="K6" s="1"/>
    </row>
    <row r="7" spans="1:11" x14ac:dyDescent="0.25">
      <c r="A7" s="1">
        <v>5</v>
      </c>
      <c r="B7" s="1">
        <v>-1.32</v>
      </c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/>
      <c r="I7" s="1"/>
      <c r="J7" s="2">
        <f t="shared" si="0"/>
        <v>-1.7644000000000002</v>
      </c>
      <c r="K7" s="1"/>
    </row>
    <row r="8" spans="1:11" x14ac:dyDescent="0.25">
      <c r="A8" s="1">
        <v>100</v>
      </c>
      <c r="B8" s="1">
        <v>-85</v>
      </c>
      <c r="C8" s="1" t="s">
        <v>5</v>
      </c>
      <c r="D8" s="1" t="s">
        <v>1</v>
      </c>
      <c r="E8" s="1" t="s">
        <v>6</v>
      </c>
      <c r="F8" s="1" t="s">
        <v>7</v>
      </c>
      <c r="G8" s="3" t="s">
        <v>8</v>
      </c>
      <c r="H8" s="1">
        <f t="shared" ref="H8:H13" si="1">I8*16.04</f>
        <v>-1.3634000000000001E-3</v>
      </c>
      <c r="I8" s="1">
        <f t="shared" ref="I8:I13" si="2">B8/1000000</f>
        <v>-8.5000000000000006E-5</v>
      </c>
      <c r="J8" s="2">
        <f t="shared" ref="J8:J13" si="3">H8*1000</f>
        <v>-1.3634000000000002</v>
      </c>
      <c r="K8" s="1"/>
    </row>
    <row r="9" spans="1:11" x14ac:dyDescent="0.25">
      <c r="A9" s="1">
        <v>2</v>
      </c>
      <c r="B9" s="1">
        <v>-79</v>
      </c>
      <c r="C9" s="1" t="s">
        <v>5</v>
      </c>
      <c r="D9" s="1" t="s">
        <v>1</v>
      </c>
      <c r="E9" s="1" t="s">
        <v>6</v>
      </c>
      <c r="F9" s="1" t="s">
        <v>7</v>
      </c>
      <c r="G9" s="3" t="s">
        <v>8</v>
      </c>
      <c r="H9" s="1">
        <f t="shared" si="1"/>
        <v>-1.2671599999999998E-3</v>
      </c>
      <c r="I9" s="1">
        <f t="shared" si="2"/>
        <v>-7.8999999999999996E-5</v>
      </c>
      <c r="J9" s="2">
        <f t="shared" si="3"/>
        <v>-1.2671599999999998</v>
      </c>
      <c r="K9" s="1"/>
    </row>
    <row r="10" spans="1:11" x14ac:dyDescent="0.25">
      <c r="A10" s="1">
        <v>100</v>
      </c>
      <c r="B10" s="1">
        <v>-134</v>
      </c>
      <c r="C10" s="1" t="s">
        <v>5</v>
      </c>
      <c r="D10" s="1" t="s">
        <v>1</v>
      </c>
      <c r="E10" s="1" t="s">
        <v>6</v>
      </c>
      <c r="F10" s="1" t="s">
        <v>7</v>
      </c>
      <c r="G10" s="3" t="s">
        <v>8</v>
      </c>
      <c r="H10" s="1">
        <f t="shared" si="1"/>
        <v>-2.1493599999999999E-3</v>
      </c>
      <c r="I10" s="1">
        <f t="shared" si="2"/>
        <v>-1.34E-4</v>
      </c>
      <c r="J10" s="2">
        <f t="shared" si="3"/>
        <v>-2.1493599999999997</v>
      </c>
      <c r="K10" s="1"/>
    </row>
    <row r="11" spans="1:11" x14ac:dyDescent="0.25">
      <c r="A11" s="1">
        <v>0</v>
      </c>
      <c r="B11" s="1">
        <v>-103</v>
      </c>
      <c r="C11" s="1" t="s">
        <v>5</v>
      </c>
      <c r="D11" s="1" t="s">
        <v>1</v>
      </c>
      <c r="E11" s="1" t="s">
        <v>6</v>
      </c>
      <c r="F11" s="1" t="s">
        <v>7</v>
      </c>
      <c r="G11" s="3" t="s">
        <v>8</v>
      </c>
      <c r="H11" s="1">
        <f t="shared" si="1"/>
        <v>-1.6521199999999998E-3</v>
      </c>
      <c r="I11" s="1">
        <f t="shared" si="2"/>
        <v>-1.03E-4</v>
      </c>
      <c r="J11" s="2">
        <f t="shared" si="3"/>
        <v>-1.6521199999999998</v>
      </c>
      <c r="K11" s="1"/>
    </row>
    <row r="12" spans="1:11" x14ac:dyDescent="0.25">
      <c r="A12" s="1">
        <v>100</v>
      </c>
      <c r="B12" s="1">
        <v>-134</v>
      </c>
      <c r="C12" s="1" t="s">
        <v>5</v>
      </c>
      <c r="D12" s="1" t="s">
        <v>1</v>
      </c>
      <c r="E12" s="1" t="s">
        <v>6</v>
      </c>
      <c r="F12" s="1" t="s">
        <v>7</v>
      </c>
      <c r="G12" s="3" t="s">
        <v>8</v>
      </c>
      <c r="H12" s="1">
        <f t="shared" si="1"/>
        <v>-2.1493599999999999E-3</v>
      </c>
      <c r="I12" s="1">
        <f t="shared" si="2"/>
        <v>-1.34E-4</v>
      </c>
      <c r="J12" s="2">
        <f t="shared" si="3"/>
        <v>-2.1493599999999997</v>
      </c>
      <c r="K12" s="1"/>
    </row>
    <row r="13" spans="1:11" x14ac:dyDescent="0.25">
      <c r="A13" s="1">
        <v>1</v>
      </c>
      <c r="B13" s="1">
        <v>-37</v>
      </c>
      <c r="C13" s="1" t="s">
        <v>5</v>
      </c>
      <c r="D13" s="1" t="s">
        <v>1</v>
      </c>
      <c r="E13" s="1" t="s">
        <v>6</v>
      </c>
      <c r="F13" s="1" t="s">
        <v>7</v>
      </c>
      <c r="G13" s="3" t="s">
        <v>8</v>
      </c>
      <c r="H13" s="1">
        <f t="shared" si="1"/>
        <v>-5.9347999999999996E-4</v>
      </c>
      <c r="I13" s="1">
        <f t="shared" si="2"/>
        <v>-3.6999999999999998E-5</v>
      </c>
      <c r="J13" s="2">
        <f t="shared" si="3"/>
        <v>-0.59348000000000001</v>
      </c>
      <c r="K13" s="1"/>
    </row>
    <row r="14" spans="1:11" x14ac:dyDescent="0.25">
      <c r="A14" s="1">
        <v>5</v>
      </c>
      <c r="B14" s="4">
        <v>-1.8602852981494101E-5</v>
      </c>
      <c r="C14" s="1" t="s">
        <v>9</v>
      </c>
      <c r="D14" s="1" t="s">
        <v>10</v>
      </c>
      <c r="E14" s="1" t="s">
        <v>2</v>
      </c>
      <c r="F14" s="1" t="s">
        <v>11</v>
      </c>
      <c r="G14" s="1" t="s">
        <v>12</v>
      </c>
      <c r="H14" s="1"/>
      <c r="I14" s="1"/>
      <c r="J14" s="5">
        <f t="shared" ref="J14:J21" si="4">B14*86400</f>
        <v>-1.6072864976010903</v>
      </c>
      <c r="K14" s="1"/>
    </row>
    <row r="15" spans="1:11" x14ac:dyDescent="0.25">
      <c r="A15" s="1">
        <v>45</v>
      </c>
      <c r="B15" s="4">
        <v>-1.5606194311172E-5</v>
      </c>
      <c r="C15" s="1" t="s">
        <v>9</v>
      </c>
      <c r="D15" s="1" t="s">
        <v>10</v>
      </c>
      <c r="E15" s="1" t="s">
        <v>2</v>
      </c>
      <c r="F15" s="1" t="s">
        <v>11</v>
      </c>
      <c r="G15" s="1" t="s">
        <v>12</v>
      </c>
      <c r="H15" s="1"/>
      <c r="I15" s="1"/>
      <c r="J15" s="5">
        <f t="shared" si="4"/>
        <v>-1.3483751884852608</v>
      </c>
      <c r="K15" s="1"/>
    </row>
    <row r="16" spans="1:11" x14ac:dyDescent="0.25">
      <c r="A16" s="1">
        <v>75</v>
      </c>
      <c r="B16" s="4">
        <v>-1.74072995202193E-5</v>
      </c>
      <c r="C16" s="1" t="s">
        <v>9</v>
      </c>
      <c r="D16" s="1" t="s">
        <v>10</v>
      </c>
      <c r="E16" s="1" t="s">
        <v>2</v>
      </c>
      <c r="F16" s="1" t="s">
        <v>11</v>
      </c>
      <c r="G16" s="1" t="s">
        <v>12</v>
      </c>
      <c r="H16" s="1"/>
      <c r="I16" s="1"/>
      <c r="J16" s="5">
        <f t="shared" si="4"/>
        <v>-1.5039906785469475</v>
      </c>
      <c r="K16" s="1"/>
    </row>
    <row r="17" spans="1:11" x14ac:dyDescent="0.25">
      <c r="A17" s="1">
        <v>155</v>
      </c>
      <c r="B17" s="4">
        <v>-1.1985863605209E-5</v>
      </c>
      <c r="C17" s="1" t="s">
        <v>9</v>
      </c>
      <c r="D17" s="1" t="s">
        <v>10</v>
      </c>
      <c r="E17" s="1" t="s">
        <v>2</v>
      </c>
      <c r="F17" s="1" t="s">
        <v>11</v>
      </c>
      <c r="G17" s="1" t="s">
        <v>12</v>
      </c>
      <c r="H17" s="1"/>
      <c r="I17" s="1"/>
      <c r="J17" s="5">
        <f t="shared" si="4"/>
        <v>-1.0355786154900577</v>
      </c>
      <c r="K17" s="1"/>
    </row>
    <row r="18" spans="1:11" x14ac:dyDescent="0.25">
      <c r="A18" s="1">
        <v>3</v>
      </c>
      <c r="B18" s="4">
        <v>-8.8766655736202005E-6</v>
      </c>
      <c r="C18" s="1" t="s">
        <v>9</v>
      </c>
      <c r="D18" s="1" t="s">
        <v>1</v>
      </c>
      <c r="E18" s="1" t="s">
        <v>6</v>
      </c>
      <c r="F18" s="1" t="s">
        <v>3</v>
      </c>
      <c r="G18" s="3" t="s">
        <v>13</v>
      </c>
      <c r="H18" s="1"/>
      <c r="I18" s="1"/>
      <c r="J18" s="5">
        <f t="shared" si="4"/>
        <v>-0.76694390556078529</v>
      </c>
      <c r="K18" s="1"/>
    </row>
    <row r="19" spans="1:11" x14ac:dyDescent="0.25">
      <c r="A19" s="1">
        <v>25</v>
      </c>
      <c r="B19" s="4">
        <v>-1.90644051182782E-5</v>
      </c>
      <c r="C19" s="1" t="s">
        <v>9</v>
      </c>
      <c r="D19" s="1" t="s">
        <v>1</v>
      </c>
      <c r="E19" s="1" t="s">
        <v>6</v>
      </c>
      <c r="F19" s="1" t="s">
        <v>3</v>
      </c>
      <c r="G19" s="3" t="s">
        <v>13</v>
      </c>
      <c r="H19" s="1"/>
      <c r="I19" s="1"/>
      <c r="J19" s="5">
        <f t="shared" si="4"/>
        <v>-1.6471646022192366</v>
      </c>
      <c r="K19" s="1"/>
    </row>
    <row r="20" spans="1:11" x14ac:dyDescent="0.25">
      <c r="A20" s="1">
        <v>46</v>
      </c>
      <c r="B20" s="4">
        <v>-2.8276759364058499E-6</v>
      </c>
      <c r="C20" s="1" t="s">
        <v>9</v>
      </c>
      <c r="D20" s="1" t="s">
        <v>1</v>
      </c>
      <c r="E20" s="1" t="s">
        <v>6</v>
      </c>
      <c r="F20" s="1" t="s">
        <v>3</v>
      </c>
      <c r="G20" s="3" t="s">
        <v>13</v>
      </c>
      <c r="H20" s="1"/>
      <c r="I20" s="1"/>
      <c r="J20" s="5">
        <f t="shared" si="4"/>
        <v>-0.24431120090546543</v>
      </c>
      <c r="K20" s="1"/>
    </row>
    <row r="21" spans="1:11" x14ac:dyDescent="0.25">
      <c r="A21" s="1">
        <v>100</v>
      </c>
      <c r="B21" s="4">
        <v>-2.0964807429895098E-6</v>
      </c>
      <c r="C21" s="1" t="s">
        <v>9</v>
      </c>
      <c r="D21" s="1" t="s">
        <v>1</v>
      </c>
      <c r="E21" s="1" t="s">
        <v>6</v>
      </c>
      <c r="F21" s="1" t="s">
        <v>3</v>
      </c>
      <c r="G21" s="3" t="s">
        <v>13</v>
      </c>
      <c r="H21" s="1"/>
      <c r="I21" s="1"/>
      <c r="J21" s="5">
        <f t="shared" si="4"/>
        <v>-0.18113593619429363</v>
      </c>
      <c r="K21" s="1"/>
    </row>
    <row r="22" spans="1:11" x14ac:dyDescent="0.25">
      <c r="A22" s="1">
        <v>1</v>
      </c>
      <c r="B22" s="1">
        <v>-2.10395253840348E-2</v>
      </c>
      <c r="C22" s="1" t="s">
        <v>14</v>
      </c>
      <c r="D22" s="1" t="s">
        <v>1</v>
      </c>
      <c r="E22" s="1" t="s">
        <v>6</v>
      </c>
      <c r="F22" s="1" t="s">
        <v>15</v>
      </c>
      <c r="G22" s="3" t="s">
        <v>16</v>
      </c>
      <c r="H22" s="1"/>
      <c r="I22" s="1"/>
      <c r="J22" s="5">
        <f>B22*0.001*86400</f>
        <v>-1.8178149931806067</v>
      </c>
      <c r="K22" s="1"/>
    </row>
    <row r="23" spans="1:11" x14ac:dyDescent="0.25">
      <c r="A23" s="1">
        <v>23</v>
      </c>
      <c r="B23" s="1">
        <v>-1.52811855923054E-2</v>
      </c>
      <c r="C23" s="1" t="s">
        <v>14</v>
      </c>
      <c r="D23" s="1" t="s">
        <v>1</v>
      </c>
      <c r="E23" s="1" t="s">
        <v>6</v>
      </c>
      <c r="F23" s="1" t="s">
        <v>15</v>
      </c>
      <c r="G23" s="3" t="s">
        <v>16</v>
      </c>
      <c r="H23" s="1"/>
      <c r="I23" s="1"/>
      <c r="J23" s="5">
        <f>B23*0.001*86400</f>
        <v>-1.3202944351751866</v>
      </c>
      <c r="K23" s="1"/>
    </row>
    <row r="24" spans="1:11" x14ac:dyDescent="0.25">
      <c r="A24" s="1">
        <v>56</v>
      </c>
      <c r="B24" s="1">
        <v>-1.3820584064626801E-2</v>
      </c>
      <c r="C24" s="1" t="s">
        <v>14</v>
      </c>
      <c r="D24" s="1" t="s">
        <v>1</v>
      </c>
      <c r="E24" s="1" t="s">
        <v>6</v>
      </c>
      <c r="F24" s="1" t="s">
        <v>15</v>
      </c>
      <c r="G24" s="3" t="s">
        <v>16</v>
      </c>
      <c r="H24" s="1"/>
      <c r="I24" s="1"/>
      <c r="J24" s="5">
        <f>B24*0.001*86400</f>
        <v>-1.1940984631837555</v>
      </c>
      <c r="K24" s="1"/>
    </row>
    <row r="25" spans="1:11" x14ac:dyDescent="0.25">
      <c r="A25" s="1">
        <v>100</v>
      </c>
      <c r="B25" s="1">
        <v>-1.7205167168108899E-2</v>
      </c>
      <c r="C25" s="1" t="s">
        <v>14</v>
      </c>
      <c r="D25" s="1" t="s">
        <v>1</v>
      </c>
      <c r="E25" s="1" t="s">
        <v>6</v>
      </c>
      <c r="F25" s="1" t="s">
        <v>15</v>
      </c>
      <c r="G25" s="3" t="s">
        <v>16</v>
      </c>
      <c r="H25" s="1"/>
      <c r="I25" s="1"/>
      <c r="J25" s="5">
        <f>B25*0.001*86400</f>
        <v>-1.486526443324609</v>
      </c>
      <c r="K25" s="1"/>
    </row>
    <row r="26" spans="1:11" x14ac:dyDescent="0.25">
      <c r="A26" s="1">
        <v>0</v>
      </c>
      <c r="B26" s="1">
        <v>-1.49</v>
      </c>
      <c r="C26" s="1" t="s">
        <v>17</v>
      </c>
      <c r="D26" s="1" t="s">
        <v>1</v>
      </c>
      <c r="E26" s="1" t="s">
        <v>2</v>
      </c>
      <c r="F26" s="1" t="s">
        <v>11</v>
      </c>
      <c r="G26" s="3" t="s">
        <v>18</v>
      </c>
      <c r="H26" s="6">
        <f t="shared" ref="H26:H33" si="5">I26*16.04*86400</f>
        <v>-2.06492544E-3</v>
      </c>
      <c r="I26" s="1">
        <f t="shared" ref="I26:I33" si="6">B26*0.000000001</f>
        <v>-1.49E-9</v>
      </c>
      <c r="J26" s="5">
        <f t="shared" ref="J26:J33" si="7">H26*1000</f>
        <v>-2.0649254400000001</v>
      </c>
      <c r="K26" s="1"/>
    </row>
    <row r="27" spans="1:11" x14ac:dyDescent="0.25">
      <c r="A27" s="1">
        <v>1</v>
      </c>
      <c r="B27" s="1">
        <v>-2.65</v>
      </c>
      <c r="C27" s="1" t="s">
        <v>17</v>
      </c>
      <c r="D27" s="1" t="s">
        <v>1</v>
      </c>
      <c r="E27" s="1" t="s">
        <v>2</v>
      </c>
      <c r="F27" s="1" t="s">
        <v>11</v>
      </c>
      <c r="G27" s="3" t="s">
        <v>18</v>
      </c>
      <c r="H27" s="6">
        <f t="shared" si="5"/>
        <v>-3.6725183999999998E-3</v>
      </c>
      <c r="I27" s="1">
        <f t="shared" si="6"/>
        <v>-2.6500000000000002E-9</v>
      </c>
      <c r="J27" s="5">
        <f t="shared" si="7"/>
        <v>-3.6725184</v>
      </c>
      <c r="K27" s="1"/>
    </row>
    <row r="28" spans="1:11" x14ac:dyDescent="0.25">
      <c r="A28" s="1">
        <v>2</v>
      </c>
      <c r="B28" s="1">
        <v>-1.65</v>
      </c>
      <c r="C28" s="1" t="s">
        <v>17</v>
      </c>
      <c r="D28" s="1" t="s">
        <v>1</v>
      </c>
      <c r="E28" s="1" t="s">
        <v>2</v>
      </c>
      <c r="F28" s="1" t="s">
        <v>11</v>
      </c>
      <c r="G28" s="3" t="s">
        <v>18</v>
      </c>
      <c r="H28" s="6">
        <f t="shared" si="5"/>
        <v>-2.2866624000000002E-3</v>
      </c>
      <c r="I28" s="1">
        <f t="shared" si="6"/>
        <v>-1.6500000000000001E-9</v>
      </c>
      <c r="J28" s="5">
        <f t="shared" si="7"/>
        <v>-2.2866624</v>
      </c>
      <c r="K28" s="1"/>
    </row>
    <row r="29" spans="1:11" x14ac:dyDescent="0.25">
      <c r="A29" s="1">
        <v>3</v>
      </c>
      <c r="B29" s="1">
        <v>-1.61</v>
      </c>
      <c r="C29" s="1" t="s">
        <v>17</v>
      </c>
      <c r="D29" s="1" t="s">
        <v>1</v>
      </c>
      <c r="E29" s="1" t="s">
        <v>2</v>
      </c>
      <c r="F29" s="1" t="s">
        <v>11</v>
      </c>
      <c r="G29" s="3" t="s">
        <v>18</v>
      </c>
      <c r="H29" s="6">
        <f t="shared" si="5"/>
        <v>-2.2312281600000003E-3</v>
      </c>
      <c r="I29" s="1">
        <f t="shared" si="6"/>
        <v>-1.6100000000000002E-9</v>
      </c>
      <c r="J29" s="5">
        <f t="shared" si="7"/>
        <v>-2.2312281600000001</v>
      </c>
      <c r="K29" s="1"/>
    </row>
    <row r="30" spans="1:11" x14ac:dyDescent="0.25">
      <c r="A30" s="1">
        <v>100</v>
      </c>
      <c r="B30" s="1">
        <v>-1.47</v>
      </c>
      <c r="C30" s="1" t="s">
        <v>17</v>
      </c>
      <c r="D30" s="1" t="s">
        <v>19</v>
      </c>
      <c r="E30" s="1" t="s">
        <v>2</v>
      </c>
      <c r="F30" s="1" t="s">
        <v>11</v>
      </c>
      <c r="G30" s="3" t="s">
        <v>18</v>
      </c>
      <c r="H30" s="6">
        <f t="shared" si="5"/>
        <v>-2.03720832E-3</v>
      </c>
      <c r="I30" s="1">
        <f t="shared" si="6"/>
        <v>-1.4700000000000001E-9</v>
      </c>
      <c r="J30" s="5">
        <f t="shared" si="7"/>
        <v>-2.03720832</v>
      </c>
      <c r="K30" s="1"/>
    </row>
    <row r="31" spans="1:11" x14ac:dyDescent="0.25">
      <c r="A31" s="1">
        <v>100</v>
      </c>
      <c r="B31" s="1">
        <v>-2.65</v>
      </c>
      <c r="C31" s="1" t="s">
        <v>17</v>
      </c>
      <c r="D31" s="1" t="s">
        <v>19</v>
      </c>
      <c r="E31" s="1" t="s">
        <v>2</v>
      </c>
      <c r="F31" s="1" t="s">
        <v>11</v>
      </c>
      <c r="G31" s="3" t="s">
        <v>18</v>
      </c>
      <c r="H31" s="6">
        <f t="shared" si="5"/>
        <v>-3.6725183999999998E-3</v>
      </c>
      <c r="I31" s="1">
        <f t="shared" si="6"/>
        <v>-2.6500000000000002E-9</v>
      </c>
      <c r="J31" s="5">
        <f t="shared" si="7"/>
        <v>-3.6725184</v>
      </c>
      <c r="K31" s="1"/>
    </row>
    <row r="32" spans="1:11" x14ac:dyDescent="0.25">
      <c r="A32" s="1">
        <v>100</v>
      </c>
      <c r="B32" s="1">
        <v>-2.2999999999999998</v>
      </c>
      <c r="C32" s="1" t="s">
        <v>17</v>
      </c>
      <c r="D32" s="1" t="s">
        <v>19</v>
      </c>
      <c r="E32" s="1" t="s">
        <v>2</v>
      </c>
      <c r="F32" s="1" t="s">
        <v>11</v>
      </c>
      <c r="G32" s="3" t="s">
        <v>18</v>
      </c>
      <c r="H32" s="6">
        <f t="shared" si="5"/>
        <v>-3.1874687999999996E-3</v>
      </c>
      <c r="I32" s="1">
        <f t="shared" si="6"/>
        <v>-2.2999999999999999E-9</v>
      </c>
      <c r="J32" s="5">
        <f t="shared" si="7"/>
        <v>-3.1874687999999995</v>
      </c>
      <c r="K32" s="1"/>
    </row>
    <row r="33" spans="1:11" x14ac:dyDescent="0.25">
      <c r="A33" s="1">
        <v>100</v>
      </c>
      <c r="B33" s="1">
        <v>-2.11</v>
      </c>
      <c r="C33" s="1" t="s">
        <v>17</v>
      </c>
      <c r="D33" s="1" t="s">
        <v>19</v>
      </c>
      <c r="E33" s="1" t="s">
        <v>2</v>
      </c>
      <c r="F33" s="1" t="s">
        <v>11</v>
      </c>
      <c r="G33" s="3" t="s">
        <v>18</v>
      </c>
      <c r="H33" s="6">
        <f t="shared" si="5"/>
        <v>-2.9241561599999996E-3</v>
      </c>
      <c r="I33" s="1">
        <f t="shared" si="6"/>
        <v>-2.11E-9</v>
      </c>
      <c r="J33" s="5">
        <f t="shared" si="7"/>
        <v>-2.9241561599999994</v>
      </c>
      <c r="K33" s="1"/>
    </row>
    <row r="34" spans="1:11" x14ac:dyDescent="0.25">
      <c r="A34" s="1">
        <v>6</v>
      </c>
      <c r="B34" s="1">
        <v>-91</v>
      </c>
      <c r="C34" s="1" t="s">
        <v>25</v>
      </c>
      <c r="D34" s="1" t="s">
        <v>1</v>
      </c>
      <c r="E34" s="1" t="s">
        <v>6</v>
      </c>
      <c r="F34" s="1" t="s">
        <v>15</v>
      </c>
      <c r="G34" s="3" t="s">
        <v>26</v>
      </c>
      <c r="H34" s="1"/>
      <c r="I34" s="1"/>
      <c r="J34" s="2">
        <f>B34*K$1*0.001*24</f>
        <v>-2.9192800000000001</v>
      </c>
      <c r="K34" s="1"/>
    </row>
    <row r="35" spans="1:11" x14ac:dyDescent="0.25">
      <c r="A35" s="1">
        <v>6</v>
      </c>
      <c r="B35" s="1">
        <v>-65</v>
      </c>
      <c r="C35" s="1" t="s">
        <v>25</v>
      </c>
      <c r="D35" s="1" t="s">
        <v>1</v>
      </c>
      <c r="E35" s="1" t="s">
        <v>6</v>
      </c>
      <c r="F35" s="1" t="s">
        <v>15</v>
      </c>
      <c r="G35" s="3" t="s">
        <v>26</v>
      </c>
      <c r="H35" s="1"/>
      <c r="I35" s="1"/>
      <c r="J35" s="2">
        <f>B35*K$1*0.001*24</f>
        <v>-2.0852000000000004</v>
      </c>
      <c r="K35" s="1"/>
    </row>
    <row r="36" spans="1:11" x14ac:dyDescent="0.25">
      <c r="A36" s="1">
        <v>11</v>
      </c>
      <c r="B36" s="1">
        <v>-48</v>
      </c>
      <c r="C36" s="1" t="s">
        <v>25</v>
      </c>
      <c r="D36" s="1" t="s">
        <v>10</v>
      </c>
      <c r="E36" s="1" t="s">
        <v>6</v>
      </c>
      <c r="F36" s="1" t="s">
        <v>15</v>
      </c>
      <c r="G36" s="3" t="s">
        <v>26</v>
      </c>
      <c r="H36" s="1"/>
      <c r="I36" s="1"/>
      <c r="J36" s="2">
        <f>B36*K$1*0.001*24</f>
        <v>-1.5398399999999999</v>
      </c>
      <c r="K36" s="1"/>
    </row>
    <row r="37" spans="1:11" x14ac:dyDescent="0.25">
      <c r="A37" s="1">
        <v>90</v>
      </c>
      <c r="B37" s="1">
        <v>-52</v>
      </c>
      <c r="C37" s="1" t="s">
        <v>25</v>
      </c>
      <c r="D37" s="1" t="s">
        <v>19</v>
      </c>
      <c r="E37" s="1" t="s">
        <v>6</v>
      </c>
      <c r="F37" s="1" t="s">
        <v>15</v>
      </c>
      <c r="G37" s="3" t="s">
        <v>26</v>
      </c>
      <c r="H37" s="1"/>
      <c r="I37" s="1"/>
      <c r="J37" s="2">
        <f>B37*K$1*0.001*24</f>
        <v>-1.6681599999999999</v>
      </c>
      <c r="K37" s="1"/>
    </row>
    <row r="38" spans="1:11" x14ac:dyDescent="0.25">
      <c r="A38" s="1">
        <v>8</v>
      </c>
      <c r="B38" s="1">
        <v>-1.4919999999999999E-2</v>
      </c>
      <c r="C38" s="1" t="s">
        <v>14</v>
      </c>
      <c r="D38" s="1" t="s">
        <v>1</v>
      </c>
      <c r="E38" s="1" t="s">
        <v>2</v>
      </c>
      <c r="F38" s="1" t="s">
        <v>11</v>
      </c>
      <c r="G38" s="3" t="s">
        <v>27</v>
      </c>
      <c r="H38" s="1"/>
      <c r="I38" s="1"/>
      <c r="J38" s="2">
        <f t="shared" ref="J38:J43" si="8">B38*0.001*86400</f>
        <v>-1.289088</v>
      </c>
      <c r="K38" s="1"/>
    </row>
    <row r="39" spans="1:11" x14ac:dyDescent="0.25">
      <c r="A39" s="1">
        <v>19</v>
      </c>
      <c r="B39" s="1">
        <v>-1.2710000000000001E-2</v>
      </c>
      <c r="C39" s="1" t="s">
        <v>14</v>
      </c>
      <c r="D39" s="1" t="s">
        <v>1</v>
      </c>
      <c r="E39" s="1" t="s">
        <v>2</v>
      </c>
      <c r="F39" s="1" t="s">
        <v>11</v>
      </c>
      <c r="G39" s="3" t="s">
        <v>27</v>
      </c>
      <c r="H39" s="1"/>
      <c r="I39" s="1"/>
      <c r="J39" s="2">
        <f t="shared" si="8"/>
        <v>-1.098144</v>
      </c>
      <c r="K39" s="1"/>
    </row>
    <row r="40" spans="1:11" x14ac:dyDescent="0.25">
      <c r="A40" s="1">
        <v>34</v>
      </c>
      <c r="B40" s="1">
        <v>-1.1780000000000001E-2</v>
      </c>
      <c r="C40" s="1" t="s">
        <v>14</v>
      </c>
      <c r="D40" s="1" t="s">
        <v>1</v>
      </c>
      <c r="E40" s="1" t="s">
        <v>2</v>
      </c>
      <c r="F40" s="1" t="s">
        <v>11</v>
      </c>
      <c r="G40" s="3" t="s">
        <v>27</v>
      </c>
      <c r="H40" s="1"/>
      <c r="I40" s="1"/>
      <c r="J40" s="2">
        <f t="shared" si="8"/>
        <v>-1.017792</v>
      </c>
      <c r="K40" s="1"/>
    </row>
    <row r="41" spans="1:11" x14ac:dyDescent="0.25">
      <c r="A41" s="1">
        <v>65</v>
      </c>
      <c r="B41" s="1">
        <v>-1.146E-2</v>
      </c>
      <c r="C41" s="1" t="s">
        <v>14</v>
      </c>
      <c r="D41" s="1" t="s">
        <v>1</v>
      </c>
      <c r="E41" s="1" t="s">
        <v>2</v>
      </c>
      <c r="F41" s="1" t="s">
        <v>11</v>
      </c>
      <c r="G41" s="3" t="s">
        <v>27</v>
      </c>
      <c r="H41" s="1"/>
      <c r="I41" s="1"/>
      <c r="J41" s="2">
        <f t="shared" si="8"/>
        <v>-0.99014400000000002</v>
      </c>
      <c r="K41" s="1"/>
    </row>
    <row r="42" spans="1:11" x14ac:dyDescent="0.25">
      <c r="A42" s="1">
        <v>76</v>
      </c>
      <c r="B42" s="1">
        <v>-1.3820000000000001E-2</v>
      </c>
      <c r="C42" s="1" t="s">
        <v>14</v>
      </c>
      <c r="D42" s="1" t="s">
        <v>1</v>
      </c>
      <c r="E42" s="1" t="s">
        <v>2</v>
      </c>
      <c r="F42" s="1" t="s">
        <v>11</v>
      </c>
      <c r="G42" s="3" t="s">
        <v>27</v>
      </c>
      <c r="H42" s="1"/>
      <c r="I42" s="1"/>
      <c r="J42" s="2">
        <f t="shared" si="8"/>
        <v>-1.1940480000000002</v>
      </c>
      <c r="K42" s="1"/>
    </row>
    <row r="43" spans="1:11" x14ac:dyDescent="0.25">
      <c r="A43" s="1">
        <v>179</v>
      </c>
      <c r="B43" s="1">
        <v>-7.6699999999999997E-3</v>
      </c>
      <c r="C43" s="1" t="s">
        <v>14</v>
      </c>
      <c r="D43" s="1" t="s">
        <v>1</v>
      </c>
      <c r="E43" s="1" t="s">
        <v>2</v>
      </c>
      <c r="F43" s="1" t="s">
        <v>11</v>
      </c>
      <c r="G43" s="3" t="s">
        <v>27</v>
      </c>
      <c r="H43" s="1"/>
      <c r="I43" s="1"/>
      <c r="J43" s="2">
        <f t="shared" si="8"/>
        <v>-0.66268799999999994</v>
      </c>
      <c r="K43" s="1"/>
    </row>
    <row r="44" spans="1:11" x14ac:dyDescent="0.25">
      <c r="A44" s="1">
        <v>1</v>
      </c>
      <c r="B44" s="4">
        <v>-1.5399999999999999E-8</v>
      </c>
      <c r="C44" s="1" t="s">
        <v>22</v>
      </c>
      <c r="D44" s="1" t="s">
        <v>10</v>
      </c>
      <c r="E44" s="1" t="s">
        <v>6</v>
      </c>
      <c r="F44" s="1" t="s">
        <v>15</v>
      </c>
      <c r="G44" s="1" t="s">
        <v>23</v>
      </c>
      <c r="H44" s="6"/>
      <c r="I44" s="1"/>
      <c r="J44" s="5">
        <f>B44*1000*86400</f>
        <v>-1.3305599999999997</v>
      </c>
      <c r="K44" s="1"/>
    </row>
    <row r="45" spans="1:11" x14ac:dyDescent="0.25">
      <c r="A45" s="1">
        <v>5</v>
      </c>
      <c r="B45" s="4">
        <v>-6.3199999999999997E-9</v>
      </c>
      <c r="C45" s="1" t="s">
        <v>22</v>
      </c>
      <c r="D45" s="1" t="s">
        <v>1</v>
      </c>
      <c r="E45" s="1" t="s">
        <v>6</v>
      </c>
      <c r="F45" s="1" t="s">
        <v>15</v>
      </c>
      <c r="G45" s="1" t="s">
        <v>23</v>
      </c>
      <c r="H45" s="6"/>
      <c r="I45" s="1"/>
      <c r="J45" s="5">
        <f>B45*1000*86400</f>
        <v>-0.54604799999999998</v>
      </c>
      <c r="K45" s="1"/>
    </row>
    <row r="46" spans="1:11" x14ac:dyDescent="0.25">
      <c r="A46" s="1">
        <v>24</v>
      </c>
      <c r="B46" s="4">
        <f>-0.00000000515</f>
        <v>-5.1499999999999998E-9</v>
      </c>
      <c r="C46" s="1" t="s">
        <v>22</v>
      </c>
      <c r="D46" s="1" t="s">
        <v>1</v>
      </c>
      <c r="E46" s="1" t="s">
        <v>6</v>
      </c>
      <c r="F46" s="1" t="s">
        <v>15</v>
      </c>
      <c r="G46" s="1" t="s">
        <v>23</v>
      </c>
      <c r="H46" s="6"/>
      <c r="I46" s="1"/>
      <c r="J46" s="5">
        <f>B46*1000*86400</f>
        <v>-0.44495999999999997</v>
      </c>
      <c r="K46" s="1"/>
    </row>
    <row r="47" spans="1:11" x14ac:dyDescent="0.25">
      <c r="A47" s="1">
        <v>100</v>
      </c>
      <c r="B47" s="4">
        <f>-0.0000000056</f>
        <v>-5.5999999999999997E-9</v>
      </c>
      <c r="C47" s="1" t="s">
        <v>22</v>
      </c>
      <c r="D47" s="1" t="s">
        <v>19</v>
      </c>
      <c r="E47" s="1" t="s">
        <v>6</v>
      </c>
      <c r="F47" s="1" t="s">
        <v>15</v>
      </c>
      <c r="G47" s="1" t="s">
        <v>23</v>
      </c>
      <c r="H47" s="6"/>
      <c r="I47" s="4"/>
      <c r="J47" s="5">
        <f>B47*1000*86400</f>
        <v>-0.48383999999999999</v>
      </c>
      <c r="K47" s="1"/>
    </row>
    <row r="48" spans="1:11" x14ac:dyDescent="0.25">
      <c r="A48" s="1">
        <v>117</v>
      </c>
      <c r="B48" s="1">
        <v>-0.22038461538461546</v>
      </c>
      <c r="C48" s="1" t="s">
        <v>17</v>
      </c>
      <c r="D48" s="1" t="s">
        <v>19</v>
      </c>
      <c r="E48" s="1" t="s">
        <v>6</v>
      </c>
      <c r="F48" s="1" t="s">
        <v>20</v>
      </c>
      <c r="G48" s="3" t="s">
        <v>21</v>
      </c>
      <c r="H48" s="6">
        <f t="shared" ref="H48:H55" si="9">I48*16.04*86400</f>
        <v>-3.0542134153846163E-4</v>
      </c>
      <c r="I48" s="1">
        <f t="shared" ref="I48:I55" si="10">B48*0.000000001</f>
        <v>-2.2038461538461546E-10</v>
      </c>
      <c r="J48" s="5">
        <f t="shared" ref="J48:J55" si="11">H48*1000</f>
        <v>-0.30542134153846162</v>
      </c>
      <c r="K48" s="1"/>
    </row>
    <row r="49" spans="1:11" x14ac:dyDescent="0.25">
      <c r="A49" s="1">
        <v>7</v>
      </c>
      <c r="B49" s="1">
        <v>-1.058846153846154</v>
      </c>
      <c r="C49" s="1" t="s">
        <v>17</v>
      </c>
      <c r="D49" s="1" t="s">
        <v>1</v>
      </c>
      <c r="E49" s="1" t="s">
        <v>6</v>
      </c>
      <c r="F49" s="1" t="s">
        <v>20</v>
      </c>
      <c r="G49" s="3" t="s">
        <v>21</v>
      </c>
      <c r="H49" s="6">
        <f t="shared" si="9"/>
        <v>-1.4674082953846155E-3</v>
      </c>
      <c r="I49" s="1">
        <f t="shared" si="10"/>
        <v>-1.058846153846154E-9</v>
      </c>
      <c r="J49" s="5">
        <f t="shared" si="11"/>
        <v>-1.4674082953846155</v>
      </c>
      <c r="K49" s="1"/>
    </row>
    <row r="50" spans="1:11" x14ac:dyDescent="0.25">
      <c r="A50" s="1">
        <v>117</v>
      </c>
      <c r="B50" s="1">
        <v>-3.5111538461538463</v>
      </c>
      <c r="C50" s="1" t="s">
        <v>17</v>
      </c>
      <c r="D50" s="1" t="s">
        <v>19</v>
      </c>
      <c r="E50" s="1" t="s">
        <v>6</v>
      </c>
      <c r="F50" s="1" t="s">
        <v>20</v>
      </c>
      <c r="G50" s="3" t="s">
        <v>21</v>
      </c>
      <c r="H50" s="6">
        <f t="shared" si="9"/>
        <v>-4.8659536246153847E-3</v>
      </c>
      <c r="I50" s="1">
        <f t="shared" si="10"/>
        <v>-3.5111538461538465E-9</v>
      </c>
      <c r="J50" s="5">
        <f t="shared" si="11"/>
        <v>-4.8659536246153845</v>
      </c>
      <c r="K50" s="1"/>
    </row>
    <row r="51" spans="1:11" x14ac:dyDescent="0.25">
      <c r="A51" s="1">
        <v>7</v>
      </c>
      <c r="B51" s="1">
        <v>-7.8730769230769262</v>
      </c>
      <c r="C51" s="1" t="s">
        <v>17</v>
      </c>
      <c r="D51" s="1" t="s">
        <v>1</v>
      </c>
      <c r="E51" s="1" t="s">
        <v>6</v>
      </c>
      <c r="F51" s="1" t="s">
        <v>20</v>
      </c>
      <c r="G51" s="3" t="s">
        <v>21</v>
      </c>
      <c r="H51" s="6">
        <f t="shared" si="9"/>
        <v>-1.0910950892307696E-2</v>
      </c>
      <c r="I51" s="1">
        <f t="shared" si="10"/>
        <v>-7.8730769230769264E-9</v>
      </c>
      <c r="J51" s="5">
        <f t="shared" si="11"/>
        <v>-10.910950892307696</v>
      </c>
      <c r="K51" s="1"/>
    </row>
    <row r="52" spans="1:11" x14ac:dyDescent="0.25">
      <c r="A52" s="1">
        <v>8</v>
      </c>
      <c r="B52" s="4">
        <v>-0.17734083390013608</v>
      </c>
      <c r="C52" s="1" t="s">
        <v>17</v>
      </c>
      <c r="D52" s="1" t="s">
        <v>1</v>
      </c>
      <c r="E52" s="1" t="s">
        <v>6</v>
      </c>
      <c r="F52" s="1" t="s">
        <v>20</v>
      </c>
      <c r="G52" s="3" t="s">
        <v>24</v>
      </c>
      <c r="H52" s="6">
        <f t="shared" si="9"/>
        <v>-2.4576885870550698E-4</v>
      </c>
      <c r="I52" s="4">
        <f t="shared" si="10"/>
        <v>-1.773408339001361E-10</v>
      </c>
      <c r="J52" s="5">
        <f t="shared" si="11"/>
        <v>-0.24576885870550697</v>
      </c>
      <c r="K52" s="1"/>
    </row>
    <row r="53" spans="1:11" x14ac:dyDescent="0.25">
      <c r="A53" s="1">
        <v>117</v>
      </c>
      <c r="B53" s="4">
        <v>7.2916749303446882E-2</v>
      </c>
      <c r="C53" s="1" t="s">
        <v>17</v>
      </c>
      <c r="D53" s="1" t="s">
        <v>1</v>
      </c>
      <c r="E53" s="1" t="s">
        <v>6</v>
      </c>
      <c r="F53" s="1" t="s">
        <v>20</v>
      </c>
      <c r="G53" s="3" t="s">
        <v>24</v>
      </c>
      <c r="H53" s="6">
        <f t="shared" si="9"/>
        <v>1.0105211452267767E-4</v>
      </c>
      <c r="I53" s="4">
        <f t="shared" si="10"/>
        <v>7.2916749303446887E-11</v>
      </c>
      <c r="J53" s="5">
        <f t="shared" si="11"/>
        <v>0.10105211452267768</v>
      </c>
      <c r="K53" s="1"/>
    </row>
    <row r="54" spans="1:11" x14ac:dyDescent="0.25">
      <c r="A54" s="1">
        <v>7</v>
      </c>
      <c r="B54" s="4">
        <v>-0.76133314198939961</v>
      </c>
      <c r="C54" s="1" t="s">
        <v>17</v>
      </c>
      <c r="D54" s="1" t="s">
        <v>1</v>
      </c>
      <c r="E54" s="1" t="s">
        <v>6</v>
      </c>
      <c r="F54" s="1" t="s">
        <v>20</v>
      </c>
      <c r="G54" s="3" t="s">
        <v>24</v>
      </c>
      <c r="H54" s="6">
        <f t="shared" si="9"/>
        <v>-1.0550981028248614E-3</v>
      </c>
      <c r="I54" s="4">
        <f t="shared" si="10"/>
        <v>-7.6133314198939969E-10</v>
      </c>
      <c r="J54" s="5">
        <f t="shared" si="11"/>
        <v>-1.0550981028248614</v>
      </c>
      <c r="K54" s="1"/>
    </row>
    <row r="55" spans="1:11" x14ac:dyDescent="0.25">
      <c r="A55" s="1">
        <v>117</v>
      </c>
      <c r="B55" s="4">
        <v>-0.20755091796629363</v>
      </c>
      <c r="C55" s="1" t="s">
        <v>17</v>
      </c>
      <c r="D55" s="1" t="s">
        <v>1</v>
      </c>
      <c r="E55" s="1" t="s">
        <v>6</v>
      </c>
      <c r="F55" s="1" t="s">
        <v>20</v>
      </c>
      <c r="G55" s="3" t="s">
        <v>24</v>
      </c>
      <c r="H55" s="6">
        <f t="shared" si="9"/>
        <v>-2.8763568496909583E-4</v>
      </c>
      <c r="I55" s="4">
        <f t="shared" si="10"/>
        <v>-2.0755091796629365E-10</v>
      </c>
      <c r="J55" s="5">
        <f t="shared" si="11"/>
        <v>-0.28763568496909581</v>
      </c>
      <c r="K55" s="1"/>
    </row>
    <row r="56" spans="1:11" x14ac:dyDescent="0.25">
      <c r="A56" s="1">
        <v>4</v>
      </c>
      <c r="B56" s="1">
        <v>-3.9974002949808525</v>
      </c>
      <c r="C56" s="1" t="s">
        <v>25</v>
      </c>
      <c r="D56" s="1" t="s">
        <v>1</v>
      </c>
      <c r="E56" s="1" t="s">
        <v>6</v>
      </c>
      <c r="F56" s="1" t="s">
        <v>15</v>
      </c>
      <c r="G56" s="3" t="s">
        <v>28</v>
      </c>
      <c r="H56" s="1"/>
      <c r="I56" s="1"/>
      <c r="J56" s="2">
        <f>B56*K$1*0.001*24</f>
        <v>-0.12823660146298574</v>
      </c>
      <c r="K56" s="1"/>
    </row>
    <row r="57" spans="1:11" x14ac:dyDescent="0.25">
      <c r="A57" s="1">
        <v>200</v>
      </c>
      <c r="B57" s="1">
        <v>-1.9609116506603206</v>
      </c>
      <c r="C57" s="1" t="s">
        <v>25</v>
      </c>
      <c r="D57" s="1" t="s">
        <v>1</v>
      </c>
      <c r="E57" s="1" t="s">
        <v>6</v>
      </c>
      <c r="F57" s="1" t="s">
        <v>15</v>
      </c>
      <c r="G57" s="3" t="s">
        <v>28</v>
      </c>
      <c r="H57" s="1"/>
      <c r="I57" s="1"/>
      <c r="J57" s="2">
        <f>B57*K$1*0.001*24</f>
        <v>-6.2906045753183079E-2</v>
      </c>
      <c r="K57" s="1"/>
    </row>
  </sheetData>
  <sortState xmlns:xlrd2="http://schemas.microsoft.com/office/spreadsheetml/2017/richdata2" ref="A2:K57">
    <sortCondition ref="G2:G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Ribeiro-Kumara</dc:creator>
  <cp:lastModifiedBy>Chris Ribeiro-Kumara</cp:lastModifiedBy>
  <dcterms:created xsi:type="dcterms:W3CDTF">2020-02-18T18:51:41Z</dcterms:created>
  <dcterms:modified xsi:type="dcterms:W3CDTF">2020-02-18T20:01:22Z</dcterms:modified>
</cp:coreProperties>
</file>