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willisjackson_gsd_harvard_edu/Documents/Work/TransitCostsProject/cap-cost-error-main/"/>
    </mc:Choice>
  </mc:AlternateContent>
  <xr:revisionPtr revIDLastSave="3" documentId="13_ncr:40009_{CBC65447-AB64-4C5F-A087-DD73F0EC3945}" xr6:coauthVersionLast="46" xr6:coauthVersionMax="46" xr10:uidLastSave="{2564EC1C-088E-4CC6-ABB6-1C2FA402679D}"/>
  <bookViews>
    <workbookView xWindow="-110" yWindow="-110" windowWidth="19420" windowHeight="11620" xr2:uid="{00000000-000D-0000-FFFF-FFFF00000000}"/>
  </bookViews>
  <sheets>
    <sheet name="year-data" sheetId="1" r:id="rId1"/>
  </sheets>
  <externalReferences>
    <externalReference r:id="rId2"/>
    <externalReference r:id="rId3"/>
  </externalReferences>
  <definedNames>
    <definedName name="_xlnm._FilterDatabase" localSheetId="0" hidden="1">'year-data'!$A$1:$K$143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  <c r="K6" i="1" s="1"/>
  <c r="B6" i="1"/>
  <c r="A7" i="1" a="1"/>
  <c r="A7" i="1" s="1"/>
  <c r="K7" i="1" s="1"/>
  <c r="B7" i="1"/>
  <c r="A3" i="1" a="1"/>
  <c r="A3" i="1" s="1"/>
  <c r="K3" i="1" s="1"/>
  <c r="A4" i="1" a="1"/>
  <c r="A4" i="1" s="1"/>
  <c r="K4" i="1" s="1"/>
  <c r="A5" i="1" a="1"/>
  <c r="A5" i="1" s="1"/>
  <c r="K5" i="1" s="1"/>
  <c r="A76" i="1" a="1"/>
  <c r="A76" i="1" s="1"/>
  <c r="A8" i="1" a="1"/>
  <c r="A8" i="1" s="1"/>
  <c r="K8" i="1" s="1"/>
  <c r="A9" i="1" a="1"/>
  <c r="A9" i="1" s="1"/>
  <c r="K9" i="1" s="1"/>
  <c r="A10" i="1" a="1"/>
  <c r="A10" i="1" s="1"/>
  <c r="K10" i="1" s="1"/>
  <c r="A11" i="1" a="1"/>
  <c r="A11" i="1" s="1"/>
  <c r="K11" i="1" s="1"/>
  <c r="A12" i="1" a="1"/>
  <c r="A12" i="1" s="1"/>
  <c r="K12" i="1" s="1"/>
  <c r="A13" i="1" a="1"/>
  <c r="A13" i="1" s="1"/>
  <c r="K13" i="1" s="1"/>
  <c r="A14" i="1" a="1"/>
  <c r="A14" i="1" s="1"/>
  <c r="K14" i="1" s="1"/>
  <c r="A15" i="1" a="1"/>
  <c r="A15" i="1" s="1"/>
  <c r="K15" i="1" s="1"/>
  <c r="A16" i="1" a="1"/>
  <c r="A16" i="1" s="1"/>
  <c r="K16" i="1" s="1"/>
  <c r="K17" i="1"/>
  <c r="A18" i="1" a="1"/>
  <c r="A18" i="1" s="1"/>
  <c r="K18" i="1" s="1"/>
  <c r="A19" i="1" a="1"/>
  <c r="A19" i="1" s="1"/>
  <c r="K19" i="1" s="1"/>
  <c r="A77" i="1" a="1"/>
  <c r="A77" i="1" s="1"/>
  <c r="K77" i="1" s="1"/>
  <c r="A83" i="1" a="1"/>
  <c r="A83" i="1" s="1"/>
  <c r="K83" i="1" s="1"/>
  <c r="A84" i="1" a="1"/>
  <c r="A84" i="1" s="1"/>
  <c r="K84" i="1" s="1"/>
  <c r="A85" i="1" a="1"/>
  <c r="A85" i="1" s="1"/>
  <c r="K85" i="1" s="1"/>
  <c r="A20" i="1" a="1"/>
  <c r="A20" i="1" s="1"/>
  <c r="A21" i="1" a="1"/>
  <c r="A21" i="1" s="1"/>
  <c r="K21" i="1" s="1"/>
  <c r="A86" i="1" a="1"/>
  <c r="A86" i="1" s="1"/>
  <c r="K86" i="1" s="1"/>
  <c r="A87" i="1" a="1"/>
  <c r="A87" i="1" s="1"/>
  <c r="K87" i="1" s="1"/>
  <c r="A88" i="1" a="1"/>
  <c r="A88" i="1" s="1"/>
  <c r="K88" i="1" s="1"/>
  <c r="A22" i="1" a="1"/>
  <c r="A22" i="1" s="1"/>
  <c r="K22" i="1" s="1"/>
  <c r="A23" i="1" a="1"/>
  <c r="A23" i="1" s="1"/>
  <c r="K23" i="1" s="1"/>
  <c r="A24" i="1" a="1"/>
  <c r="A24" i="1" s="1"/>
  <c r="K24" i="1" s="1"/>
  <c r="A25" i="1" a="1"/>
  <c r="A25" i="1" s="1"/>
  <c r="K25" i="1" s="1"/>
  <c r="A26" i="1" a="1"/>
  <c r="A26" i="1" s="1"/>
  <c r="K26" i="1" s="1"/>
  <c r="A27" i="1" a="1"/>
  <c r="A27" i="1" s="1"/>
  <c r="K27" i="1" s="1"/>
  <c r="A28" i="1" a="1"/>
  <c r="A28" i="1" s="1"/>
  <c r="K28" i="1" s="1"/>
  <c r="K29" i="1"/>
  <c r="A30" i="1" a="1"/>
  <c r="A30" i="1" s="1"/>
  <c r="K30" i="1" s="1"/>
  <c r="A78" i="1" a="1"/>
  <c r="A78" i="1" s="1"/>
  <c r="K78" i="1" s="1"/>
  <c r="A31" i="1" a="1"/>
  <c r="A31" i="1" s="1"/>
  <c r="K31" i="1" s="1"/>
  <c r="A89" i="1" a="1"/>
  <c r="A89" i="1" s="1"/>
  <c r="K89" i="1" s="1"/>
  <c r="A90" i="1" a="1"/>
  <c r="A90" i="1" s="1"/>
  <c r="K90" i="1" s="1"/>
  <c r="A91" i="1" a="1"/>
  <c r="A91" i="1" s="1"/>
  <c r="K91" i="1" s="1"/>
  <c r="A79" i="1" a="1"/>
  <c r="A79" i="1" s="1"/>
  <c r="K79" i="1" s="1"/>
  <c r="A92" i="1" a="1"/>
  <c r="A92" i="1" s="1"/>
  <c r="K92" i="1" s="1"/>
  <c r="A33" i="1" a="1"/>
  <c r="A33" i="1" s="1"/>
  <c r="K33" i="1" s="1"/>
  <c r="K34" i="1"/>
  <c r="A35" i="1" a="1"/>
  <c r="A35" i="1" s="1"/>
  <c r="K35" i="1" s="1"/>
  <c r="A93" i="1" a="1"/>
  <c r="A93" i="1" s="1"/>
  <c r="K93" i="1" s="1"/>
  <c r="A36" i="1" a="1"/>
  <c r="A36" i="1" s="1"/>
  <c r="K36" i="1" s="1"/>
  <c r="A94" i="1" a="1"/>
  <c r="A94" i="1" s="1"/>
  <c r="K94" i="1" s="1"/>
  <c r="A95" i="1" a="1"/>
  <c r="A95" i="1" s="1"/>
  <c r="K95" i="1" s="1"/>
  <c r="A96" i="1" a="1"/>
  <c r="A96" i="1" s="1"/>
  <c r="K96" i="1" s="1"/>
  <c r="A37" i="1" a="1"/>
  <c r="A37" i="1" s="1"/>
  <c r="K37" i="1" s="1"/>
  <c r="A80" i="1" a="1"/>
  <c r="A80" i="1" s="1"/>
  <c r="K80" i="1" s="1"/>
  <c r="A38" i="1" a="1"/>
  <c r="A38" i="1" s="1"/>
  <c r="K38" i="1" s="1"/>
  <c r="A39" i="1" a="1"/>
  <c r="A39" i="1" s="1"/>
  <c r="K39" i="1" s="1"/>
  <c r="A40" i="1" a="1"/>
  <c r="A40" i="1" s="1"/>
  <c r="K40" i="1" s="1"/>
  <c r="A41" i="1" a="1"/>
  <c r="A41" i="1" s="1"/>
  <c r="K41" i="1" s="1"/>
  <c r="A42" i="1" a="1"/>
  <c r="A42" i="1" s="1"/>
  <c r="K42" i="1" s="1"/>
  <c r="A43" i="1" a="1"/>
  <c r="A43" i="1" s="1"/>
  <c r="K43" i="1" s="1"/>
  <c r="A44" i="1" a="1"/>
  <c r="A44" i="1" s="1"/>
  <c r="K44" i="1" s="1"/>
  <c r="A97" i="1" a="1"/>
  <c r="A97" i="1" s="1"/>
  <c r="K97" i="1" s="1"/>
  <c r="A98" i="1" a="1"/>
  <c r="A98" i="1" s="1"/>
  <c r="K98" i="1" s="1"/>
  <c r="A45" i="1" a="1"/>
  <c r="A45" i="1" s="1"/>
  <c r="K45" i="1" s="1"/>
  <c r="A46" i="1" a="1"/>
  <c r="A46" i="1" s="1"/>
  <c r="K46" i="1" s="1"/>
  <c r="A47" i="1" a="1"/>
  <c r="A47" i="1" s="1"/>
  <c r="K47" i="1" s="1"/>
  <c r="A48" i="1" a="1"/>
  <c r="A48" i="1" s="1"/>
  <c r="K48" i="1" s="1"/>
  <c r="K49" i="1"/>
  <c r="A50" i="1" a="1"/>
  <c r="A50" i="1" s="1"/>
  <c r="K50" i="1" s="1"/>
  <c r="K51" i="1"/>
  <c r="A52" i="1" a="1"/>
  <c r="A52" i="1" s="1"/>
  <c r="K52" i="1" s="1"/>
  <c r="A53" i="1" a="1"/>
  <c r="A53" i="1" s="1"/>
  <c r="K53" i="1" s="1"/>
  <c r="A54" i="1" a="1"/>
  <c r="A54" i="1" s="1"/>
  <c r="K54" i="1" s="1"/>
  <c r="A56" i="1" a="1"/>
  <c r="A56" i="1" s="1"/>
  <c r="K56" i="1" s="1"/>
  <c r="A57" i="1" a="1"/>
  <c r="A57" i="1" s="1"/>
  <c r="K57" i="1" s="1"/>
  <c r="A58" i="1" a="1"/>
  <c r="A58" i="1" s="1"/>
  <c r="K58" i="1" s="1"/>
  <c r="A59" i="1" a="1"/>
  <c r="A59" i="1" s="1"/>
  <c r="K59" i="1" s="1"/>
  <c r="A60" i="1" a="1"/>
  <c r="A60" i="1" s="1"/>
  <c r="K60" i="1" s="1"/>
  <c r="A61" i="1" a="1"/>
  <c r="A61" i="1" s="1"/>
  <c r="K61" i="1" s="1"/>
  <c r="A62" i="1" a="1"/>
  <c r="A62" i="1" s="1"/>
  <c r="K62" i="1" s="1"/>
  <c r="A63" i="1" a="1"/>
  <c r="A63" i="1" s="1"/>
  <c r="K63" i="1" s="1"/>
  <c r="A64" i="1" a="1"/>
  <c r="A64" i="1" s="1"/>
  <c r="K64" i="1" s="1"/>
  <c r="A65" i="1" a="1"/>
  <c r="A65" i="1" s="1"/>
  <c r="K65" i="1" s="1"/>
  <c r="K66" i="1"/>
  <c r="A67" i="1" a="1"/>
  <c r="A67" i="1" s="1"/>
  <c r="K67" i="1" s="1"/>
  <c r="A81" i="1" a="1"/>
  <c r="A81" i="1" s="1"/>
  <c r="K81" i="1" s="1"/>
  <c r="A99" i="1" a="1"/>
  <c r="A99" i="1" s="1"/>
  <c r="K99" i="1" s="1"/>
  <c r="A100" i="1" a="1"/>
  <c r="A100" i="1" s="1"/>
  <c r="K100" i="1" s="1"/>
  <c r="A101" i="1" a="1"/>
  <c r="A101" i="1" s="1"/>
  <c r="K101" i="1" s="1"/>
  <c r="A102" i="1" a="1"/>
  <c r="A102" i="1" s="1"/>
  <c r="K102" i="1" s="1"/>
  <c r="A68" i="1" a="1"/>
  <c r="A68" i="1" s="1"/>
  <c r="K68" i="1" s="1"/>
  <c r="A69" i="1" a="1"/>
  <c r="A69" i="1" s="1"/>
  <c r="K69" i="1" s="1"/>
  <c r="A70" i="1" a="1"/>
  <c r="A70" i="1" s="1"/>
  <c r="K70" i="1" s="1"/>
  <c r="A71" i="1" a="1"/>
  <c r="A71" i="1" s="1"/>
  <c r="K71" i="1" s="1"/>
  <c r="A72" i="1" a="1"/>
  <c r="A72" i="1" s="1"/>
  <c r="K72" i="1" s="1"/>
  <c r="A73" i="1" a="1"/>
  <c r="A73" i="1" s="1"/>
  <c r="K73" i="1" s="1"/>
  <c r="A82" i="1" a="1"/>
  <c r="A82" i="1" s="1"/>
  <c r="K82" i="1" s="1"/>
  <c r="A74" i="1" a="1"/>
  <c r="A74" i="1" s="1"/>
  <c r="K74" i="1" s="1"/>
  <c r="A103" i="1" a="1"/>
  <c r="A103" i="1" s="1"/>
  <c r="K103" i="1" s="1"/>
  <c r="A75" i="1" a="1"/>
  <c r="A75" i="1" s="1"/>
  <c r="K75" i="1" s="1"/>
  <c r="A104" i="1" a="1"/>
  <c r="A104" i="1" s="1"/>
  <c r="K104" i="1" s="1"/>
  <c r="A105" i="1" a="1"/>
  <c r="A105" i="1" s="1"/>
  <c r="K105" i="1" s="1"/>
  <c r="A106" i="1" a="1"/>
  <c r="A106" i="1" s="1"/>
  <c r="K106" i="1" s="1"/>
  <c r="A107" i="1" a="1"/>
  <c r="A107" i="1" s="1"/>
  <c r="K107" i="1" s="1"/>
  <c r="A108" i="1" a="1"/>
  <c r="A108" i="1" s="1"/>
  <c r="K108" i="1" s="1"/>
  <c r="A109" i="1" a="1"/>
  <c r="A109" i="1" s="1"/>
  <c r="K109" i="1" s="1"/>
  <c r="A110" i="1" a="1"/>
  <c r="A110" i="1" s="1"/>
  <c r="K110" i="1" s="1"/>
  <c r="A111" i="1" a="1"/>
  <c r="A111" i="1" s="1"/>
  <c r="K111" i="1" s="1"/>
  <c r="A112" i="1" a="1"/>
  <c r="A112" i="1" s="1"/>
  <c r="K112" i="1" s="1"/>
  <c r="A113" i="1" a="1"/>
  <c r="A113" i="1" s="1"/>
  <c r="K113" i="1" s="1"/>
  <c r="A114" i="1" a="1"/>
  <c r="A114" i="1" s="1"/>
  <c r="K114" i="1" s="1"/>
  <c r="A115" i="1" a="1"/>
  <c r="A115" i="1" s="1"/>
  <c r="K115" i="1" s="1"/>
  <c r="A116" i="1" a="1"/>
  <c r="A116" i="1" s="1"/>
  <c r="K116" i="1" s="1"/>
  <c r="A117" i="1" a="1"/>
  <c r="A117" i="1" s="1"/>
  <c r="K117" i="1" s="1"/>
  <c r="A118" i="1" a="1"/>
  <c r="A118" i="1" s="1"/>
  <c r="K118" i="1" s="1"/>
  <c r="A119" i="1" a="1"/>
  <c r="A119" i="1" s="1"/>
  <c r="K119" i="1" s="1"/>
  <c r="A120" i="1" a="1"/>
  <c r="A120" i="1" s="1"/>
  <c r="K120" i="1" s="1"/>
  <c r="A121" i="1" a="1"/>
  <c r="A121" i="1" s="1"/>
  <c r="K121" i="1" s="1"/>
  <c r="A122" i="1" a="1"/>
  <c r="A122" i="1" s="1"/>
  <c r="K122" i="1" s="1"/>
  <c r="A123" i="1" a="1"/>
  <c r="A123" i="1" s="1"/>
  <c r="K123" i="1" s="1"/>
  <c r="A124" i="1" a="1"/>
  <c r="A124" i="1" s="1"/>
  <c r="K124" i="1" s="1"/>
  <c r="A125" i="1" a="1"/>
  <c r="A125" i="1" s="1"/>
  <c r="K125" i="1" s="1"/>
  <c r="A126" i="1" a="1"/>
  <c r="A126" i="1" s="1"/>
  <c r="K126" i="1" s="1"/>
  <c r="A127" i="1" a="1"/>
  <c r="A127" i="1" s="1"/>
  <c r="K127" i="1" s="1"/>
  <c r="A128" i="1" a="1"/>
  <c r="A128" i="1" s="1"/>
  <c r="K128" i="1" s="1"/>
  <c r="A129" i="1" a="1"/>
  <c r="A129" i="1" s="1"/>
  <c r="K129" i="1" s="1"/>
  <c r="A130" i="1" a="1"/>
  <c r="A130" i="1" s="1"/>
  <c r="K130" i="1" s="1"/>
  <c r="A131" i="1" a="1"/>
  <c r="A131" i="1" s="1"/>
  <c r="K131" i="1" s="1"/>
  <c r="A132" i="1" a="1"/>
  <c r="A132" i="1" s="1"/>
  <c r="K132" i="1" s="1"/>
  <c r="A133" i="1" a="1"/>
  <c r="A133" i="1" s="1"/>
  <c r="K133" i="1" s="1"/>
  <c r="A134" i="1" a="1"/>
  <c r="A134" i="1" s="1"/>
  <c r="K134" i="1" s="1"/>
  <c r="A135" i="1" a="1"/>
  <c r="A135" i="1" s="1"/>
  <c r="K135" i="1" s="1"/>
  <c r="A136" i="1" a="1"/>
  <c r="A136" i="1" s="1"/>
  <c r="K136" i="1" s="1"/>
  <c r="A137" i="1" a="1"/>
  <c r="A137" i="1" s="1"/>
  <c r="K137" i="1" s="1"/>
  <c r="A138" i="1" a="1"/>
  <c r="A138" i="1" s="1"/>
  <c r="K138" i="1" s="1"/>
  <c r="A139" i="1" a="1"/>
  <c r="A139" i="1" s="1"/>
  <c r="K139" i="1" s="1"/>
  <c r="A140" i="1" a="1"/>
  <c r="A140" i="1" s="1"/>
  <c r="K140" i="1" s="1"/>
  <c r="A141" i="1" a="1"/>
  <c r="A141" i="1" s="1"/>
  <c r="K141" i="1" s="1"/>
  <c r="A142" i="1" a="1"/>
  <c r="A142" i="1" s="1"/>
  <c r="K142" i="1" s="1"/>
  <c r="A143" i="1" a="1"/>
  <c r="A143" i="1" s="1"/>
  <c r="K143" i="1" s="1"/>
  <c r="A2" i="1" a="1"/>
  <c r="A2" i="1" s="1"/>
  <c r="B3" i="1"/>
  <c r="B4" i="1"/>
  <c r="B5" i="1"/>
  <c r="B76" i="1"/>
  <c r="B8" i="1"/>
  <c r="B9" i="1"/>
  <c r="B10" i="1"/>
  <c r="B11" i="1"/>
  <c r="B12" i="1"/>
  <c r="B13" i="1"/>
  <c r="B14" i="1"/>
  <c r="B15" i="1"/>
  <c r="B16" i="1"/>
  <c r="B17" i="1"/>
  <c r="B18" i="1"/>
  <c r="B19" i="1"/>
  <c r="B77" i="1"/>
  <c r="B83" i="1"/>
  <c r="B84" i="1"/>
  <c r="B85" i="1"/>
  <c r="B20" i="1"/>
  <c r="B21" i="1"/>
  <c r="B86" i="1"/>
  <c r="B87" i="1"/>
  <c r="B88" i="1"/>
  <c r="B22" i="1"/>
  <c r="B23" i="1"/>
  <c r="B24" i="1"/>
  <c r="B25" i="1"/>
  <c r="B26" i="1"/>
  <c r="B27" i="1"/>
  <c r="B28" i="1"/>
  <c r="B29" i="1"/>
  <c r="B30" i="1"/>
  <c r="B78" i="1"/>
  <c r="B31" i="1"/>
  <c r="B32" i="1"/>
  <c r="B89" i="1"/>
  <c r="B90" i="1"/>
  <c r="B91" i="1"/>
  <c r="B79" i="1"/>
  <c r="B92" i="1"/>
  <c r="B33" i="1"/>
  <c r="B34" i="1"/>
  <c r="B35" i="1"/>
  <c r="B93" i="1"/>
  <c r="B36" i="1"/>
  <c r="B94" i="1"/>
  <c r="B95" i="1"/>
  <c r="B96" i="1"/>
  <c r="B37" i="1"/>
  <c r="B80" i="1"/>
  <c r="B38" i="1"/>
  <c r="B39" i="1"/>
  <c r="B40" i="1"/>
  <c r="B41" i="1"/>
  <c r="B42" i="1"/>
  <c r="B43" i="1"/>
  <c r="B44" i="1"/>
  <c r="B97" i="1"/>
  <c r="B98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81" i="1"/>
  <c r="B99" i="1"/>
  <c r="B100" i="1"/>
  <c r="B101" i="1"/>
  <c r="B102" i="1"/>
  <c r="B68" i="1"/>
  <c r="B69" i="1"/>
  <c r="B70" i="1"/>
  <c r="B71" i="1"/>
  <c r="B72" i="1"/>
  <c r="B73" i="1"/>
  <c r="B82" i="1"/>
  <c r="B74" i="1"/>
  <c r="B103" i="1"/>
  <c r="B75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2" i="1"/>
  <c r="K2" i="1" l="1"/>
</calcChain>
</file>

<file path=xl/sharedStrings.xml><?xml version="1.0" encoding="utf-8"?>
<sst xmlns="http://schemas.openxmlformats.org/spreadsheetml/2006/main" count="550" uniqueCount="96">
  <si>
    <t>Project_ID</t>
  </si>
  <si>
    <t>Name</t>
  </si>
  <si>
    <t>Year</t>
  </si>
  <si>
    <t>Milestone</t>
  </si>
  <si>
    <t>Project length</t>
  </si>
  <si>
    <t>Expected cost</t>
  </si>
  <si>
    <t>Expected 5309 contribution</t>
  </si>
  <si>
    <t>Expected other federal funds</t>
  </si>
  <si>
    <t>Expected opening</t>
  </si>
  <si>
    <t> TRAX Light Rail System- Medical Center Extension </t>
  </si>
  <si>
    <t>FFGA Awarded</t>
  </si>
  <si>
    <t>Final Design</t>
  </si>
  <si>
    <t>Preliminary Engineering</t>
  </si>
  <si>
    <t>Project Opening</t>
  </si>
  <si>
    <t> TRAX Light Rail System</t>
  </si>
  <si>
    <t>Draper Transit Corridor </t>
  </si>
  <si>
    <t> FrontRunner North Rail Project </t>
  </si>
  <si>
    <t xml:space="preserve">CBD to university LRT </t>
  </si>
  <si>
    <t>Provo-Orem Bus Rapid Transit</t>
  </si>
  <si>
    <t>Project Development</t>
  </si>
  <si>
    <t>CGA</t>
  </si>
  <si>
    <t>Ogden/Weber State University BRT</t>
  </si>
  <si>
    <t>Minillas Extension </t>
  </si>
  <si>
    <t>Tren Urbano</t>
  </si>
  <si>
    <t xml:space="preserve">St. Clair County, Illinois Corridor </t>
  </si>
  <si>
    <t>St. Clair County, Illinois Corridor (IOS-1)</t>
  </si>
  <si>
    <t xml:space="preserve">Southtown Corridor </t>
  </si>
  <si>
    <t>Southtown Corridor (Segment)</t>
  </si>
  <si>
    <t>Streetcar Expansion </t>
  </si>
  <si>
    <t xml:space="preserve">Southtown BRT </t>
  </si>
  <si>
    <t>Prospect MAX Bus Rapid Transit </t>
  </si>
  <si>
    <t xml:space="preserve">I-35 Commuter Rail </t>
  </si>
  <si>
    <t xml:space="preserve">Tri-County Commuter Rail </t>
  </si>
  <si>
    <t xml:space="preserve">Tri-County Commuter Rail / Segment 5 </t>
  </si>
  <si>
    <t xml:space="preserve"> Tri-Rail Double-track Corridor Improvement </t>
  </si>
  <si>
    <t>East-West Corridor/Miami Intermodal Center </t>
  </si>
  <si>
    <t>East-West Corridor/Miami Intermodal Center (MOS)</t>
  </si>
  <si>
    <t>Miami (North 27th Avenue Corridor) </t>
  </si>
  <si>
    <t>North 27th Avenue Corridor</t>
  </si>
  <si>
    <t xml:space="preserve">North Corrido Metro Rail Extension </t>
  </si>
  <si>
    <t>South Corridor Rapid Transit Project</t>
  </si>
  <si>
    <t xml:space="preserve">South Miami-Dade Bustway Extension </t>
  </si>
  <si>
    <t>Central Broward Transit Study, Phase I </t>
  </si>
  <si>
    <t>Central Florida Light Rail System- Initial Operating Segment</t>
  </si>
  <si>
    <t>Orlando (I-4 Central Florida Light Rail System) (MOS)</t>
  </si>
  <si>
    <t>SunRail Phase II North</t>
  </si>
  <si>
    <t>2014 (Anticipated)</t>
  </si>
  <si>
    <t>SunRail Phase II South</t>
  </si>
  <si>
    <t>Engineering</t>
  </si>
  <si>
    <t>SunRail Connector to Orlando Airport </t>
  </si>
  <si>
    <t>Central Florida Commuter Rail Transit – Initial Operating Segment</t>
  </si>
  <si>
    <t>Flagler to duPont Place </t>
  </si>
  <si>
    <t>South Extension of the Automated Skyway Express (ASE)</t>
  </si>
  <si>
    <t>JTA Bus Rapid Transit North Corridor </t>
  </si>
  <si>
    <t>BRT North Corridor </t>
  </si>
  <si>
    <t>East Corridor </t>
  </si>
  <si>
    <t>JTA Bus Rapid Transit Southeast Corridor </t>
  </si>
  <si>
    <t>Southwest Corridor </t>
  </si>
  <si>
    <t>Wave Streetcar</t>
  </si>
  <si>
    <t>JTA BRT Southeast Corridor</t>
  </si>
  <si>
    <t>JTA BRT North Corridor</t>
  </si>
  <si>
    <t>Central Avenue Bus Rapid Transit Project</t>
  </si>
  <si>
    <t>Tampa Bay Regional Rail</t>
  </si>
  <si>
    <t>Tampa Streetcar Extension Project</t>
  </si>
  <si>
    <t>Largo Corridor</t>
  </si>
  <si>
    <t>Largo Metrorail Extension </t>
  </si>
  <si>
    <t>Canal Streetcar Spine </t>
  </si>
  <si>
    <t xml:space="preserve">Desire Streetcar Line </t>
  </si>
  <si>
    <t>St. Claude and Elysian Fields Streetcar Extensions</t>
  </si>
  <si>
    <t>TramLinkBR Streetcar</t>
  </si>
  <si>
    <t xml:space="preserve">TramLinkBR </t>
  </si>
  <si>
    <t>Hudson-Bergen Waterfront Light Rail Transit System </t>
  </si>
  <si>
    <t>Hudson-Bergen Waterfront Light Rail Transit System (MOS-1)</t>
  </si>
  <si>
    <t>Hudson-Bergen Waterfront Light Rail Transit System (MOS-2)</t>
  </si>
  <si>
    <t>Newark-Elizabeth Rail Link </t>
  </si>
  <si>
    <t>Newark-Elizabeth Rail Link  (MOS I)</t>
  </si>
  <si>
    <t>Secaucus Transfer Station </t>
  </si>
  <si>
    <t>_</t>
  </si>
  <si>
    <t>Hudson Tunnel</t>
  </si>
  <si>
    <t>Portal North Bridge Replacement</t>
  </si>
  <si>
    <t>Oklahoma city (Map Links) Park Avenue Rail Loop </t>
  </si>
  <si>
    <t>Oklahoma city (Map Links)</t>
  </si>
  <si>
    <t>Phase I Airport Busway/Wabash HOV Facility </t>
  </si>
  <si>
    <t>Martin Luther King, Jr. East Busway Extension </t>
  </si>
  <si>
    <t>Stage II Light Rail Transit Reconstruction Project </t>
  </si>
  <si>
    <t>North Shore LRT Connector </t>
  </si>
  <si>
    <t xml:space="preserve">Recovery Plan </t>
  </si>
  <si>
    <t>Project opening</t>
  </si>
  <si>
    <t>temp_id</t>
  </si>
  <si>
    <t/>
  </si>
  <si>
    <t>24.3 to 25.8</t>
  </si>
  <si>
    <t>Source</t>
  </si>
  <si>
    <t>BA</t>
  </si>
  <si>
    <t>AR-1997</t>
  </si>
  <si>
    <t>AR-2002</t>
  </si>
  <si>
    <t>AR-1998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</si>
</sst>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33" borderId="0" xfId="0" applyFill="1"/>
    <xf numFmtId="2" fontId="0" fillId="33" borderId="0" xfId="0" applyNumberFormat="1" applyFill="1" applyAlignment="1">
      <alignment horizontal="right"/>
    </xf>
    <xf numFmtId="0" fontId="0" fillId="33" borderId="0" xfId="0" applyNumberFormat="1" applyFill="1" applyAlignment="1">
      <alignment horizontal="right"/>
    </xf>
    <xf numFmtId="4" fontId="0" fillId="33" borderId="0" xfId="0" applyNumberFormat="1" applyFill="1" applyAlignment="1">
      <alignment horizontal="right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willisjackson_gsd_harvard_edu/Documents/Work/TransitCostsProject/initial-data-2020_12.31.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-data_mw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Starts Projects"/>
      <sheetName val="Lists"/>
      <sheetName val="Alex"/>
      <sheetName val="Arnav"/>
      <sheetName val="Megan"/>
      <sheetName val="Ryan"/>
      <sheetName val="Zoe"/>
    </sheetNames>
    <sheetDataSet>
      <sheetData sheetId="0"/>
      <sheetData sheetId="1"/>
      <sheetData sheetId="2"/>
      <sheetData sheetId="3"/>
      <sheetData sheetId="4">
        <row r="1">
          <cell r="A1" t="str">
            <v>temporary_id</v>
          </cell>
          <cell r="B1" t="str">
            <v>Project ID</v>
          </cell>
          <cell r="C1" t="str">
            <v>Project Name</v>
          </cell>
          <cell r="D1" t="str">
            <v>City</v>
          </cell>
          <cell r="E1" t="str">
            <v>Additional cities</v>
          </cell>
          <cell r="F1" t="str">
            <v>State</v>
          </cell>
          <cell r="G1" t="str">
            <v>Additional states</v>
          </cell>
          <cell r="H1" t="str">
            <v>Project mode</v>
          </cell>
          <cell r="I1" t="str">
            <v>Project type</v>
          </cell>
          <cell r="J1" t="str">
            <v xml:space="preserve">Project length </v>
          </cell>
          <cell r="K1" t="str">
            <v>Grant program</v>
          </cell>
          <cell r="L1" t="str">
            <v>Project milestone</v>
          </cell>
          <cell r="M1" t="str">
            <v>Year of milestone</v>
          </cell>
          <cell r="N1" t="str">
            <v>Planned opening year</v>
          </cell>
          <cell r="O1" t="str">
            <v>Total Project cost ($ Million)</v>
          </cell>
          <cell r="P1" t="str">
            <v>Section 5309 funding</v>
          </cell>
          <cell r="Q1" t="str">
            <v xml:space="preserve"> Other Federal funding</v>
          </cell>
          <cell r="R1" t="str">
            <v>Source document</v>
          </cell>
          <cell r="S1" t="str">
            <v>Year of source document</v>
          </cell>
          <cell r="T1" t="str">
            <v>Notes/ comments</v>
          </cell>
          <cell r="U1" t="str">
            <v>Source_concat</v>
          </cell>
        </row>
        <row r="2">
          <cell r="A2">
            <v>354</v>
          </cell>
          <cell r="C2" t="str">
            <v> TRAX Light Rail System- Medical Center Extension </v>
          </cell>
          <cell r="D2" t="str">
            <v>Salt Lake City</v>
          </cell>
          <cell r="E2" t="str">
            <v>_</v>
          </cell>
          <cell r="F2" t="str">
            <v>Utah</v>
          </cell>
          <cell r="G2" t="str">
            <v>_</v>
          </cell>
          <cell r="H2" t="str">
            <v>Light Rail</v>
          </cell>
          <cell r="I2" t="str">
            <v>Expansition of existing system</v>
          </cell>
          <cell r="J2" t="str">
            <v>1.53 </v>
          </cell>
          <cell r="L2" t="str">
            <v>FFGA Awarded</v>
          </cell>
          <cell r="M2">
            <v>2002</v>
          </cell>
          <cell r="N2">
            <v>2004</v>
          </cell>
          <cell r="O2" t="str">
            <v>89.39</v>
          </cell>
          <cell r="P2" t="str">
            <v>53.63</v>
          </cell>
          <cell r="R2" t="str">
            <v>Annual report on funding recommendations</v>
          </cell>
          <cell r="S2">
            <v>2005</v>
          </cell>
          <cell r="U2" t="str">
            <v>AR-2005</v>
          </cell>
        </row>
        <row r="3">
          <cell r="A3">
            <v>355</v>
          </cell>
          <cell r="C3" t="str">
            <v> TRAX Light Rail System- Medical Center Extension </v>
          </cell>
          <cell r="D3" t="str">
            <v>Salt Lake City</v>
          </cell>
          <cell r="E3" t="str">
            <v>_</v>
          </cell>
          <cell r="F3" t="str">
            <v>Utah</v>
          </cell>
          <cell r="G3" t="str">
            <v>_</v>
          </cell>
          <cell r="H3" t="str">
            <v>Light Rail</v>
          </cell>
          <cell r="I3" t="str">
            <v>Expansition of existing system</v>
          </cell>
          <cell r="J3" t="str">
            <v>1.5</v>
          </cell>
          <cell r="K3" t="str">
            <v>New Starts</v>
          </cell>
          <cell r="L3" t="str">
            <v>Final Design</v>
          </cell>
          <cell r="M3">
            <v>2001</v>
          </cell>
          <cell r="O3" t="str">
            <v>89.4</v>
          </cell>
          <cell r="P3" t="str">
            <v>53.6</v>
          </cell>
          <cell r="R3" t="str">
            <v>Annual report on funding recommendations</v>
          </cell>
          <cell r="S3">
            <v>2003</v>
          </cell>
          <cell r="U3" t="str">
            <v>AR-2003</v>
          </cell>
        </row>
        <row r="4">
          <cell r="A4">
            <v>356</v>
          </cell>
          <cell r="C4" t="str">
            <v> TRAX Light Rail System- Medical Center Extension </v>
          </cell>
          <cell r="D4" t="str">
            <v>Salt Lake City</v>
          </cell>
          <cell r="E4" t="str">
            <v>_</v>
          </cell>
          <cell r="F4" t="str">
            <v>Utah</v>
          </cell>
          <cell r="G4" t="str">
            <v>_</v>
          </cell>
          <cell r="H4" t="str">
            <v>Light Rail</v>
          </cell>
          <cell r="I4" t="str">
            <v>Expansition of existing system</v>
          </cell>
          <cell r="J4" t="str">
            <v>1.53 </v>
          </cell>
          <cell r="L4" t="str">
            <v>Preliminary Engineering</v>
          </cell>
          <cell r="M4">
            <v>1998</v>
          </cell>
          <cell r="R4" t="str">
            <v>Annual report on funding recommendations</v>
          </cell>
          <cell r="S4">
            <v>2005</v>
          </cell>
          <cell r="U4" t="str">
            <v>AR-2005</v>
          </cell>
        </row>
        <row r="5">
          <cell r="A5">
            <v>357</v>
          </cell>
          <cell r="C5" t="str">
            <v> TRAX Light Rail System- Medical Center Extension </v>
          </cell>
          <cell r="D5" t="str">
            <v>Salt Lake City</v>
          </cell>
          <cell r="E5" t="str">
            <v>_</v>
          </cell>
          <cell r="F5" t="str">
            <v>Utah</v>
          </cell>
          <cell r="G5" t="str">
            <v>_</v>
          </cell>
          <cell r="H5" t="str">
            <v>Light Rail</v>
          </cell>
          <cell r="I5" t="str">
            <v>Expansition of existing system</v>
          </cell>
          <cell r="J5" t="str">
            <v>1.53 </v>
          </cell>
          <cell r="L5" t="str">
            <v>Project Opening</v>
          </cell>
          <cell r="M5">
            <v>2003</v>
          </cell>
          <cell r="R5" t="str">
            <v>Before and After Study</v>
          </cell>
          <cell r="S5">
            <v>2007</v>
          </cell>
          <cell r="U5" t="str">
            <v>BA</v>
          </cell>
        </row>
        <row r="6">
          <cell r="A6">
            <v>358</v>
          </cell>
          <cell r="C6" t="str">
            <v> TRAX Light Rail System- Medical Center Extension </v>
          </cell>
          <cell r="D6" t="str">
            <v>Salt Lake City</v>
          </cell>
          <cell r="E6" t="str">
            <v>_</v>
          </cell>
          <cell r="F6" t="str">
            <v>Utah</v>
          </cell>
          <cell r="G6" t="str">
            <v>_</v>
          </cell>
          <cell r="H6" t="str">
            <v>Light Rail</v>
          </cell>
          <cell r="I6" t="str">
            <v>Expansition of existing system</v>
          </cell>
          <cell r="J6" t="str">
            <v>1.53 </v>
          </cell>
          <cell r="L6" t="str">
            <v>Final Design</v>
          </cell>
          <cell r="M6">
            <v>2002</v>
          </cell>
          <cell r="O6" t="str">
            <v>89.3 </v>
          </cell>
          <cell r="R6" t="str">
            <v>Before and After Study</v>
          </cell>
          <cell r="S6">
            <v>2007</v>
          </cell>
          <cell r="U6" t="str">
            <v>BA</v>
          </cell>
        </row>
        <row r="7">
          <cell r="A7">
            <v>359</v>
          </cell>
          <cell r="C7" t="str">
            <v> TRAX Light Rail System- Medical Center Extension </v>
          </cell>
          <cell r="D7" t="str">
            <v>Salt Lake City</v>
          </cell>
          <cell r="E7" t="str">
            <v>_</v>
          </cell>
          <cell r="F7" t="str">
            <v>Utah</v>
          </cell>
          <cell r="G7" t="str">
            <v>_</v>
          </cell>
          <cell r="H7" t="str">
            <v>Light Rail</v>
          </cell>
          <cell r="I7" t="str">
            <v>Expansition of existing system</v>
          </cell>
          <cell r="J7" t="str">
            <v>1.58</v>
          </cell>
          <cell r="L7" t="str">
            <v>Preliminary Engineering</v>
          </cell>
          <cell r="O7" t="str">
            <v>521.9 </v>
          </cell>
          <cell r="R7" t="str">
            <v>Before and After Study</v>
          </cell>
          <cell r="S7">
            <v>2007</v>
          </cell>
          <cell r="U7" t="str">
            <v>BA</v>
          </cell>
        </row>
        <row r="8">
          <cell r="A8">
            <v>360</v>
          </cell>
          <cell r="C8" t="str">
            <v> TRAX Light Rail System- Medical Center Extension </v>
          </cell>
          <cell r="D8" t="str">
            <v>Salt Lake City</v>
          </cell>
          <cell r="E8" t="str">
            <v>_</v>
          </cell>
          <cell r="F8" t="str">
            <v>Utah</v>
          </cell>
          <cell r="G8" t="str">
            <v>_</v>
          </cell>
          <cell r="H8" t="str">
            <v>Light Rail</v>
          </cell>
          <cell r="I8" t="str">
            <v>Expansition of existing system</v>
          </cell>
          <cell r="J8" t="str">
            <v>1.53 </v>
          </cell>
          <cell r="L8" t="str">
            <v>FFGA Awarded</v>
          </cell>
          <cell r="M8">
            <v>2002</v>
          </cell>
          <cell r="R8" t="str">
            <v>Before and After Study</v>
          </cell>
          <cell r="S8">
            <v>2007</v>
          </cell>
          <cell r="U8" t="str">
            <v>BA</v>
          </cell>
        </row>
        <row r="9">
          <cell r="A9">
            <v>361</v>
          </cell>
          <cell r="C9" t="str">
            <v> TRAX Light Rail System</v>
          </cell>
          <cell r="D9" t="str">
            <v>Salt Lake City</v>
          </cell>
          <cell r="E9" t="str">
            <v>_</v>
          </cell>
          <cell r="F9" t="str">
            <v>Utah</v>
          </cell>
          <cell r="G9" t="str">
            <v>_</v>
          </cell>
          <cell r="H9" t="str">
            <v>Light Rail</v>
          </cell>
          <cell r="I9" t="str">
            <v>Expansition of existing system</v>
          </cell>
          <cell r="L9" t="str">
            <v>Final Design</v>
          </cell>
          <cell r="M9">
            <v>1999</v>
          </cell>
          <cell r="R9" t="str">
            <v>Before and After Study</v>
          </cell>
          <cell r="S9">
            <v>2007</v>
          </cell>
          <cell r="U9" t="str">
            <v>BA</v>
          </cell>
        </row>
        <row r="10">
          <cell r="A10">
            <v>362</v>
          </cell>
          <cell r="C10" t="str">
            <v> TRAX Light Rail System</v>
          </cell>
          <cell r="D10" t="str">
            <v>Salt Lake City</v>
          </cell>
          <cell r="E10" t="str">
            <v>_</v>
          </cell>
          <cell r="F10" t="str">
            <v>Utah</v>
          </cell>
          <cell r="G10" t="str">
            <v>_</v>
          </cell>
          <cell r="H10" t="str">
            <v>Light Rail</v>
          </cell>
          <cell r="I10" t="str">
            <v>Expansition of existing system</v>
          </cell>
          <cell r="L10" t="str">
            <v>Preliminary Engineering</v>
          </cell>
          <cell r="M10">
            <v>1998</v>
          </cell>
          <cell r="R10" t="str">
            <v>Before and After Study</v>
          </cell>
          <cell r="S10">
            <v>2007</v>
          </cell>
          <cell r="U10" t="str">
            <v>BA</v>
          </cell>
        </row>
        <row r="11">
          <cell r="A11">
            <v>363</v>
          </cell>
          <cell r="C11" t="str">
            <v>Draper Transit Corridor </v>
          </cell>
          <cell r="D11" t="str">
            <v>Salt Lake City</v>
          </cell>
          <cell r="E11" t="str">
            <v>_</v>
          </cell>
          <cell r="F11" t="str">
            <v>Utah</v>
          </cell>
          <cell r="H11" t="str">
            <v>Light Rail</v>
          </cell>
          <cell r="I11" t="str">
            <v>Expansition of existing system</v>
          </cell>
          <cell r="L11" t="str">
            <v>Preliminary Engineering</v>
          </cell>
          <cell r="M11">
            <v>2009</v>
          </cell>
          <cell r="O11" t="str">
            <v>193.64 </v>
          </cell>
          <cell r="P11" t="str">
            <v>116.18 </v>
          </cell>
          <cell r="R11" t="str">
            <v>Annual report on funding recommendations</v>
          </cell>
          <cell r="S11">
            <v>2013</v>
          </cell>
          <cell r="U11" t="str">
            <v>AR-2013</v>
          </cell>
        </row>
        <row r="12">
          <cell r="A12">
            <v>364</v>
          </cell>
          <cell r="C12" t="str">
            <v>Draper Transit Corridor </v>
          </cell>
          <cell r="D12" t="str">
            <v>Salt Lake City</v>
          </cell>
          <cell r="E12" t="str">
            <v>_</v>
          </cell>
          <cell r="F12" t="str">
            <v>Utah</v>
          </cell>
          <cell r="H12" t="str">
            <v>Light Rail</v>
          </cell>
          <cell r="I12" t="str">
            <v>Expansition of existing system</v>
          </cell>
          <cell r="L12" t="str">
            <v>FFGA Awarded</v>
          </cell>
          <cell r="M12">
            <v>2011</v>
          </cell>
          <cell r="O12" t="str">
            <v>193.64 </v>
          </cell>
          <cell r="P12" t="str">
            <v>116.18 </v>
          </cell>
          <cell r="R12" t="str">
            <v>Annual report on funding recommendations</v>
          </cell>
          <cell r="S12">
            <v>2013</v>
          </cell>
          <cell r="U12" t="str">
            <v>AR-2013</v>
          </cell>
        </row>
        <row r="13">
          <cell r="A13">
            <v>365</v>
          </cell>
          <cell r="C13" t="str">
            <v> FrontRunner North Rail Project </v>
          </cell>
          <cell r="D13" t="str">
            <v>Salt Lake City</v>
          </cell>
          <cell r="E13" t="str">
            <v>_</v>
          </cell>
          <cell r="F13" t="str">
            <v>Utah</v>
          </cell>
          <cell r="H13" t="str">
            <v>Commuter Rail</v>
          </cell>
          <cell r="I13" t="str">
            <v>Introduction of new mode</v>
          </cell>
          <cell r="J13">
            <v>44</v>
          </cell>
          <cell r="L13" t="str">
            <v>Preliminary Engineering</v>
          </cell>
          <cell r="M13">
            <v>2003</v>
          </cell>
          <cell r="O13" t="str">
            <v>408 </v>
          </cell>
          <cell r="R13" t="str">
            <v>Before and After Study</v>
          </cell>
          <cell r="S13">
            <v>2013</v>
          </cell>
          <cell r="U13" t="str">
            <v>BA</v>
          </cell>
        </row>
        <row r="14">
          <cell r="A14">
            <v>366</v>
          </cell>
          <cell r="C14" t="str">
            <v> FrontRunner North Rail Project </v>
          </cell>
          <cell r="D14" t="str">
            <v>Salt Lake City</v>
          </cell>
          <cell r="E14" t="str">
            <v>_</v>
          </cell>
          <cell r="F14" t="str">
            <v>Utah</v>
          </cell>
          <cell r="H14" t="str">
            <v>Commuter Rail</v>
          </cell>
          <cell r="I14" t="str">
            <v>Introduction of new mode</v>
          </cell>
          <cell r="J14">
            <v>44</v>
          </cell>
          <cell r="L14" t="str">
            <v>Final Design</v>
          </cell>
          <cell r="M14">
            <v>2005</v>
          </cell>
          <cell r="O14" t="str">
            <v>581 </v>
          </cell>
          <cell r="R14" t="str">
            <v>Before and After Study</v>
          </cell>
          <cell r="S14">
            <v>2013</v>
          </cell>
          <cell r="U14" t="str">
            <v>BA</v>
          </cell>
        </row>
        <row r="15">
          <cell r="A15">
            <v>367</v>
          </cell>
          <cell r="C15" t="str">
            <v> FrontRunner North Rail Project </v>
          </cell>
          <cell r="D15" t="str">
            <v>Salt Lake City</v>
          </cell>
          <cell r="E15" t="str">
            <v>_</v>
          </cell>
          <cell r="F15" t="str">
            <v>Utah</v>
          </cell>
          <cell r="H15" t="str">
            <v>Commuter Rail</v>
          </cell>
          <cell r="I15" t="str">
            <v>Introduction of new mode</v>
          </cell>
          <cell r="J15">
            <v>44</v>
          </cell>
          <cell r="L15" t="str">
            <v>FFGA Awarded</v>
          </cell>
          <cell r="M15">
            <v>2006</v>
          </cell>
          <cell r="O15" t="str">
            <v>611.7 </v>
          </cell>
          <cell r="R15" t="str">
            <v>Before and After Study</v>
          </cell>
          <cell r="S15">
            <v>2013</v>
          </cell>
          <cell r="U15" t="str">
            <v>BA</v>
          </cell>
        </row>
        <row r="16">
          <cell r="A16">
            <v>368</v>
          </cell>
          <cell r="C16" t="str">
            <v> FrontRunner North Rail Project </v>
          </cell>
          <cell r="D16" t="str">
            <v>Salt Lake City</v>
          </cell>
          <cell r="E16" t="str">
            <v>_</v>
          </cell>
          <cell r="F16" t="str">
            <v>Utah</v>
          </cell>
          <cell r="H16" t="str">
            <v>Commuter Rail</v>
          </cell>
          <cell r="I16" t="str">
            <v>Introduction of new mode</v>
          </cell>
          <cell r="J16">
            <v>44</v>
          </cell>
          <cell r="L16" t="str">
            <v>Project Opening</v>
          </cell>
          <cell r="M16">
            <v>2008</v>
          </cell>
          <cell r="R16" t="str">
            <v>Before and After Study</v>
          </cell>
          <cell r="S16">
            <v>2013</v>
          </cell>
          <cell r="U16" t="str">
            <v>BA</v>
          </cell>
        </row>
        <row r="17">
          <cell r="A17">
            <v>369</v>
          </cell>
          <cell r="C17" t="str">
            <v xml:space="preserve">CBD to university LRT </v>
          </cell>
          <cell r="D17" t="str">
            <v>Salt Lake City</v>
          </cell>
          <cell r="E17" t="str">
            <v>_</v>
          </cell>
          <cell r="F17" t="str">
            <v>Utah</v>
          </cell>
          <cell r="H17" t="str">
            <v>Light Rail</v>
          </cell>
          <cell r="I17" t="str">
            <v>Expansition of existing system</v>
          </cell>
          <cell r="J17" t="str">
            <v xml:space="preserve">2.5 </v>
          </cell>
          <cell r="L17" t="str">
            <v>Preliminary Engineering</v>
          </cell>
          <cell r="M17">
            <v>1998</v>
          </cell>
          <cell r="R17" t="str">
            <v>Annual report on funding recommendations</v>
          </cell>
          <cell r="S17">
            <v>2005</v>
          </cell>
          <cell r="U17" t="str">
            <v>AR-2005</v>
          </cell>
        </row>
        <row r="18">
          <cell r="A18">
            <v>370</v>
          </cell>
          <cell r="C18" t="str">
            <v xml:space="preserve">CBD to university LRT </v>
          </cell>
          <cell r="D18" t="str">
            <v>Salt Lake City</v>
          </cell>
          <cell r="E18" t="str">
            <v>_</v>
          </cell>
          <cell r="F18" t="str">
            <v>Utah</v>
          </cell>
          <cell r="H18" t="str">
            <v>Light Rail</v>
          </cell>
          <cell r="I18" t="str">
            <v>Expansition of existing system</v>
          </cell>
          <cell r="J18" t="str">
            <v xml:space="preserve">2.5 </v>
          </cell>
          <cell r="L18" t="str">
            <v>Final Design</v>
          </cell>
          <cell r="M18">
            <v>2000</v>
          </cell>
          <cell r="R18" t="str">
            <v>Annual report on funding recommendations</v>
          </cell>
          <cell r="S18">
            <v>2005</v>
          </cell>
          <cell r="U18" t="str">
            <v>AR-2005</v>
          </cell>
        </row>
        <row r="19">
          <cell r="A19">
            <v>371</v>
          </cell>
          <cell r="C19" t="str">
            <v xml:space="preserve">CBD to university LRT </v>
          </cell>
          <cell r="D19" t="str">
            <v>Salt Lake City</v>
          </cell>
          <cell r="E19" t="str">
            <v>_</v>
          </cell>
          <cell r="F19" t="str">
            <v>Utah</v>
          </cell>
          <cell r="H19" t="str">
            <v>Light Rail</v>
          </cell>
          <cell r="I19" t="str">
            <v>Expansition of existing system</v>
          </cell>
          <cell r="J19" t="str">
            <v xml:space="preserve">2.5 </v>
          </cell>
          <cell r="L19" t="str">
            <v>FFGA Awarded</v>
          </cell>
          <cell r="M19">
            <v>2000</v>
          </cell>
          <cell r="N19">
            <v>2002</v>
          </cell>
          <cell r="O19" t="str">
            <v>118.50</v>
          </cell>
          <cell r="P19" t="str">
            <v>84.6</v>
          </cell>
          <cell r="Q19" t="str">
            <v>11.90</v>
          </cell>
          <cell r="R19" t="str">
            <v>Annual report on funding recommendations</v>
          </cell>
          <cell r="S19">
            <v>2005</v>
          </cell>
          <cell r="U19" t="str">
            <v>AR-2005</v>
          </cell>
        </row>
        <row r="20">
          <cell r="A20">
            <v>372</v>
          </cell>
          <cell r="C20" t="str">
            <v xml:space="preserve">CBD to university LRT </v>
          </cell>
          <cell r="D20" t="str">
            <v>Salt Lake City</v>
          </cell>
          <cell r="E20" t="str">
            <v>_</v>
          </cell>
          <cell r="F20" t="str">
            <v>Utah</v>
          </cell>
          <cell r="H20" t="str">
            <v>Light Rail</v>
          </cell>
          <cell r="I20" t="str">
            <v>Expansition of existing system</v>
          </cell>
          <cell r="J20" t="str">
            <v xml:space="preserve">2.5 </v>
          </cell>
          <cell r="L20" t="str">
            <v>Project Opening</v>
          </cell>
          <cell r="M20">
            <v>2001</v>
          </cell>
          <cell r="N20">
            <v>2002</v>
          </cell>
          <cell r="O20" t="str">
            <v>118.50</v>
          </cell>
          <cell r="P20" t="str">
            <v>84.6</v>
          </cell>
          <cell r="Q20" t="str">
            <v>11.90</v>
          </cell>
          <cell r="R20" t="str">
            <v>Annual report on funding recommendations</v>
          </cell>
          <cell r="S20">
            <v>2005</v>
          </cell>
          <cell r="U20" t="str">
            <v>AR-2005</v>
          </cell>
        </row>
        <row r="21">
          <cell r="A21">
            <v>373</v>
          </cell>
          <cell r="C21" t="str">
            <v xml:space="preserve">CBD to university LRT </v>
          </cell>
          <cell r="D21" t="str">
            <v>Salt Lake City</v>
          </cell>
          <cell r="E21" t="str">
            <v>_</v>
          </cell>
          <cell r="F21" t="str">
            <v>Utah</v>
          </cell>
          <cell r="H21" t="str">
            <v>Light Rail</v>
          </cell>
          <cell r="I21" t="str">
            <v>Expansition of existing system</v>
          </cell>
          <cell r="J21" t="str">
            <v xml:space="preserve">2.5 </v>
          </cell>
          <cell r="L21" t="str">
            <v>FFGA Awarded</v>
          </cell>
          <cell r="M21">
            <v>2000</v>
          </cell>
          <cell r="N21">
            <v>2002</v>
          </cell>
          <cell r="O21" t="str">
            <v>118.50</v>
          </cell>
          <cell r="P21" t="str">
            <v>84.6</v>
          </cell>
          <cell r="Q21" t="str">
            <v>11.90</v>
          </cell>
          <cell r="R21" t="str">
            <v>Annual report on funding recommendations</v>
          </cell>
          <cell r="S21">
            <v>2002</v>
          </cell>
          <cell r="U21" t="str">
            <v>AR-2002</v>
          </cell>
        </row>
        <row r="22">
          <cell r="A22">
            <v>374</v>
          </cell>
          <cell r="C22" t="str">
            <v>Provo-Orem Bus Rapid Transit</v>
          </cell>
          <cell r="D22" t="str">
            <v>Utah County</v>
          </cell>
          <cell r="F22" t="str">
            <v>Utah</v>
          </cell>
          <cell r="H22" t="str">
            <v>Bus Rapid Transit</v>
          </cell>
          <cell r="I22" t="str">
            <v>Introduction of new mode</v>
          </cell>
          <cell r="J22">
            <v>10.52</v>
          </cell>
          <cell r="K22" t="str">
            <v>Small Starts</v>
          </cell>
          <cell r="L22" t="str">
            <v>Project Development</v>
          </cell>
          <cell r="M22">
            <v>2013</v>
          </cell>
          <cell r="N22">
            <v>2016</v>
          </cell>
          <cell r="O22">
            <v>159.37</v>
          </cell>
          <cell r="P22">
            <v>74.989999999999995</v>
          </cell>
          <cell r="R22" t="str">
            <v>Annual report on funding recommendations</v>
          </cell>
          <cell r="S22">
            <v>2014</v>
          </cell>
          <cell r="U22" t="str">
            <v>AR-2014</v>
          </cell>
        </row>
        <row r="23">
          <cell r="A23">
            <v>375</v>
          </cell>
          <cell r="C23" t="str">
            <v>Provo-Orem Bus Rapid Transit</v>
          </cell>
          <cell r="D23" t="str">
            <v>Utah County</v>
          </cell>
          <cell r="F23" t="str">
            <v>Utah</v>
          </cell>
          <cell r="H23" t="str">
            <v>Bus Rapid Transit</v>
          </cell>
          <cell r="I23" t="str">
            <v>Introduction of new mode</v>
          </cell>
          <cell r="J23">
            <v>10.5</v>
          </cell>
          <cell r="K23" t="str">
            <v>Small Starts</v>
          </cell>
          <cell r="L23" t="str">
            <v>Project Development</v>
          </cell>
          <cell r="M23">
            <v>2013</v>
          </cell>
          <cell r="N23">
            <v>2016</v>
          </cell>
          <cell r="O23">
            <v>159.38</v>
          </cell>
          <cell r="P23">
            <v>74.989999999999995</v>
          </cell>
          <cell r="R23" t="str">
            <v>Annual report on funding recommendations</v>
          </cell>
          <cell r="S23">
            <v>2015</v>
          </cell>
          <cell r="U23" t="str">
            <v>AR-2015</v>
          </cell>
        </row>
        <row r="24">
          <cell r="A24">
            <v>376</v>
          </cell>
          <cell r="C24" t="str">
            <v>Provo-Orem Bus Rapid Transit</v>
          </cell>
          <cell r="D24" t="str">
            <v>Utah County</v>
          </cell>
          <cell r="F24" t="str">
            <v>Utah</v>
          </cell>
          <cell r="H24" t="str">
            <v>Bus Rapid Transit</v>
          </cell>
          <cell r="I24" t="str">
            <v>Introduction of new mode</v>
          </cell>
          <cell r="J24">
            <v>10.5</v>
          </cell>
          <cell r="K24" t="str">
            <v>Small Starts</v>
          </cell>
          <cell r="L24" t="str">
            <v>Project Development</v>
          </cell>
          <cell r="M24">
            <v>2013</v>
          </cell>
          <cell r="N24">
            <v>2017</v>
          </cell>
          <cell r="O24">
            <v>149.91999999999999</v>
          </cell>
          <cell r="P24">
            <v>74.989999999999995</v>
          </cell>
          <cell r="R24" t="str">
            <v>Annual report on funding recommendations</v>
          </cell>
          <cell r="S24">
            <v>2016</v>
          </cell>
          <cell r="U24" t="str">
            <v>AR-2016</v>
          </cell>
        </row>
        <row r="25">
          <cell r="A25">
            <v>377</v>
          </cell>
          <cell r="C25" t="str">
            <v>Provo-Orem Bus Rapid Transit</v>
          </cell>
          <cell r="D25" t="str">
            <v>Utah County</v>
          </cell>
          <cell r="F25" t="str">
            <v>Utah</v>
          </cell>
          <cell r="H25" t="str">
            <v>Bus Rapid Transit</v>
          </cell>
          <cell r="K25" t="str">
            <v>Small Starts</v>
          </cell>
          <cell r="L25" t="str">
            <v>CGA</v>
          </cell>
          <cell r="M25">
            <v>2016</v>
          </cell>
          <cell r="R25" t="str">
            <v>Annual report on funding recommendations</v>
          </cell>
          <cell r="S25">
            <v>2018</v>
          </cell>
          <cell r="U25" t="str">
            <v>AR-2018</v>
          </cell>
        </row>
        <row r="26">
          <cell r="A26">
            <v>378</v>
          </cell>
          <cell r="C26" t="str">
            <v>Ogden/Weber State University BRT</v>
          </cell>
          <cell r="D26" t="str">
            <v xml:space="preserve">Ogden </v>
          </cell>
          <cell r="F26" t="str">
            <v>Utah</v>
          </cell>
          <cell r="H26" t="str">
            <v>Bus Rapid Transit</v>
          </cell>
          <cell r="I26" t="str">
            <v>Introduction of new mode</v>
          </cell>
          <cell r="J26" t="str">
            <v>5.3</v>
          </cell>
          <cell r="K26" t="str">
            <v>Small Starts</v>
          </cell>
          <cell r="L26" t="str">
            <v>Project Development</v>
          </cell>
          <cell r="N26">
            <v>2022</v>
          </cell>
          <cell r="R26" t="str">
            <v>Project Profile</v>
          </cell>
          <cell r="S26">
            <v>2019</v>
          </cell>
          <cell r="U26" t="str">
            <v>PP</v>
          </cell>
        </row>
        <row r="27">
          <cell r="A27">
            <v>379</v>
          </cell>
          <cell r="B27">
            <v>1012</v>
          </cell>
          <cell r="C27" t="str">
            <v>Minillas Extension </v>
          </cell>
          <cell r="D27" t="str">
            <v xml:space="preserve">San Juan </v>
          </cell>
          <cell r="E27" t="str">
            <v>_</v>
          </cell>
          <cell r="F27" t="str">
            <v>Puerto Rico</v>
          </cell>
          <cell r="G27" t="str">
            <v>_</v>
          </cell>
          <cell r="H27" t="str">
            <v>Heavy Rail</v>
          </cell>
          <cell r="I27" t="str">
            <v>Expansition of existing system</v>
          </cell>
          <cell r="K27" t="str">
            <v>New Starts</v>
          </cell>
          <cell r="O27" t="str">
            <v>477.5</v>
          </cell>
          <cell r="P27" t="str">
            <v>382.6</v>
          </cell>
          <cell r="R27" t="str">
            <v>Annual report on funding recommendations</v>
          </cell>
          <cell r="S27">
            <v>2002</v>
          </cell>
          <cell r="T27" t="str">
            <v xml:space="preserve">Extension to Tren Urbano Phase I which is under construction </v>
          </cell>
          <cell r="U27" t="str">
            <v>AR-2002</v>
          </cell>
        </row>
        <row r="28">
          <cell r="A28">
            <v>380</v>
          </cell>
          <cell r="B28">
            <v>1012</v>
          </cell>
          <cell r="C28" t="str">
            <v>Minillas Extension </v>
          </cell>
          <cell r="D28" t="str">
            <v xml:space="preserve">San Juan </v>
          </cell>
          <cell r="E28" t="str">
            <v>_</v>
          </cell>
          <cell r="F28" t="str">
            <v>Puerto Rico</v>
          </cell>
          <cell r="G28" t="str">
            <v>_</v>
          </cell>
          <cell r="H28" t="str">
            <v>Heavy Rail</v>
          </cell>
          <cell r="I28" t="str">
            <v>Expansition of existing system</v>
          </cell>
          <cell r="J28" t="str">
            <v>1</v>
          </cell>
          <cell r="K28" t="str">
            <v>New Starts</v>
          </cell>
          <cell r="O28" t="str">
            <v>468.0 </v>
          </cell>
          <cell r="P28" t="str">
            <v>374.4 </v>
          </cell>
          <cell r="R28" t="str">
            <v>Annual report on funding recommendations</v>
          </cell>
          <cell r="S28">
            <v>2000</v>
          </cell>
          <cell r="T28" t="str">
            <v xml:space="preserve">Extension to Tren Urbano Phase I which is under construction </v>
          </cell>
          <cell r="U28" t="str">
            <v>AR-2000</v>
          </cell>
        </row>
        <row r="29">
          <cell r="A29">
            <v>381</v>
          </cell>
          <cell r="B29">
            <v>1011</v>
          </cell>
          <cell r="C29" t="str">
            <v>Tren Urbano</v>
          </cell>
          <cell r="D29" t="str">
            <v xml:space="preserve">San Juan </v>
          </cell>
          <cell r="E29" t="str">
            <v>_</v>
          </cell>
          <cell r="F29" t="str">
            <v>Puerto Rico</v>
          </cell>
          <cell r="G29" t="str">
            <v>_</v>
          </cell>
          <cell r="H29" t="str">
            <v>Light Rail</v>
          </cell>
          <cell r="I29" t="str">
            <v>Expansition of existing system</v>
          </cell>
          <cell r="J29" t="str">
            <v>1</v>
          </cell>
          <cell r="K29" t="str">
            <v>New Starts</v>
          </cell>
          <cell r="O29" t="str">
            <v>561.5</v>
          </cell>
          <cell r="P29" t="str">
            <v>449.2</v>
          </cell>
          <cell r="R29" t="str">
            <v>Annual report on funding recommendations</v>
          </cell>
          <cell r="S29">
            <v>2004</v>
          </cell>
          <cell r="U29" t="str">
            <v>AR-2004</v>
          </cell>
        </row>
        <row r="30">
          <cell r="A30">
            <v>382</v>
          </cell>
          <cell r="B30">
            <v>1011</v>
          </cell>
          <cell r="C30" t="str">
            <v>Tren Urbano</v>
          </cell>
          <cell r="D30" t="str">
            <v xml:space="preserve">San Juan </v>
          </cell>
          <cell r="E30" t="str">
            <v>_</v>
          </cell>
          <cell r="F30" t="str">
            <v>Puerto Rico</v>
          </cell>
          <cell r="G30" t="str">
            <v>_</v>
          </cell>
          <cell r="H30" t="str">
            <v>Light Rail</v>
          </cell>
          <cell r="I30" t="str">
            <v>Introduction of new mode</v>
          </cell>
          <cell r="J30" t="str">
            <v xml:space="preserve">10.4 </v>
          </cell>
          <cell r="K30" t="str">
            <v>New Starts</v>
          </cell>
          <cell r="L30" t="str">
            <v>FFGA Awarded</v>
          </cell>
          <cell r="M30">
            <v>1999</v>
          </cell>
          <cell r="N30">
            <v>2004</v>
          </cell>
          <cell r="O30" t="str">
            <v>1,653.61</v>
          </cell>
          <cell r="P30" t="str">
            <v>307.41</v>
          </cell>
          <cell r="Q30" t="str">
            <v>400.9</v>
          </cell>
          <cell r="R30" t="str">
            <v>Annual report on funding recommendations</v>
          </cell>
          <cell r="S30">
            <v>2005</v>
          </cell>
          <cell r="U30" t="str">
            <v>AR-2005</v>
          </cell>
        </row>
        <row r="31">
          <cell r="A31">
            <v>383</v>
          </cell>
          <cell r="B31">
            <v>1011</v>
          </cell>
          <cell r="C31" t="str">
            <v>Tren Urbano</v>
          </cell>
          <cell r="D31" t="str">
            <v xml:space="preserve">San Juan </v>
          </cell>
          <cell r="E31" t="str">
            <v>_</v>
          </cell>
          <cell r="F31" t="str">
            <v>Puerto Rico</v>
          </cell>
          <cell r="G31" t="str">
            <v>_</v>
          </cell>
          <cell r="H31" t="str">
            <v>Light Rail</v>
          </cell>
          <cell r="I31" t="str">
            <v>Introduction of new mode</v>
          </cell>
          <cell r="J31" t="str">
            <v xml:space="preserve">10.4 </v>
          </cell>
          <cell r="K31" t="str">
            <v>New Starts</v>
          </cell>
          <cell r="L31" t="str">
            <v>FFGA Awarded</v>
          </cell>
          <cell r="M31">
            <v>1996</v>
          </cell>
          <cell r="O31" t="str">
            <v xml:space="preserve">1121.90 </v>
          </cell>
          <cell r="P31" t="str">
            <v xml:space="preserve">312.40 </v>
          </cell>
          <cell r="Q31">
            <v>300</v>
          </cell>
          <cell r="R31" t="str">
            <v>Annual report on funding recommendations</v>
          </cell>
          <cell r="S31">
            <v>1997</v>
          </cell>
          <cell r="T31" t="str">
            <v>Rapid transit</v>
          </cell>
          <cell r="U31" t="str">
            <v>AR-1997</v>
          </cell>
        </row>
        <row r="32">
          <cell r="A32">
            <v>384</v>
          </cell>
          <cell r="B32">
            <v>1011</v>
          </cell>
          <cell r="C32" t="str">
            <v>Tren Urbano</v>
          </cell>
          <cell r="D32" t="str">
            <v xml:space="preserve">San Juan </v>
          </cell>
          <cell r="E32" t="str">
            <v>_</v>
          </cell>
          <cell r="F32" t="str">
            <v>Puerto Rico</v>
          </cell>
          <cell r="G32" t="str">
            <v>_</v>
          </cell>
          <cell r="H32" t="str">
            <v>Light Rail</v>
          </cell>
          <cell r="I32" t="str">
            <v>Introduction of new mode</v>
          </cell>
          <cell r="J32" t="str">
            <v xml:space="preserve">10.4 </v>
          </cell>
          <cell r="K32" t="str">
            <v>New Starts</v>
          </cell>
          <cell r="L32" t="str">
            <v>FFGA Awarded</v>
          </cell>
          <cell r="M32">
            <v>1996</v>
          </cell>
          <cell r="O32" t="str">
            <v>1,250.30 </v>
          </cell>
          <cell r="P32" t="str">
            <v>307.40 </v>
          </cell>
          <cell r="Q32">
            <v>300</v>
          </cell>
          <cell r="R32" t="str">
            <v>Annual report on funding recommendations</v>
          </cell>
          <cell r="S32">
            <v>1998</v>
          </cell>
          <cell r="U32" t="str">
            <v>AR-1998</v>
          </cell>
        </row>
        <row r="33">
          <cell r="A33">
            <v>385</v>
          </cell>
          <cell r="B33">
            <v>1011</v>
          </cell>
          <cell r="C33" t="str">
            <v>Tren Urbano</v>
          </cell>
          <cell r="D33" t="str">
            <v xml:space="preserve">San Juan </v>
          </cell>
          <cell r="E33" t="str">
            <v>_</v>
          </cell>
          <cell r="F33" t="str">
            <v>Puerto Rico</v>
          </cell>
          <cell r="G33" t="str">
            <v>_</v>
          </cell>
          <cell r="H33" t="str">
            <v>Light Rail</v>
          </cell>
          <cell r="I33" t="str">
            <v>Introduction of new mode</v>
          </cell>
          <cell r="J33" t="str">
            <v>10.7</v>
          </cell>
          <cell r="K33" t="str">
            <v>New Starts</v>
          </cell>
          <cell r="L33" t="str">
            <v>FFGA Awarded</v>
          </cell>
          <cell r="M33">
            <v>1999</v>
          </cell>
          <cell r="N33">
            <v>2004</v>
          </cell>
          <cell r="O33" t="str">
            <v>1,653.60</v>
          </cell>
          <cell r="P33" t="str">
            <v>307.40 </v>
          </cell>
          <cell r="Q33">
            <v>300</v>
          </cell>
          <cell r="R33" t="str">
            <v>Annual report on funding recommendations</v>
          </cell>
          <cell r="S33">
            <v>2004</v>
          </cell>
          <cell r="T33" t="str">
            <v xml:space="preserve">Amended FFGA </v>
          </cell>
          <cell r="U33" t="str">
            <v>AR-2004</v>
          </cell>
        </row>
        <row r="34">
          <cell r="A34">
            <v>386</v>
          </cell>
          <cell r="B34">
            <v>1011</v>
          </cell>
          <cell r="C34" t="str">
            <v>Tren Urbano</v>
          </cell>
          <cell r="D34" t="str">
            <v xml:space="preserve">San Juan </v>
          </cell>
          <cell r="E34" t="str">
            <v>_</v>
          </cell>
          <cell r="F34" t="str">
            <v>Puerto Rico</v>
          </cell>
          <cell r="G34" t="str">
            <v>_</v>
          </cell>
          <cell r="H34" t="str">
            <v>Light Rail</v>
          </cell>
          <cell r="I34" t="str">
            <v>Introduction of new mode</v>
          </cell>
          <cell r="J34" t="str">
            <v>10.7</v>
          </cell>
          <cell r="K34" t="str">
            <v>New Starts</v>
          </cell>
          <cell r="L34" t="str">
            <v>FFGA Awarded</v>
          </cell>
          <cell r="M34">
            <v>1999</v>
          </cell>
          <cell r="O34" t="str">
            <v>1,653.31</v>
          </cell>
          <cell r="P34" t="str">
            <v>307.41</v>
          </cell>
          <cell r="Q34">
            <v>400</v>
          </cell>
          <cell r="R34" t="str">
            <v>Annual report on funding recommendations</v>
          </cell>
          <cell r="S34">
            <v>2001</v>
          </cell>
          <cell r="T34" t="str">
            <v xml:space="preserve">Amended FFGA </v>
          </cell>
          <cell r="U34" t="str">
            <v>AR-2001</v>
          </cell>
        </row>
        <row r="35">
          <cell r="A35">
            <v>387</v>
          </cell>
          <cell r="B35">
            <v>1011</v>
          </cell>
          <cell r="C35" t="str">
            <v>Tren Urbano</v>
          </cell>
          <cell r="D35" t="str">
            <v xml:space="preserve">San Juan </v>
          </cell>
          <cell r="E35" t="str">
            <v>_</v>
          </cell>
          <cell r="F35" t="str">
            <v>Puerto Rico</v>
          </cell>
          <cell r="G35" t="str">
            <v>_</v>
          </cell>
          <cell r="H35" t="str">
            <v>Light Rail</v>
          </cell>
          <cell r="I35" t="str">
            <v>Introduction of new mode</v>
          </cell>
          <cell r="J35" t="str">
            <v>10.7</v>
          </cell>
          <cell r="K35" t="str">
            <v>New Starts</v>
          </cell>
          <cell r="L35" t="str">
            <v>FFGA Awarded</v>
          </cell>
          <cell r="M35">
            <v>1996</v>
          </cell>
          <cell r="O35" t="str">
            <v>1,550.3 </v>
          </cell>
          <cell r="P35" t="str">
            <v>307.40 </v>
          </cell>
          <cell r="R35" t="str">
            <v>Annual report on funding recommendations</v>
          </cell>
          <cell r="S35">
            <v>2000</v>
          </cell>
          <cell r="U35" t="str">
            <v>AR-2000</v>
          </cell>
        </row>
        <row r="36">
          <cell r="A36">
            <v>388</v>
          </cell>
          <cell r="B36">
            <v>1011</v>
          </cell>
          <cell r="C36" t="str">
            <v>Tren Urbano</v>
          </cell>
          <cell r="D36" t="str">
            <v xml:space="preserve">San Juan </v>
          </cell>
          <cell r="E36" t="str">
            <v>_</v>
          </cell>
          <cell r="F36" t="str">
            <v>Puerto Rico</v>
          </cell>
          <cell r="G36" t="str">
            <v>_</v>
          </cell>
          <cell r="H36" t="str">
            <v>Light Rail</v>
          </cell>
          <cell r="I36" t="str">
            <v>Introduction of new mode</v>
          </cell>
          <cell r="J36" t="str">
            <v>10.7</v>
          </cell>
          <cell r="K36" t="str">
            <v>New Starts</v>
          </cell>
          <cell r="L36" t="str">
            <v>Project Opening</v>
          </cell>
          <cell r="M36">
            <v>2005</v>
          </cell>
          <cell r="O36" t="str">
            <v>1,653.61</v>
          </cell>
          <cell r="P36" t="str">
            <v>307.41</v>
          </cell>
          <cell r="Q36" t="str">
            <v>400.9</v>
          </cell>
          <cell r="R36" t="str">
            <v>Annual report on funding recommendations</v>
          </cell>
          <cell r="S36">
            <v>2007</v>
          </cell>
          <cell r="U36" t="str">
            <v>AR-2007</v>
          </cell>
        </row>
        <row r="37">
          <cell r="A37">
            <v>389</v>
          </cell>
          <cell r="B37">
            <v>1011</v>
          </cell>
          <cell r="C37" t="str">
            <v>Tren Urbano</v>
          </cell>
          <cell r="D37" t="str">
            <v xml:space="preserve">San Juan </v>
          </cell>
          <cell r="E37" t="str">
            <v>_</v>
          </cell>
          <cell r="F37" t="str">
            <v>Puerto Rico</v>
          </cell>
          <cell r="G37" t="str">
            <v>_</v>
          </cell>
          <cell r="H37" t="str">
            <v>Light Rail</v>
          </cell>
          <cell r="I37" t="str">
            <v>Introduction of new mode</v>
          </cell>
          <cell r="J37" t="str">
            <v>10.7</v>
          </cell>
          <cell r="K37" t="str">
            <v>New Starts</v>
          </cell>
          <cell r="L37" t="str">
            <v>FFGA Awarded</v>
          </cell>
          <cell r="M37">
            <v>1996</v>
          </cell>
          <cell r="N37">
            <v>2002</v>
          </cell>
          <cell r="R37" t="str">
            <v>Before and After Study</v>
          </cell>
          <cell r="S37">
            <v>2008</v>
          </cell>
          <cell r="T37" t="str">
            <v xml:space="preserve">Amended FFGA </v>
          </cell>
          <cell r="U37" t="str">
            <v>BA</v>
          </cell>
        </row>
        <row r="38">
          <cell r="A38">
            <v>390</v>
          </cell>
          <cell r="B38">
            <v>1011</v>
          </cell>
          <cell r="C38" t="str">
            <v>Tren Urbano</v>
          </cell>
          <cell r="D38" t="str">
            <v xml:space="preserve">San Juan </v>
          </cell>
          <cell r="E38" t="str">
            <v>_</v>
          </cell>
          <cell r="F38" t="str">
            <v>Puerto Rico</v>
          </cell>
          <cell r="G38" t="str">
            <v>_</v>
          </cell>
          <cell r="H38" t="str">
            <v>Light Rail</v>
          </cell>
          <cell r="I38" t="str">
            <v>Introduction of new mode</v>
          </cell>
          <cell r="J38" t="str">
            <v>10.7</v>
          </cell>
          <cell r="K38" t="str">
            <v>New Starts</v>
          </cell>
          <cell r="L38" t="str">
            <v>Project Opening</v>
          </cell>
          <cell r="M38">
            <v>2004</v>
          </cell>
          <cell r="R38" t="str">
            <v>Before and After Study</v>
          </cell>
          <cell r="S38">
            <v>2008</v>
          </cell>
          <cell r="T38" t="str">
            <v>From 1999 to 2004, total estimated project cost increased from $1.65 billion to $2.25 billion </v>
          </cell>
          <cell r="U38" t="str">
            <v>BA</v>
          </cell>
        </row>
        <row r="39">
          <cell r="A39">
            <v>391</v>
          </cell>
          <cell r="B39">
            <v>1111</v>
          </cell>
          <cell r="C39" t="str">
            <v xml:space="preserve">St. Clair County, Illinois Corridor </v>
          </cell>
          <cell r="D39" t="str">
            <v>St. Louis</v>
          </cell>
          <cell r="E39" t="str">
            <v xml:space="preserve">St. Clair County </v>
          </cell>
          <cell r="F39" t="str">
            <v>Missouri</v>
          </cell>
          <cell r="G39" t="str">
            <v xml:space="preserve">Illinois </v>
          </cell>
          <cell r="H39" t="str">
            <v>Light Rail</v>
          </cell>
          <cell r="I39" t="str">
            <v>Expansition of existing system</v>
          </cell>
          <cell r="J39" t="str">
            <v>26</v>
          </cell>
          <cell r="K39" t="str">
            <v>New Starts</v>
          </cell>
          <cell r="L39" t="str">
            <v>FFGA Awarded</v>
          </cell>
          <cell r="M39">
            <v>1996</v>
          </cell>
          <cell r="O39" t="str">
            <v xml:space="preserve">295.00 </v>
          </cell>
          <cell r="P39" t="str">
            <v xml:space="preserve">236.00 </v>
          </cell>
          <cell r="R39" t="str">
            <v>Annual report on funding recommendations</v>
          </cell>
          <cell r="S39">
            <v>1997</v>
          </cell>
          <cell r="T39" t="str">
            <v xml:space="preserve">the project is projected to carry 10,000 to 15,000 riders per day in the year 2010. </v>
          </cell>
          <cell r="U39" t="str">
            <v>AR-1997</v>
          </cell>
        </row>
        <row r="40">
          <cell r="A40">
            <v>392</v>
          </cell>
          <cell r="B40">
            <v>1111</v>
          </cell>
          <cell r="C40" t="str">
            <v xml:space="preserve">St. Clair County, Illinois Corridor </v>
          </cell>
          <cell r="D40" t="str">
            <v>St. Louis</v>
          </cell>
          <cell r="E40" t="str">
            <v xml:space="preserve">St. Clair County </v>
          </cell>
          <cell r="F40" t="str">
            <v>Missouri</v>
          </cell>
          <cell r="G40" t="str">
            <v xml:space="preserve">Illinois </v>
          </cell>
          <cell r="H40" t="str">
            <v>Light Rail</v>
          </cell>
          <cell r="I40" t="str">
            <v>Expansition of existing system</v>
          </cell>
          <cell r="J40" t="str">
            <v>26</v>
          </cell>
          <cell r="K40" t="str">
            <v>New Starts</v>
          </cell>
          <cell r="L40" t="str">
            <v>FFGA Awarded</v>
          </cell>
          <cell r="M40">
            <v>1996</v>
          </cell>
          <cell r="O40" t="str">
            <v>339.2 </v>
          </cell>
          <cell r="P40" t="str">
            <v>243.93 </v>
          </cell>
          <cell r="R40" t="str">
            <v>Annual report on funding recommendations</v>
          </cell>
          <cell r="S40">
            <v>1998</v>
          </cell>
          <cell r="U40" t="str">
            <v>AR-1998</v>
          </cell>
        </row>
        <row r="41">
          <cell r="A41">
            <v>393</v>
          </cell>
          <cell r="B41">
            <v>1111</v>
          </cell>
          <cell r="C41" t="str">
            <v xml:space="preserve">St. Clair County, Illinois Corridor </v>
          </cell>
          <cell r="D41" t="str">
            <v>St. Louis</v>
          </cell>
          <cell r="E41" t="str">
            <v xml:space="preserve">St. Clair County </v>
          </cell>
          <cell r="F41" t="str">
            <v>Missouri</v>
          </cell>
          <cell r="G41" t="str">
            <v xml:space="preserve">Illinois </v>
          </cell>
          <cell r="H41" t="str">
            <v>Light Rail</v>
          </cell>
          <cell r="I41" t="str">
            <v>Expansition of existing system</v>
          </cell>
          <cell r="J41" t="str">
            <v>26</v>
          </cell>
          <cell r="K41" t="str">
            <v>New Starts</v>
          </cell>
          <cell r="L41" t="str">
            <v>FFGA Awarded</v>
          </cell>
          <cell r="M41">
            <v>1996</v>
          </cell>
          <cell r="O41" t="str">
            <v>339.2 </v>
          </cell>
          <cell r="P41" t="str">
            <v>243.93 </v>
          </cell>
          <cell r="R41" t="str">
            <v>Annual report on funding recommendations</v>
          </cell>
          <cell r="S41">
            <v>2003</v>
          </cell>
          <cell r="U41" t="str">
            <v>AR-2003</v>
          </cell>
        </row>
        <row r="42">
          <cell r="A42">
            <v>394</v>
          </cell>
          <cell r="B42" t="str">
            <v>1111-a</v>
          </cell>
          <cell r="C42" t="str">
            <v>St. Clair County, Illinois Corridor (IOS-1)</v>
          </cell>
          <cell r="D42" t="str">
            <v>St. Louis</v>
          </cell>
          <cell r="E42" t="str">
            <v xml:space="preserve">St. Clair County </v>
          </cell>
          <cell r="F42" t="str">
            <v>Missouri</v>
          </cell>
          <cell r="G42" t="str">
            <v xml:space="preserve">Illinois </v>
          </cell>
          <cell r="H42" t="str">
            <v>Light Rail</v>
          </cell>
          <cell r="I42" t="str">
            <v>Expansition of existing system</v>
          </cell>
          <cell r="J42" t="str">
            <v>17.4</v>
          </cell>
          <cell r="K42" t="str">
            <v>New Starts</v>
          </cell>
          <cell r="L42" t="str">
            <v>FFGA Awarded</v>
          </cell>
          <cell r="M42">
            <v>1996</v>
          </cell>
          <cell r="O42" t="str">
            <v>339.2 </v>
          </cell>
          <cell r="P42" t="str">
            <v>243.93 </v>
          </cell>
          <cell r="R42" t="str">
            <v>Annual report on funding recommendations</v>
          </cell>
          <cell r="S42">
            <v>1999</v>
          </cell>
          <cell r="U42" t="str">
            <v>AR-1999</v>
          </cell>
        </row>
        <row r="43">
          <cell r="A43">
            <v>395</v>
          </cell>
          <cell r="B43" t="str">
            <v>1111-a</v>
          </cell>
          <cell r="C43" t="str">
            <v xml:space="preserve">St. Clair County, Illinois Corridor </v>
          </cell>
          <cell r="D43" t="str">
            <v>St. Louis</v>
          </cell>
          <cell r="E43" t="str">
            <v xml:space="preserve">St. Clair County </v>
          </cell>
          <cell r="F43" t="str">
            <v>Missouri</v>
          </cell>
          <cell r="G43" t="str">
            <v xml:space="preserve">Illinois </v>
          </cell>
          <cell r="H43" t="str">
            <v>Light Rail</v>
          </cell>
          <cell r="I43" t="str">
            <v>Expansition of existing system</v>
          </cell>
          <cell r="J43" t="str">
            <v>17.4</v>
          </cell>
          <cell r="K43" t="str">
            <v>New Starts</v>
          </cell>
          <cell r="L43" t="str">
            <v>Preliminary Engineering</v>
          </cell>
          <cell r="M43">
            <v>1996</v>
          </cell>
          <cell r="O43" t="str">
            <v>339.2 </v>
          </cell>
          <cell r="P43" t="str">
            <v>243.93 </v>
          </cell>
          <cell r="R43" t="str">
            <v>Annual report on funding recommendations</v>
          </cell>
          <cell r="S43">
            <v>2005</v>
          </cell>
          <cell r="U43" t="str">
            <v>AR-2005</v>
          </cell>
        </row>
        <row r="44">
          <cell r="A44">
            <v>396</v>
          </cell>
          <cell r="B44" t="str">
            <v>1111-a</v>
          </cell>
          <cell r="C44" t="str">
            <v xml:space="preserve">St. Clair County, Illinois Corridor </v>
          </cell>
          <cell r="D44" t="str">
            <v>St. Louis</v>
          </cell>
          <cell r="E44" t="str">
            <v xml:space="preserve">St. Clair County </v>
          </cell>
          <cell r="F44" t="str">
            <v>Missouri</v>
          </cell>
          <cell r="G44" t="str">
            <v xml:space="preserve">Illinois </v>
          </cell>
          <cell r="H44" t="str">
            <v>Light Rail</v>
          </cell>
          <cell r="I44" t="str">
            <v>Expansition of existing system</v>
          </cell>
          <cell r="J44" t="str">
            <v>17.4</v>
          </cell>
          <cell r="K44" t="str">
            <v>New Starts</v>
          </cell>
          <cell r="L44" t="str">
            <v>Final Design</v>
          </cell>
          <cell r="M44">
            <v>1996</v>
          </cell>
          <cell r="N44">
            <v>2001</v>
          </cell>
          <cell r="O44" t="str">
            <v>339.2 </v>
          </cell>
          <cell r="P44" t="str">
            <v>243.93 </v>
          </cell>
          <cell r="R44" t="str">
            <v>Annual report on funding recommendations</v>
          </cell>
          <cell r="S44">
            <v>2005</v>
          </cell>
          <cell r="U44" t="str">
            <v>AR-2005</v>
          </cell>
        </row>
        <row r="45">
          <cell r="A45">
            <v>397</v>
          </cell>
          <cell r="B45" t="str">
            <v>1111-a</v>
          </cell>
          <cell r="C45" t="str">
            <v xml:space="preserve">St. Clair County, Illinois Corridor </v>
          </cell>
          <cell r="D45" t="str">
            <v>St. Louis</v>
          </cell>
          <cell r="E45" t="str">
            <v xml:space="preserve">St. Clair County </v>
          </cell>
          <cell r="F45" t="str">
            <v>Missouri</v>
          </cell>
          <cell r="G45" t="str">
            <v xml:space="preserve">Illinois </v>
          </cell>
          <cell r="H45" t="str">
            <v>Light Rail</v>
          </cell>
          <cell r="I45" t="str">
            <v>Expansition of existing system</v>
          </cell>
          <cell r="J45" t="str">
            <v>17.4</v>
          </cell>
          <cell r="K45" t="str">
            <v>New Starts</v>
          </cell>
          <cell r="L45" t="str">
            <v>FFGA Awarded</v>
          </cell>
          <cell r="M45">
            <v>1996</v>
          </cell>
          <cell r="N45">
            <v>2001</v>
          </cell>
          <cell r="O45" t="str">
            <v>339.2 </v>
          </cell>
          <cell r="P45" t="str">
            <v>243.93 </v>
          </cell>
          <cell r="R45" t="str">
            <v>Annual report on funding recommendations</v>
          </cell>
          <cell r="S45">
            <v>2005</v>
          </cell>
          <cell r="U45" t="str">
            <v>AR-2005</v>
          </cell>
        </row>
        <row r="46">
          <cell r="A46">
            <v>398</v>
          </cell>
          <cell r="B46" t="str">
            <v>1111-a</v>
          </cell>
          <cell r="C46" t="str">
            <v xml:space="preserve">St. Clair County, Illinois Corridor </v>
          </cell>
          <cell r="D46" t="str">
            <v>St. Louis</v>
          </cell>
          <cell r="E46" t="str">
            <v xml:space="preserve">St. Clair County </v>
          </cell>
          <cell r="F46" t="str">
            <v>Missouri</v>
          </cell>
          <cell r="G46" t="str">
            <v xml:space="preserve">Illinois </v>
          </cell>
          <cell r="H46" t="str">
            <v>Light Rail</v>
          </cell>
          <cell r="I46" t="str">
            <v>Expansition of existing system</v>
          </cell>
          <cell r="J46" t="str">
            <v>17.4</v>
          </cell>
          <cell r="K46" t="str">
            <v>New Starts</v>
          </cell>
          <cell r="L46" t="str">
            <v>Project Opening</v>
          </cell>
          <cell r="M46">
            <v>2001</v>
          </cell>
          <cell r="O46" t="str">
            <v>339.2 </v>
          </cell>
          <cell r="P46" t="str">
            <v>243.93 </v>
          </cell>
          <cell r="R46" t="str">
            <v>Annual report on funding recommendations</v>
          </cell>
          <cell r="S46">
            <v>2005</v>
          </cell>
          <cell r="U46" t="str">
            <v>AR-2005</v>
          </cell>
        </row>
        <row r="47">
          <cell r="A47">
            <v>399</v>
          </cell>
          <cell r="B47">
            <v>1121</v>
          </cell>
          <cell r="C47" t="str">
            <v xml:space="preserve">Southtown Corridor </v>
          </cell>
          <cell r="D47" t="str">
            <v xml:space="preserve">Kansas city </v>
          </cell>
          <cell r="E47" t="str">
            <v>_</v>
          </cell>
          <cell r="F47" t="str">
            <v>Missouri</v>
          </cell>
          <cell r="G47" t="str">
            <v>_</v>
          </cell>
          <cell r="H47" t="str">
            <v>Light Rail</v>
          </cell>
          <cell r="I47" t="str">
            <v>Expansition of existing system</v>
          </cell>
          <cell r="J47" t="str">
            <v>15.2</v>
          </cell>
          <cell r="K47" t="str">
            <v>New Starts</v>
          </cell>
          <cell r="L47" t="str">
            <v>Preliminary Engineering</v>
          </cell>
          <cell r="M47">
            <v>1995</v>
          </cell>
          <cell r="O47">
            <v>450</v>
          </cell>
          <cell r="P47">
            <v>360</v>
          </cell>
          <cell r="R47" t="str">
            <v>Annual report on funding recommendations</v>
          </cell>
          <cell r="S47">
            <v>1997</v>
          </cell>
          <cell r="T47" t="str">
            <v xml:space="preserve">PE begins </v>
          </cell>
          <cell r="U47" t="str">
            <v>AR-1997</v>
          </cell>
        </row>
        <row r="48">
          <cell r="A48">
            <v>400</v>
          </cell>
          <cell r="B48" t="str">
            <v>1121-a</v>
          </cell>
          <cell r="C48" t="str">
            <v>Southtown Corridor (Segment)</v>
          </cell>
          <cell r="D48" t="str">
            <v xml:space="preserve">Kansas city </v>
          </cell>
          <cell r="E48" t="str">
            <v>_</v>
          </cell>
          <cell r="F48" t="str">
            <v>Missouri</v>
          </cell>
          <cell r="G48" t="str">
            <v>_</v>
          </cell>
          <cell r="H48" t="str">
            <v>Light Rail</v>
          </cell>
          <cell r="I48" t="str">
            <v>Expansition of existing system</v>
          </cell>
          <cell r="J48" t="str">
            <v>5.6</v>
          </cell>
          <cell r="K48" t="str">
            <v>New Starts</v>
          </cell>
          <cell r="L48" t="str">
            <v>Preliminary Engineering</v>
          </cell>
          <cell r="M48">
            <v>1995</v>
          </cell>
          <cell r="O48">
            <v>220</v>
          </cell>
          <cell r="P48">
            <v>176</v>
          </cell>
          <cell r="R48" t="str">
            <v>Annual report on funding recommendations</v>
          </cell>
          <cell r="S48">
            <v>2000</v>
          </cell>
          <cell r="U48" t="str">
            <v>AR-2000</v>
          </cell>
        </row>
        <row r="49">
          <cell r="A49">
            <v>401</v>
          </cell>
          <cell r="C49" t="str">
            <v>Streetcar Expansion </v>
          </cell>
          <cell r="D49" t="str">
            <v xml:space="preserve">Kansas city </v>
          </cell>
          <cell r="E49" t="str">
            <v>_</v>
          </cell>
          <cell r="F49" t="str">
            <v>Missouri</v>
          </cell>
          <cell r="G49" t="str">
            <v>_</v>
          </cell>
          <cell r="K49" t="str">
            <v>Small Starts </v>
          </cell>
          <cell r="L49" t="str">
            <v>Project Development</v>
          </cell>
          <cell r="M49">
            <v>2017</v>
          </cell>
          <cell r="R49" t="str">
            <v>Annual report on funding recommendations</v>
          </cell>
          <cell r="S49">
            <v>2019</v>
          </cell>
          <cell r="U49" t="str">
            <v>AR-2019</v>
          </cell>
        </row>
        <row r="50">
          <cell r="A50">
            <v>402</v>
          </cell>
          <cell r="C50" t="str">
            <v>Streetcar Expansion </v>
          </cell>
          <cell r="D50" t="str">
            <v xml:space="preserve">Kansas city </v>
          </cell>
          <cell r="E50" t="str">
            <v>_</v>
          </cell>
          <cell r="F50" t="str">
            <v>Missouri</v>
          </cell>
          <cell r="G50" t="str">
            <v>_</v>
          </cell>
          <cell r="H50" t="str">
            <v>Streetcar</v>
          </cell>
          <cell r="I50" t="str">
            <v>Expansition of existing system</v>
          </cell>
          <cell r="J50" t="str">
            <v>3.5</v>
          </cell>
          <cell r="K50" t="str">
            <v>Small Starts </v>
          </cell>
          <cell r="L50" t="str">
            <v>Project Development</v>
          </cell>
          <cell r="M50">
            <v>2017</v>
          </cell>
          <cell r="N50">
            <v>2025</v>
          </cell>
          <cell r="O50" t="str">
            <v>351.63</v>
          </cell>
          <cell r="P50" t="str">
            <v>174.06</v>
          </cell>
          <cell r="R50" t="str">
            <v>Project Profile</v>
          </cell>
          <cell r="S50">
            <v>2019</v>
          </cell>
          <cell r="U50" t="str">
            <v>PP</v>
          </cell>
        </row>
        <row r="51">
          <cell r="A51">
            <v>403</v>
          </cell>
          <cell r="C51" t="str">
            <v xml:space="preserve">Southtown BRT </v>
          </cell>
          <cell r="D51" t="str">
            <v xml:space="preserve">Kansas city </v>
          </cell>
          <cell r="F51" t="str">
            <v>Missouri</v>
          </cell>
          <cell r="H51" t="str">
            <v>Bus Rapid Transit</v>
          </cell>
          <cell r="I51" t="str">
            <v>Improvement of existing service</v>
          </cell>
          <cell r="J51" t="str">
            <v>10</v>
          </cell>
          <cell r="K51" t="str">
            <v>New Starts</v>
          </cell>
          <cell r="L51" t="str">
            <v>Preliminary Engineering</v>
          </cell>
          <cell r="M51">
            <v>1995</v>
          </cell>
          <cell r="O51" t="str">
            <v>25.9</v>
          </cell>
          <cell r="P51" t="str">
            <v>12.3</v>
          </cell>
          <cell r="R51" t="str">
            <v>Annual report on funding recommendations</v>
          </cell>
          <cell r="S51">
            <v>2005</v>
          </cell>
          <cell r="U51" t="str">
            <v>AR-2005</v>
          </cell>
        </row>
        <row r="52">
          <cell r="A52">
            <v>404</v>
          </cell>
          <cell r="C52" t="str">
            <v xml:space="preserve">Southtown BRT </v>
          </cell>
          <cell r="D52" t="str">
            <v xml:space="preserve">Kansas city </v>
          </cell>
          <cell r="F52" t="str">
            <v>Missouri</v>
          </cell>
          <cell r="H52" t="str">
            <v>Bus Rapid Transit</v>
          </cell>
          <cell r="I52" t="str">
            <v>Improvement of existing service</v>
          </cell>
          <cell r="J52" t="str">
            <v>10</v>
          </cell>
          <cell r="K52" t="str">
            <v>New Starts</v>
          </cell>
          <cell r="L52" t="str">
            <v>Final Design</v>
          </cell>
          <cell r="O52" t="str">
            <v>25.9</v>
          </cell>
          <cell r="P52" t="str">
            <v>12.3</v>
          </cell>
          <cell r="U52" t="str">
            <v>OTHER</v>
          </cell>
        </row>
        <row r="53">
          <cell r="A53">
            <v>405</v>
          </cell>
          <cell r="C53" t="str">
            <v>Prospect MAX Bus Rapid Transit </v>
          </cell>
          <cell r="D53" t="str">
            <v xml:space="preserve">Kansas city </v>
          </cell>
          <cell r="E53" t="str">
            <v>_</v>
          </cell>
          <cell r="F53" t="str">
            <v>Missouri</v>
          </cell>
          <cell r="G53" t="str">
            <v>_</v>
          </cell>
          <cell r="H53" t="str">
            <v>Bus Rapid Transit</v>
          </cell>
          <cell r="K53" t="str">
            <v>Small Starts </v>
          </cell>
          <cell r="L53" t="str">
            <v>Project Development</v>
          </cell>
          <cell r="M53">
            <v>2015</v>
          </cell>
          <cell r="R53" t="str">
            <v>Annual report on funding recommendations</v>
          </cell>
          <cell r="S53">
            <v>2017</v>
          </cell>
          <cell r="U53" t="str">
            <v>AR-2017</v>
          </cell>
        </row>
        <row r="54">
          <cell r="A54">
            <v>406</v>
          </cell>
          <cell r="C54" t="str">
            <v xml:space="preserve">I-35 Commuter Rail </v>
          </cell>
          <cell r="D54" t="str">
            <v xml:space="preserve">Kansas city </v>
          </cell>
          <cell r="E54" t="str">
            <v>Johnson County</v>
          </cell>
          <cell r="F54" t="str">
            <v>Missouri</v>
          </cell>
          <cell r="H54" t="str">
            <v>Commuter Rail</v>
          </cell>
          <cell r="I54" t="str">
            <v>Expansition of existing system</v>
          </cell>
          <cell r="J54" t="str">
            <v>23</v>
          </cell>
          <cell r="K54" t="str">
            <v>New Starts</v>
          </cell>
          <cell r="L54" t="str">
            <v>Preliminary Engineering</v>
          </cell>
          <cell r="M54">
            <v>1999</v>
          </cell>
          <cell r="O54" t="str">
            <v>30.9</v>
          </cell>
          <cell r="P54" t="str">
            <v>24.8</v>
          </cell>
          <cell r="R54" t="str">
            <v>Annual report on funding recommendations</v>
          </cell>
          <cell r="S54">
            <v>2005</v>
          </cell>
          <cell r="U54" t="str">
            <v>AR-2005</v>
          </cell>
        </row>
        <row r="55">
          <cell r="A55">
            <v>407</v>
          </cell>
          <cell r="C55" t="str">
            <v xml:space="preserve">I-35 Commuter Rail </v>
          </cell>
          <cell r="D55" t="str">
            <v xml:space="preserve">Kansas city </v>
          </cell>
          <cell r="E55" t="str">
            <v>Johnson County</v>
          </cell>
          <cell r="F55" t="str">
            <v>Missouri</v>
          </cell>
          <cell r="H55" t="str">
            <v>Commuter Rail</v>
          </cell>
          <cell r="I55" t="str">
            <v>Expansition of existing system</v>
          </cell>
          <cell r="J55" t="str">
            <v>23</v>
          </cell>
          <cell r="K55" t="str">
            <v>New Starts</v>
          </cell>
          <cell r="L55" t="str">
            <v>Preliminary Engineering</v>
          </cell>
          <cell r="M55">
            <v>1999</v>
          </cell>
          <cell r="O55" t="str">
            <v>30.9</v>
          </cell>
          <cell r="P55" t="str">
            <v>24.8</v>
          </cell>
          <cell r="R55" t="str">
            <v>Annual report on funding recommendations</v>
          </cell>
          <cell r="S55">
            <v>2002</v>
          </cell>
          <cell r="U55" t="str">
            <v>AR-2002</v>
          </cell>
        </row>
        <row r="56">
          <cell r="A56">
            <v>408</v>
          </cell>
          <cell r="B56">
            <v>1211</v>
          </cell>
          <cell r="C56" t="str">
            <v xml:space="preserve">Tri-County Commuter Rail </v>
          </cell>
          <cell r="D56" t="str">
            <v xml:space="preserve">Ft. Lauderdale </v>
          </cell>
          <cell r="E56" t="str">
            <v xml:space="preserve">West Palm Beach, Broward and Miami </v>
          </cell>
          <cell r="F56" t="str">
            <v>Florida</v>
          </cell>
          <cell r="G56" t="str">
            <v>_</v>
          </cell>
          <cell r="H56" t="str">
            <v>Commuter Rail</v>
          </cell>
          <cell r="I56" t="str">
            <v>Improvement of existing service</v>
          </cell>
          <cell r="J56">
            <v>67</v>
          </cell>
          <cell r="K56" t="str">
            <v>New Starts</v>
          </cell>
          <cell r="N56">
            <v>1997</v>
          </cell>
          <cell r="O56" t="str">
            <v>428.29</v>
          </cell>
          <cell r="P56" t="str">
            <v>189.50</v>
          </cell>
          <cell r="Q56" t="str">
            <v>56.39</v>
          </cell>
          <cell r="R56" t="str">
            <v>Annual report on funding recommendations</v>
          </cell>
          <cell r="S56">
            <v>1997</v>
          </cell>
          <cell r="U56" t="str">
            <v>AR-1997</v>
          </cell>
        </row>
        <row r="57">
          <cell r="A57">
            <v>409</v>
          </cell>
          <cell r="B57">
            <v>1211</v>
          </cell>
          <cell r="C57" t="str">
            <v xml:space="preserve">Tri-County Commuter Rail </v>
          </cell>
          <cell r="D57" t="str">
            <v xml:space="preserve">Ft. Lauderdale </v>
          </cell>
          <cell r="E57" t="str">
            <v xml:space="preserve">West Palm Beach, Broward and Miami </v>
          </cell>
          <cell r="F57" t="str">
            <v>Florida</v>
          </cell>
          <cell r="G57" t="str">
            <v>_</v>
          </cell>
          <cell r="H57" t="str">
            <v>Commuter Rail</v>
          </cell>
          <cell r="I57" t="str">
            <v>Expansition of existing system</v>
          </cell>
          <cell r="J57" t="str">
            <v>70</v>
          </cell>
          <cell r="K57" t="str">
            <v>New Starts</v>
          </cell>
          <cell r="N57">
            <v>1997</v>
          </cell>
          <cell r="O57" t="str">
            <v>428.3</v>
          </cell>
          <cell r="P57" t="str">
            <v>206.40 </v>
          </cell>
          <cell r="Q57" t="str">
            <v xml:space="preserve"> 39.50</v>
          </cell>
          <cell r="R57" t="str">
            <v>Annual report on funding recommendations</v>
          </cell>
          <cell r="S57">
            <v>1998</v>
          </cell>
          <cell r="T57" t="str">
            <v>FFTA is anticipated to be submitted in 1997</v>
          </cell>
          <cell r="U57" t="str">
            <v>AR-1998</v>
          </cell>
        </row>
        <row r="58">
          <cell r="A58">
            <v>410</v>
          </cell>
          <cell r="B58">
            <v>1211</v>
          </cell>
          <cell r="C58" t="str">
            <v xml:space="preserve">Tri-County Commuter Rail </v>
          </cell>
          <cell r="D58" t="str">
            <v xml:space="preserve">Ft. Lauderdale </v>
          </cell>
          <cell r="E58" t="str">
            <v xml:space="preserve">West Palm Beach, Broward and Miami </v>
          </cell>
          <cell r="F58" t="str">
            <v>Florida</v>
          </cell>
          <cell r="G58" t="str">
            <v>_</v>
          </cell>
          <cell r="H58" t="str">
            <v>Commuter Rail</v>
          </cell>
          <cell r="I58" t="str">
            <v>Improvement of existing service</v>
          </cell>
          <cell r="J58" t="str">
            <v>71.7</v>
          </cell>
          <cell r="K58" t="str">
            <v>New Starts</v>
          </cell>
          <cell r="N58">
            <v>2007</v>
          </cell>
          <cell r="O58" t="str">
            <v>422.00 </v>
          </cell>
          <cell r="P58" t="str">
            <v>130.80 </v>
          </cell>
          <cell r="Q58" t="str">
            <v>93.3</v>
          </cell>
          <cell r="R58" t="str">
            <v>Annual report on funding recommendations</v>
          </cell>
          <cell r="S58">
            <v>2000</v>
          </cell>
          <cell r="U58" t="str">
            <v>AR-2000</v>
          </cell>
        </row>
        <row r="59">
          <cell r="A59">
            <v>411</v>
          </cell>
          <cell r="B59">
            <v>1211</v>
          </cell>
          <cell r="C59" t="str">
            <v xml:space="preserve">Tri-County Commuter Rail / Segment 5 </v>
          </cell>
          <cell r="D59" t="str">
            <v xml:space="preserve">Ft. Lauderdale </v>
          </cell>
          <cell r="E59" t="str">
            <v xml:space="preserve">West Palm Beach, Broward and Miami </v>
          </cell>
          <cell r="F59" t="str">
            <v>Florida</v>
          </cell>
          <cell r="G59" t="str">
            <v>_</v>
          </cell>
          <cell r="H59" t="str">
            <v>Commuter Rail</v>
          </cell>
          <cell r="I59" t="str">
            <v>Improvement of existing service</v>
          </cell>
          <cell r="J59" t="str">
            <v>71.7</v>
          </cell>
          <cell r="K59" t="str">
            <v>New Starts</v>
          </cell>
          <cell r="L59" t="str">
            <v>Final Design</v>
          </cell>
          <cell r="N59">
            <v>2005</v>
          </cell>
          <cell r="O59">
            <v>327</v>
          </cell>
          <cell r="P59" t="str">
            <v>110.5</v>
          </cell>
          <cell r="Q59" t="str">
            <v>74.2</v>
          </cell>
          <cell r="R59" t="str">
            <v>Annual report on funding recommendations</v>
          </cell>
          <cell r="S59">
            <v>2001</v>
          </cell>
          <cell r="U59" t="str">
            <v>AR-2001</v>
          </cell>
        </row>
        <row r="60">
          <cell r="A60">
            <v>412</v>
          </cell>
          <cell r="B60">
            <v>1211</v>
          </cell>
          <cell r="C60" t="str">
            <v xml:space="preserve">Tri-County Commuter Rail / Segment 5 </v>
          </cell>
          <cell r="D60" t="str">
            <v xml:space="preserve">Ft. Lauderdale </v>
          </cell>
          <cell r="E60" t="str">
            <v xml:space="preserve">West Palm Beach, Broward and Miami </v>
          </cell>
          <cell r="F60" t="str">
            <v>Florida</v>
          </cell>
          <cell r="G60" t="str">
            <v>_</v>
          </cell>
          <cell r="H60" t="str">
            <v>Commuter Rail</v>
          </cell>
          <cell r="I60" t="str">
            <v>Improvement of existing service</v>
          </cell>
          <cell r="K60" t="str">
            <v>New Starts</v>
          </cell>
          <cell r="N60">
            <v>2005</v>
          </cell>
          <cell r="O60">
            <v>327</v>
          </cell>
          <cell r="P60" t="str">
            <v>110.5</v>
          </cell>
          <cell r="Q60" t="str">
            <v>91.4</v>
          </cell>
          <cell r="R60" t="str">
            <v>Annual report on funding recommendations</v>
          </cell>
          <cell r="S60">
            <v>2002</v>
          </cell>
          <cell r="U60" t="str">
            <v>AR-2002</v>
          </cell>
        </row>
        <row r="61">
          <cell r="A61">
            <v>413</v>
          </cell>
          <cell r="C61" t="str">
            <v xml:space="preserve"> Tri-Rail Double-track Corridor Improvement </v>
          </cell>
          <cell r="D61" t="str">
            <v>Miami</v>
          </cell>
          <cell r="E61" t="str">
            <v xml:space="preserve">West Palm Beach, Broward and Ft. Lauderdale  </v>
          </cell>
          <cell r="F61" t="str">
            <v>Florida</v>
          </cell>
          <cell r="H61" t="str">
            <v>Commuter Rail</v>
          </cell>
          <cell r="I61" t="str">
            <v>Improvement of existing service</v>
          </cell>
          <cell r="J61" t="str">
            <v>71.7</v>
          </cell>
          <cell r="K61" t="str">
            <v>New Starts</v>
          </cell>
          <cell r="L61" t="str">
            <v>FFGA Awarded</v>
          </cell>
          <cell r="M61">
            <v>2000</v>
          </cell>
          <cell r="N61">
            <v>2005</v>
          </cell>
          <cell r="O61">
            <v>327</v>
          </cell>
          <cell r="P61" t="str">
            <v>110.50</v>
          </cell>
          <cell r="Q61" t="str">
            <v>147.1</v>
          </cell>
          <cell r="R61" t="str">
            <v>Annual report on funding recommendations</v>
          </cell>
          <cell r="S61">
            <v>2005</v>
          </cell>
          <cell r="U61" t="str">
            <v>AR-2005</v>
          </cell>
        </row>
        <row r="62">
          <cell r="A62">
            <v>414</v>
          </cell>
          <cell r="C62" t="str">
            <v xml:space="preserve"> Tri-Rail Double-track Corridor Improvement </v>
          </cell>
          <cell r="D62" t="str">
            <v>Miami</v>
          </cell>
          <cell r="E62" t="str">
            <v xml:space="preserve">West Palm Beach, Broward and Ft. Lauderdale  </v>
          </cell>
          <cell r="F62" t="str">
            <v>Florida</v>
          </cell>
          <cell r="H62" t="str">
            <v>Commuter Rail</v>
          </cell>
          <cell r="I62" t="str">
            <v>Improvement of existing service</v>
          </cell>
          <cell r="J62" t="str">
            <v>71.7</v>
          </cell>
          <cell r="K62" t="str">
            <v>New Starts</v>
          </cell>
          <cell r="L62" t="str">
            <v>FFGA Awarded</v>
          </cell>
          <cell r="M62">
            <v>2000</v>
          </cell>
          <cell r="N62">
            <v>2005</v>
          </cell>
          <cell r="O62">
            <v>327</v>
          </cell>
          <cell r="P62" t="str">
            <v>110.50</v>
          </cell>
          <cell r="Q62" t="str">
            <v>91.4</v>
          </cell>
          <cell r="R62" t="str">
            <v>Annual report on funding recommendations</v>
          </cell>
          <cell r="S62">
            <v>2003</v>
          </cell>
          <cell r="U62" t="str">
            <v>AR-2003</v>
          </cell>
        </row>
        <row r="63">
          <cell r="A63">
            <v>415</v>
          </cell>
          <cell r="C63" t="str">
            <v xml:space="preserve"> Tri-Rail Double-track Corridor Improvement </v>
          </cell>
          <cell r="D63" t="str">
            <v>Miami</v>
          </cell>
          <cell r="E63" t="str">
            <v xml:space="preserve">West Palm Beach, Broward and Ft. Lauderdale  </v>
          </cell>
          <cell r="F63" t="str">
            <v>Florida</v>
          </cell>
          <cell r="H63" t="str">
            <v>Commuter Rail</v>
          </cell>
          <cell r="I63" t="str">
            <v>Improvement of existing service</v>
          </cell>
          <cell r="J63" t="str">
            <v>72</v>
          </cell>
          <cell r="K63" t="str">
            <v>New Starts</v>
          </cell>
          <cell r="L63" t="str">
            <v>Preliminary Engineering</v>
          </cell>
          <cell r="M63">
            <v>1997</v>
          </cell>
          <cell r="N63">
            <v>2005</v>
          </cell>
          <cell r="O63" t="str">
            <v>327.0 </v>
          </cell>
          <cell r="R63" t="str">
            <v>Before and After Study</v>
          </cell>
          <cell r="S63">
            <v>2011</v>
          </cell>
          <cell r="U63" t="str">
            <v>BA</v>
          </cell>
        </row>
        <row r="64">
          <cell r="A64">
            <v>416</v>
          </cell>
          <cell r="C64" t="str">
            <v xml:space="preserve"> Tri-Rail Double-track Corridor Improvement </v>
          </cell>
          <cell r="D64" t="str">
            <v>Miami</v>
          </cell>
          <cell r="E64" t="str">
            <v xml:space="preserve">West Palm Beach, Broward and Ft. Lauderdale  </v>
          </cell>
          <cell r="F64" t="str">
            <v>Florida</v>
          </cell>
          <cell r="H64" t="str">
            <v>Commuter Rail</v>
          </cell>
          <cell r="I64" t="str">
            <v>Improvement of existing service</v>
          </cell>
          <cell r="J64" t="str">
            <v>72</v>
          </cell>
          <cell r="K64" t="str">
            <v>New Starts</v>
          </cell>
          <cell r="L64" t="str">
            <v>FFGA Awarded</v>
          </cell>
          <cell r="M64">
            <v>1999</v>
          </cell>
          <cell r="N64">
            <v>2005</v>
          </cell>
          <cell r="O64" t="str">
            <v>327.0 </v>
          </cell>
          <cell r="R64" t="str">
            <v>Before and After Study</v>
          </cell>
          <cell r="S64">
            <v>2011</v>
          </cell>
          <cell r="U64" t="str">
            <v>BA</v>
          </cell>
        </row>
        <row r="65">
          <cell r="A65">
            <v>417</v>
          </cell>
          <cell r="C65" t="str">
            <v xml:space="preserve"> Tri-Rail Double-track Corridor Improvement </v>
          </cell>
          <cell r="D65" t="str">
            <v>Miami</v>
          </cell>
          <cell r="E65" t="str">
            <v xml:space="preserve">West Palm Beach, Broward and Ft. Lauderdale  </v>
          </cell>
          <cell r="F65" t="str">
            <v>Florida</v>
          </cell>
          <cell r="H65" t="str">
            <v>Commuter Rail</v>
          </cell>
          <cell r="I65" t="str">
            <v>Improvement of existing service</v>
          </cell>
          <cell r="J65" t="str">
            <v>72</v>
          </cell>
          <cell r="K65" t="str">
            <v>New Starts</v>
          </cell>
          <cell r="L65" t="str">
            <v>FFGA Awarded</v>
          </cell>
          <cell r="M65">
            <v>2004</v>
          </cell>
          <cell r="N65">
            <v>2006</v>
          </cell>
          <cell r="O65" t="str">
            <v>333.9 </v>
          </cell>
          <cell r="R65" t="str">
            <v>Before and After Study</v>
          </cell>
          <cell r="S65">
            <v>2011</v>
          </cell>
          <cell r="T65" t="str">
            <v xml:space="preserve">Amended FFGA </v>
          </cell>
          <cell r="U65" t="str">
            <v>BA</v>
          </cell>
        </row>
        <row r="66">
          <cell r="A66">
            <v>418</v>
          </cell>
          <cell r="C66" t="str">
            <v xml:space="preserve"> Tri-Rail Double-track Corridor Improvement </v>
          </cell>
          <cell r="D66" t="str">
            <v>Miami</v>
          </cell>
          <cell r="E66" t="str">
            <v xml:space="preserve">West Palm Beach, Broward and Ft. Lauderdale  </v>
          </cell>
          <cell r="F66" t="str">
            <v>Florida</v>
          </cell>
          <cell r="H66" t="str">
            <v>Commuter Rail</v>
          </cell>
          <cell r="I66" t="str">
            <v>Improvement of existing service</v>
          </cell>
          <cell r="J66" t="str">
            <v>72</v>
          </cell>
          <cell r="K66" t="str">
            <v>New Starts</v>
          </cell>
          <cell r="L66" t="str">
            <v>Project Opening</v>
          </cell>
          <cell r="M66">
            <v>2006</v>
          </cell>
          <cell r="R66" t="str">
            <v>Before and After Study</v>
          </cell>
          <cell r="S66">
            <v>2011</v>
          </cell>
          <cell r="U66" t="str">
            <v>BA</v>
          </cell>
        </row>
        <row r="67">
          <cell r="A67">
            <v>419</v>
          </cell>
          <cell r="B67">
            <v>1241</v>
          </cell>
          <cell r="C67" t="str">
            <v>East-West Corridor/Miami Intermodal Center </v>
          </cell>
          <cell r="D67" t="str">
            <v>Miami</v>
          </cell>
          <cell r="E67" t="str">
            <v>_</v>
          </cell>
          <cell r="F67" t="str">
            <v>Florida</v>
          </cell>
          <cell r="G67" t="str">
            <v>_</v>
          </cell>
          <cell r="I67" t="str">
            <v>Improvement of existing service</v>
          </cell>
          <cell r="J67" t="str">
            <v>24.3 to 25.8 </v>
          </cell>
          <cell r="K67" t="str">
            <v>New Starts</v>
          </cell>
          <cell r="O67">
            <v>1212</v>
          </cell>
          <cell r="P67" t="str">
            <v>424.20 </v>
          </cell>
          <cell r="R67" t="str">
            <v>Annual report on funding recommendations</v>
          </cell>
          <cell r="S67">
            <v>1997</v>
          </cell>
          <cell r="U67" t="str">
            <v>AR-1997</v>
          </cell>
        </row>
        <row r="68">
          <cell r="A68">
            <v>420</v>
          </cell>
          <cell r="B68">
            <v>1241</v>
          </cell>
          <cell r="C68" t="str">
            <v>East-West Corridor/Miami Intermodal Center </v>
          </cell>
          <cell r="D68" t="str">
            <v>Miami</v>
          </cell>
          <cell r="E68" t="str">
            <v>_</v>
          </cell>
          <cell r="F68" t="str">
            <v>Florida</v>
          </cell>
          <cell r="G68" t="str">
            <v>_</v>
          </cell>
          <cell r="I68" t="str">
            <v>Improvement of existing service</v>
          </cell>
          <cell r="K68" t="str">
            <v>New Starts</v>
          </cell>
          <cell r="L68" t="str">
            <v>Preliminary Engineering</v>
          </cell>
          <cell r="M68">
            <v>1996</v>
          </cell>
          <cell r="R68" t="str">
            <v>Annual report on funding recommendations</v>
          </cell>
          <cell r="S68">
            <v>1998</v>
          </cell>
          <cell r="T68" t="str">
            <v>(MOS) of an 11.8 mile/ multimodal improvements</v>
          </cell>
          <cell r="U68" t="str">
            <v>AR-1998</v>
          </cell>
        </row>
        <row r="69">
          <cell r="A69">
            <v>421</v>
          </cell>
          <cell r="B69" t="str">
            <v>1241-a</v>
          </cell>
          <cell r="C69" t="str">
            <v>East-West Corridor/Miami Intermodal Center (MOS)</v>
          </cell>
          <cell r="D69" t="str">
            <v>Miami</v>
          </cell>
          <cell r="E69" t="str">
            <v>_</v>
          </cell>
          <cell r="F69" t="str">
            <v>Florida</v>
          </cell>
          <cell r="G69" t="str">
            <v>_</v>
          </cell>
          <cell r="I69" t="str">
            <v>Improvement of existing service</v>
          </cell>
          <cell r="J69" t="str">
            <v>11.8</v>
          </cell>
          <cell r="K69" t="str">
            <v>New Starts</v>
          </cell>
          <cell r="L69" t="str">
            <v>Preliminary Engineering</v>
          </cell>
          <cell r="M69">
            <v>1996</v>
          </cell>
          <cell r="O69" t="str">
            <v>1574.00 </v>
          </cell>
          <cell r="P69" t="str">
            <v>550.90 </v>
          </cell>
          <cell r="R69" t="str">
            <v>Annual report on funding recommendations</v>
          </cell>
          <cell r="S69">
            <v>1998</v>
          </cell>
          <cell r="U69" t="str">
            <v>AR-1998</v>
          </cell>
        </row>
        <row r="70">
          <cell r="A70">
            <v>422</v>
          </cell>
          <cell r="B70" t="str">
            <v>1241-a</v>
          </cell>
          <cell r="C70" t="str">
            <v>East-West Corridor/Miami Intermodal Center (MOS)</v>
          </cell>
          <cell r="D70" t="str">
            <v>Miami</v>
          </cell>
          <cell r="E70" t="str">
            <v>_</v>
          </cell>
          <cell r="F70" t="str">
            <v>Florida</v>
          </cell>
          <cell r="G70" t="str">
            <v>_</v>
          </cell>
          <cell r="H70" t="str">
            <v>Heavy Rail</v>
          </cell>
          <cell r="I70" t="str">
            <v>Improvement of existing service</v>
          </cell>
          <cell r="J70" t="str">
            <v>11.9</v>
          </cell>
          <cell r="K70" t="str">
            <v>New Starts</v>
          </cell>
          <cell r="L70" t="str">
            <v>Preliminary Engineering</v>
          </cell>
          <cell r="M70">
            <v>1996</v>
          </cell>
          <cell r="O70" t="str">
            <v>2,152.50 </v>
          </cell>
          <cell r="P70" t="str">
            <v>808.00 </v>
          </cell>
          <cell r="R70" t="str">
            <v>Annual report on funding recommendations</v>
          </cell>
          <cell r="S70">
            <v>2000</v>
          </cell>
          <cell r="U70" t="str">
            <v>AR-2000</v>
          </cell>
        </row>
        <row r="71">
          <cell r="A71">
            <v>423</v>
          </cell>
          <cell r="B71">
            <v>1242</v>
          </cell>
          <cell r="C71" t="str">
            <v>Miami (North 27th Avenue Corridor) </v>
          </cell>
          <cell r="D71" t="str">
            <v>Miami</v>
          </cell>
          <cell r="E71" t="str">
            <v>_</v>
          </cell>
          <cell r="F71" t="str">
            <v>Florida</v>
          </cell>
          <cell r="G71" t="str">
            <v>_</v>
          </cell>
          <cell r="I71" t="str">
            <v>Expansition of existing system</v>
          </cell>
          <cell r="J71" t="str">
            <v>9.5</v>
          </cell>
          <cell r="K71" t="str">
            <v>New Starts</v>
          </cell>
          <cell r="O71" t="str">
            <v>453.00 </v>
          </cell>
          <cell r="P71" t="str">
            <v>317.10 </v>
          </cell>
          <cell r="R71" t="str">
            <v>Annual report on funding recommendations</v>
          </cell>
          <cell r="S71">
            <v>1997</v>
          </cell>
          <cell r="T71" t="str">
            <v xml:space="preserve">metrorail </v>
          </cell>
          <cell r="U71" t="str">
            <v>AR-1997</v>
          </cell>
        </row>
        <row r="72">
          <cell r="A72">
            <v>424</v>
          </cell>
          <cell r="B72">
            <v>1242</v>
          </cell>
          <cell r="C72" t="str">
            <v>North 27th Avenue Corridor</v>
          </cell>
          <cell r="D72" t="str">
            <v>Miami</v>
          </cell>
          <cell r="E72" t="str">
            <v>_</v>
          </cell>
          <cell r="F72" t="str">
            <v>Florida</v>
          </cell>
          <cell r="G72" t="str">
            <v>_</v>
          </cell>
          <cell r="H72" t="str">
            <v>Bus Rapid Transit</v>
          </cell>
          <cell r="I72" t="str">
            <v>Expansition of existing system</v>
          </cell>
          <cell r="J72" t="str">
            <v>9.5</v>
          </cell>
          <cell r="K72" t="str">
            <v>New Starts</v>
          </cell>
          <cell r="L72" t="str">
            <v>Preliminary Engineering</v>
          </cell>
          <cell r="M72">
            <v>2001</v>
          </cell>
          <cell r="O72" t="str">
            <v>87.9</v>
          </cell>
          <cell r="P72" t="str">
            <v>61.5</v>
          </cell>
          <cell r="R72" t="str">
            <v>Annual report on funding recommendations</v>
          </cell>
          <cell r="S72">
            <v>2002</v>
          </cell>
          <cell r="U72" t="str">
            <v>AR-2002</v>
          </cell>
        </row>
        <row r="73">
          <cell r="A73">
            <v>425</v>
          </cell>
          <cell r="C73" t="str">
            <v xml:space="preserve">North Corrido Metro Rail Extension </v>
          </cell>
          <cell r="D73" t="str">
            <v>Miami</v>
          </cell>
          <cell r="E73" t="str">
            <v>_</v>
          </cell>
          <cell r="F73" t="str">
            <v>Florida</v>
          </cell>
          <cell r="I73" t="str">
            <v>Expansition of existing system</v>
          </cell>
          <cell r="J73" t="str">
            <v>9.5</v>
          </cell>
          <cell r="K73" t="str">
            <v>New Starts</v>
          </cell>
          <cell r="L73" t="str">
            <v>Preliminary Engineering</v>
          </cell>
          <cell r="O73" t="str">
            <v>872.9</v>
          </cell>
          <cell r="P73" t="str">
            <v>434.5</v>
          </cell>
          <cell r="Q73" t="str">
            <v>3.9</v>
          </cell>
          <cell r="R73" t="str">
            <v>Annual report on funding recommendations</v>
          </cell>
          <cell r="S73">
            <v>2005</v>
          </cell>
          <cell r="T73" t="str">
            <v xml:space="preserve">metrorail </v>
          </cell>
          <cell r="U73" t="str">
            <v>AR-2005</v>
          </cell>
        </row>
        <row r="74">
          <cell r="A74">
            <v>426</v>
          </cell>
          <cell r="C74" t="str">
            <v>South Corridor Rapid Transit Project</v>
          </cell>
          <cell r="D74" t="str">
            <v>Miami</v>
          </cell>
          <cell r="E74" t="str">
            <v>_</v>
          </cell>
          <cell r="F74" t="str">
            <v>Florida</v>
          </cell>
          <cell r="H74" t="str">
            <v>Bus Rapid Transit</v>
          </cell>
          <cell r="I74" t="str">
            <v>Introduction of new mode</v>
          </cell>
          <cell r="J74" t="str">
            <v>20</v>
          </cell>
          <cell r="K74" t="str">
            <v>Small Starts</v>
          </cell>
          <cell r="L74" t="str">
            <v>Project Development</v>
          </cell>
          <cell r="M74">
            <v>2019</v>
          </cell>
          <cell r="N74">
            <v>2022</v>
          </cell>
          <cell r="O74" t="str">
            <v>299.81</v>
          </cell>
          <cell r="P74" t="str">
            <v xml:space="preserve">100.00 </v>
          </cell>
          <cell r="R74" t="str">
            <v>Project Profile</v>
          </cell>
          <cell r="S74">
            <v>2019</v>
          </cell>
          <cell r="U74" t="str">
            <v>PP</v>
          </cell>
        </row>
        <row r="75">
          <cell r="A75">
            <v>427</v>
          </cell>
          <cell r="C75" t="str">
            <v xml:space="preserve">South Miami-Dade Bustway Extension </v>
          </cell>
          <cell r="D75" t="str">
            <v>Miami</v>
          </cell>
          <cell r="E75" t="str">
            <v>_</v>
          </cell>
          <cell r="F75" t="str">
            <v>Florida</v>
          </cell>
          <cell r="H75" t="str">
            <v xml:space="preserve">Busway </v>
          </cell>
          <cell r="I75" t="str">
            <v>Expansition of existing system</v>
          </cell>
          <cell r="J75" t="str">
            <v>11.5</v>
          </cell>
          <cell r="K75" t="str">
            <v>New Starts</v>
          </cell>
          <cell r="L75" t="str">
            <v>Preliminary Engineering</v>
          </cell>
          <cell r="M75">
            <v>1998</v>
          </cell>
          <cell r="O75" t="str">
            <v>88.8</v>
          </cell>
          <cell r="P75" t="str">
            <v>23.4</v>
          </cell>
          <cell r="Q75" t="str">
            <v>38.6</v>
          </cell>
          <cell r="R75" t="str">
            <v>Annual report on funding recommendations</v>
          </cell>
          <cell r="S75">
            <v>2002</v>
          </cell>
          <cell r="U75" t="str">
            <v>AR-2002</v>
          </cell>
        </row>
        <row r="76">
          <cell r="A76">
            <v>428</v>
          </cell>
          <cell r="C76" t="str">
            <v xml:space="preserve">South Miami-Dade Bustway Extension </v>
          </cell>
          <cell r="D76" t="str">
            <v>Miami</v>
          </cell>
          <cell r="E76" t="str">
            <v>_</v>
          </cell>
          <cell r="F76" t="str">
            <v>Florida</v>
          </cell>
          <cell r="H76" t="str">
            <v xml:space="preserve">Busway </v>
          </cell>
          <cell r="I76" t="str">
            <v>Expansition of existing system</v>
          </cell>
          <cell r="J76" t="str">
            <v>11.5</v>
          </cell>
          <cell r="K76" t="str">
            <v>New Starts</v>
          </cell>
          <cell r="L76" t="str">
            <v>Final Design</v>
          </cell>
          <cell r="M76">
            <v>2000</v>
          </cell>
          <cell r="O76" t="str">
            <v>88.8</v>
          </cell>
          <cell r="P76" t="str">
            <v>23.4</v>
          </cell>
          <cell r="Q76" t="str">
            <v>38.6</v>
          </cell>
          <cell r="R76" t="str">
            <v>Annual report on funding recommendations</v>
          </cell>
          <cell r="S76">
            <v>2002</v>
          </cell>
          <cell r="U76" t="str">
            <v>AR-2002</v>
          </cell>
        </row>
        <row r="77">
          <cell r="A77">
            <v>429</v>
          </cell>
          <cell r="C77" t="str">
            <v>Central Broward Transit Study, Phase I </v>
          </cell>
          <cell r="D77" t="str">
            <v xml:space="preserve">Ft. Lauderdale </v>
          </cell>
          <cell r="F77" t="str">
            <v>Florida</v>
          </cell>
          <cell r="K77" t="str">
            <v>New Starts</v>
          </cell>
          <cell r="L77" t="str">
            <v>Project Development</v>
          </cell>
          <cell r="M77">
            <v>2015</v>
          </cell>
          <cell r="R77" t="str">
            <v>Annual report on funding recommendations</v>
          </cell>
          <cell r="S77">
            <v>2017</v>
          </cell>
          <cell r="U77" t="str">
            <v>AR-2017</v>
          </cell>
        </row>
        <row r="78">
          <cell r="A78">
            <v>430</v>
          </cell>
          <cell r="B78">
            <v>1221</v>
          </cell>
          <cell r="C78" t="str">
            <v>Central Florida Light Rail System- Initial Operating Segment</v>
          </cell>
          <cell r="D78" t="str">
            <v>Orlando</v>
          </cell>
          <cell r="E78" t="str">
            <v>_</v>
          </cell>
          <cell r="F78" t="str">
            <v>Florida</v>
          </cell>
          <cell r="G78" t="str">
            <v>_</v>
          </cell>
          <cell r="H78" t="str">
            <v>Commuter Rail</v>
          </cell>
          <cell r="I78" t="str">
            <v>Improvement of existing service</v>
          </cell>
          <cell r="J78" t="str">
            <v>32</v>
          </cell>
          <cell r="K78" t="str">
            <v>New Starts</v>
          </cell>
          <cell r="L78" t="str">
            <v>FFGA Awarded</v>
          </cell>
          <cell r="M78">
            <v>2011</v>
          </cell>
          <cell r="N78">
            <v>2014</v>
          </cell>
          <cell r="O78" t="str">
            <v>357.23 </v>
          </cell>
          <cell r="P78" t="str">
            <v>178.61 </v>
          </cell>
          <cell r="R78" t="str">
            <v>Annual report on funding recommendations</v>
          </cell>
          <cell r="S78">
            <v>2013</v>
          </cell>
          <cell r="U78" t="str">
            <v>AR-2013</v>
          </cell>
        </row>
        <row r="79">
          <cell r="A79">
            <v>431</v>
          </cell>
          <cell r="B79">
            <v>1221</v>
          </cell>
          <cell r="C79" t="str">
            <v>Central Florida Light Rail System- Initial Operating Segment</v>
          </cell>
          <cell r="D79" t="str">
            <v>Orlando</v>
          </cell>
          <cell r="E79" t="str">
            <v>_</v>
          </cell>
          <cell r="F79" t="str">
            <v>Florida</v>
          </cell>
          <cell r="G79" t="str">
            <v>_</v>
          </cell>
          <cell r="H79" t="str">
            <v>Commuter Rail</v>
          </cell>
          <cell r="I79" t="str">
            <v>Improvement of existing service</v>
          </cell>
          <cell r="J79" t="str">
            <v>32</v>
          </cell>
          <cell r="K79" t="str">
            <v>New Starts</v>
          </cell>
          <cell r="L79" t="str">
            <v>Final Design</v>
          </cell>
          <cell r="M79">
            <v>2008</v>
          </cell>
          <cell r="N79">
            <v>2014</v>
          </cell>
          <cell r="O79" t="str">
            <v>357.23 </v>
          </cell>
          <cell r="P79" t="str">
            <v>178.61 </v>
          </cell>
          <cell r="R79" t="str">
            <v>Annual report on funding recommendations</v>
          </cell>
          <cell r="S79">
            <v>2013</v>
          </cell>
          <cell r="U79" t="str">
            <v>AR-2013</v>
          </cell>
        </row>
        <row r="80">
          <cell r="A80">
            <v>432</v>
          </cell>
          <cell r="B80">
            <v>1221</v>
          </cell>
          <cell r="C80" t="str">
            <v>Central Florida Light Rail System- Initial Operating Segment</v>
          </cell>
          <cell r="D80" t="str">
            <v>Orlando</v>
          </cell>
          <cell r="E80" t="str">
            <v>_</v>
          </cell>
          <cell r="F80" t="str">
            <v>Florida</v>
          </cell>
          <cell r="G80" t="str">
            <v>_</v>
          </cell>
          <cell r="H80" t="str">
            <v>Commuter Rail</v>
          </cell>
          <cell r="I80" t="str">
            <v>Improvement of existing service</v>
          </cell>
          <cell r="J80" t="str">
            <v>32</v>
          </cell>
          <cell r="K80" t="str">
            <v>New Starts</v>
          </cell>
          <cell r="L80" t="str">
            <v>Preliminary Engineering</v>
          </cell>
          <cell r="M80">
            <v>2007</v>
          </cell>
          <cell r="N80">
            <v>2014</v>
          </cell>
          <cell r="O80" t="str">
            <v>357.23 </v>
          </cell>
          <cell r="P80" t="str">
            <v>178.61 </v>
          </cell>
          <cell r="R80" t="str">
            <v>Annual report on funding recommendations</v>
          </cell>
          <cell r="S80">
            <v>2013</v>
          </cell>
          <cell r="U80" t="str">
            <v>AR-2013</v>
          </cell>
        </row>
        <row r="81">
          <cell r="A81">
            <v>433</v>
          </cell>
          <cell r="B81">
            <v>1221</v>
          </cell>
          <cell r="C81" t="str">
            <v>Orlando (I-4 Central Florida Light Rail System) (MOS)</v>
          </cell>
          <cell r="D81" t="str">
            <v>Orlando</v>
          </cell>
          <cell r="E81" t="str">
            <v>_</v>
          </cell>
          <cell r="F81" t="str">
            <v>Florida</v>
          </cell>
          <cell r="G81" t="str">
            <v>_</v>
          </cell>
          <cell r="H81" t="str">
            <v>Light Rail</v>
          </cell>
          <cell r="I81" t="str">
            <v>Improvement of existing service</v>
          </cell>
          <cell r="J81" t="str">
            <v>25</v>
          </cell>
          <cell r="K81" t="str">
            <v>New Starts</v>
          </cell>
          <cell r="N81">
            <v>1998</v>
          </cell>
          <cell r="O81" t="str">
            <v>880.00 </v>
          </cell>
          <cell r="P81" t="str">
            <v>440.00 </v>
          </cell>
          <cell r="R81" t="str">
            <v>Annual report on funding recommendations</v>
          </cell>
          <cell r="S81">
            <v>1998</v>
          </cell>
          <cell r="U81" t="str">
            <v>AR-1998</v>
          </cell>
        </row>
        <row r="82">
          <cell r="A82">
            <v>434</v>
          </cell>
          <cell r="B82">
            <v>1221</v>
          </cell>
          <cell r="C82" t="str">
            <v>Orlando (I-4 Central Florida Light Rail System) (MOS)</v>
          </cell>
          <cell r="D82" t="str">
            <v>Orlando</v>
          </cell>
          <cell r="E82" t="str">
            <v>_</v>
          </cell>
          <cell r="F82" t="str">
            <v>Florida</v>
          </cell>
          <cell r="G82" t="str">
            <v>_</v>
          </cell>
          <cell r="H82" t="str">
            <v>Light Rail</v>
          </cell>
          <cell r="I82" t="str">
            <v>Improvement of existing service</v>
          </cell>
          <cell r="J82" t="str">
            <v>14.6</v>
          </cell>
          <cell r="K82" t="str">
            <v>New Starts</v>
          </cell>
          <cell r="O82" t="str">
            <v>600.1 </v>
          </cell>
          <cell r="P82" t="str">
            <v>330.0 </v>
          </cell>
          <cell r="R82" t="str">
            <v>Annual report on funding recommendations</v>
          </cell>
          <cell r="S82">
            <v>2000</v>
          </cell>
          <cell r="U82" t="str">
            <v>AR-2000</v>
          </cell>
        </row>
        <row r="83">
          <cell r="A83">
            <v>435</v>
          </cell>
          <cell r="C83" t="str">
            <v>SunRail Phase II North</v>
          </cell>
          <cell r="D83" t="str">
            <v>Orlando</v>
          </cell>
          <cell r="F83" t="str">
            <v>Florida</v>
          </cell>
          <cell r="H83" t="str">
            <v>Commuter Rail</v>
          </cell>
          <cell r="I83" t="str">
            <v>Expansition of existing system</v>
          </cell>
          <cell r="J83">
            <v>12</v>
          </cell>
          <cell r="K83" t="str">
            <v>Small Starts</v>
          </cell>
          <cell r="L83" t="str">
            <v>FFGA Awarded</v>
          </cell>
          <cell r="M83" t="str">
            <v>2014 (Anticipated)</v>
          </cell>
          <cell r="N83">
            <v>2017</v>
          </cell>
          <cell r="O83">
            <v>79.2</v>
          </cell>
          <cell r="P83">
            <v>39.6</v>
          </cell>
          <cell r="R83" t="str">
            <v>Annual report on funding recommendations</v>
          </cell>
          <cell r="S83">
            <v>2015</v>
          </cell>
          <cell r="U83" t="str">
            <v>AR-2015</v>
          </cell>
        </row>
        <row r="84">
          <cell r="A84">
            <v>436</v>
          </cell>
          <cell r="C84" t="str">
            <v>SunRail Phase II North</v>
          </cell>
          <cell r="D84" t="str">
            <v>Orlando</v>
          </cell>
          <cell r="F84" t="str">
            <v>Florida</v>
          </cell>
          <cell r="H84" t="str">
            <v>Commuter Rail</v>
          </cell>
          <cell r="I84" t="str">
            <v>Expansition of existing system</v>
          </cell>
          <cell r="J84">
            <v>12.2</v>
          </cell>
          <cell r="K84" t="str">
            <v>Small Starts</v>
          </cell>
          <cell r="L84" t="str">
            <v>Project Development</v>
          </cell>
          <cell r="M84">
            <v>2013</v>
          </cell>
          <cell r="N84">
            <v>2017</v>
          </cell>
          <cell r="O84">
            <v>68.680000000000007</v>
          </cell>
          <cell r="P84">
            <v>34.340000000000003</v>
          </cell>
          <cell r="R84" t="str">
            <v>Annual report on funding recommendations</v>
          </cell>
          <cell r="S84">
            <v>2016</v>
          </cell>
          <cell r="U84" t="str">
            <v>AR-2016</v>
          </cell>
        </row>
        <row r="85">
          <cell r="A85">
            <v>437</v>
          </cell>
          <cell r="C85" t="str">
            <v>SunRail Phase II North</v>
          </cell>
          <cell r="D85" t="str">
            <v>Orlando</v>
          </cell>
          <cell r="F85" t="str">
            <v>Florida</v>
          </cell>
          <cell r="H85" t="str">
            <v>Commuter Rail</v>
          </cell>
          <cell r="I85" t="str">
            <v>Expansition of existing system</v>
          </cell>
          <cell r="J85">
            <v>12.2</v>
          </cell>
          <cell r="K85" t="str">
            <v>Small Starts</v>
          </cell>
          <cell r="L85" t="str">
            <v>Project Development</v>
          </cell>
          <cell r="M85">
            <v>2013</v>
          </cell>
          <cell r="N85">
            <v>2017</v>
          </cell>
          <cell r="O85">
            <v>68.680000000000007</v>
          </cell>
          <cell r="P85">
            <v>34.340000000000003</v>
          </cell>
          <cell r="R85" t="str">
            <v>Project Profile</v>
          </cell>
          <cell r="S85">
            <v>2014</v>
          </cell>
          <cell r="U85" t="str">
            <v>PP</v>
          </cell>
        </row>
        <row r="86">
          <cell r="A86">
            <v>438</v>
          </cell>
          <cell r="C86" t="str">
            <v>SunRail Phase II South</v>
          </cell>
          <cell r="D86" t="str">
            <v>Orlando</v>
          </cell>
          <cell r="F86" t="str">
            <v>Florida</v>
          </cell>
          <cell r="H86" t="str">
            <v>Commuter Rail</v>
          </cell>
          <cell r="I86" t="str">
            <v>Expansition of existing system</v>
          </cell>
          <cell r="J86">
            <v>17.2</v>
          </cell>
          <cell r="K86" t="str">
            <v>New Starts</v>
          </cell>
          <cell r="L86" t="str">
            <v>Engineering</v>
          </cell>
          <cell r="M86">
            <v>2010</v>
          </cell>
          <cell r="N86">
            <v>2017</v>
          </cell>
          <cell r="O86">
            <v>185</v>
          </cell>
          <cell r="P86">
            <v>92.5</v>
          </cell>
          <cell r="R86" t="str">
            <v>Annual report on funding recommendations</v>
          </cell>
          <cell r="S86">
            <v>2014</v>
          </cell>
          <cell r="U86" t="str">
            <v>AR-2014</v>
          </cell>
        </row>
        <row r="87">
          <cell r="A87">
            <v>439</v>
          </cell>
          <cell r="C87" t="str">
            <v>SunRail Phase II South</v>
          </cell>
          <cell r="D87" t="str">
            <v>Orlando</v>
          </cell>
          <cell r="F87" t="str">
            <v>Florida</v>
          </cell>
          <cell r="H87" t="str">
            <v>Commuter Rail</v>
          </cell>
          <cell r="I87" t="str">
            <v>Expansition of existing system</v>
          </cell>
          <cell r="J87">
            <v>17.2</v>
          </cell>
          <cell r="K87" t="str">
            <v>New Starts</v>
          </cell>
          <cell r="L87" t="str">
            <v>Engineering</v>
          </cell>
          <cell r="M87">
            <v>2010</v>
          </cell>
          <cell r="N87">
            <v>2017</v>
          </cell>
          <cell r="O87">
            <v>173.6</v>
          </cell>
          <cell r="P87">
            <v>86.8</v>
          </cell>
          <cell r="R87" t="str">
            <v>Annual report on funding recommendations</v>
          </cell>
          <cell r="S87">
            <v>2015</v>
          </cell>
          <cell r="T87" t="str">
            <v>Anticipated FFGA in 2014</v>
          </cell>
          <cell r="U87" t="str">
            <v>AR-2015</v>
          </cell>
        </row>
        <row r="88">
          <cell r="A88">
            <v>440</v>
          </cell>
          <cell r="C88" t="str">
            <v>SunRail Phase II South</v>
          </cell>
          <cell r="D88" t="str">
            <v>Orlando</v>
          </cell>
          <cell r="F88" t="str">
            <v>Florida</v>
          </cell>
          <cell r="H88" t="str">
            <v>Commuter Rail</v>
          </cell>
          <cell r="I88" t="str">
            <v>Expansition of existing system</v>
          </cell>
          <cell r="J88">
            <v>17.2</v>
          </cell>
          <cell r="K88" t="str">
            <v>New Starts</v>
          </cell>
          <cell r="L88" t="str">
            <v>Engineering</v>
          </cell>
          <cell r="M88">
            <v>2010</v>
          </cell>
          <cell r="N88">
            <v>2017</v>
          </cell>
          <cell r="O88">
            <v>184.88</v>
          </cell>
          <cell r="P88">
            <v>92.44</v>
          </cell>
          <cell r="R88" t="str">
            <v>Annual report on funding recommendations</v>
          </cell>
          <cell r="S88">
            <v>2016</v>
          </cell>
          <cell r="U88" t="str">
            <v>AR-2016</v>
          </cell>
        </row>
        <row r="89">
          <cell r="A89">
            <v>441</v>
          </cell>
          <cell r="C89" t="str">
            <v>SunRail Phase II South</v>
          </cell>
          <cell r="D89" t="str">
            <v>Orlando</v>
          </cell>
          <cell r="F89" t="str">
            <v>Florida</v>
          </cell>
          <cell r="K89" t="str">
            <v>New Starts</v>
          </cell>
          <cell r="L89" t="str">
            <v>CGA</v>
          </cell>
          <cell r="M89">
            <v>2015</v>
          </cell>
          <cell r="O89">
            <v>186</v>
          </cell>
          <cell r="P89">
            <v>93</v>
          </cell>
          <cell r="R89" t="str">
            <v>Annual report on funding recommendations</v>
          </cell>
          <cell r="S89">
            <v>2017</v>
          </cell>
          <cell r="U89" t="str">
            <v>AR-2017</v>
          </cell>
        </row>
        <row r="90">
          <cell r="A90">
            <v>442</v>
          </cell>
          <cell r="C90" t="str">
            <v>SunRail Connector to Orlando Airport </v>
          </cell>
          <cell r="D90" t="str">
            <v>Orlando</v>
          </cell>
          <cell r="F90" t="str">
            <v>Florida</v>
          </cell>
          <cell r="K90" t="str">
            <v>Small Starts</v>
          </cell>
          <cell r="L90" t="str">
            <v>Project Development</v>
          </cell>
          <cell r="M90">
            <v>2015</v>
          </cell>
          <cell r="R90" t="str">
            <v>Annual report on funding recommendations</v>
          </cell>
          <cell r="S90">
            <v>2017</v>
          </cell>
          <cell r="U90" t="str">
            <v>AR-2017</v>
          </cell>
        </row>
        <row r="91">
          <cell r="A91">
            <v>443</v>
          </cell>
          <cell r="C91" t="str">
            <v>SunRail Connector to Orlando Airport </v>
          </cell>
          <cell r="D91" t="str">
            <v>Orlando</v>
          </cell>
          <cell r="F91" t="str">
            <v>Florida</v>
          </cell>
          <cell r="H91" t="str">
            <v>Commuter Rail</v>
          </cell>
          <cell r="I91" t="str">
            <v>Introduction of new mode</v>
          </cell>
          <cell r="J91" t="str">
            <v>5.5</v>
          </cell>
          <cell r="K91" t="str">
            <v>Small Starts</v>
          </cell>
          <cell r="L91" t="str">
            <v>Project Development</v>
          </cell>
          <cell r="M91">
            <v>2015</v>
          </cell>
          <cell r="R91" t="str">
            <v>Annual report on funding recommendations</v>
          </cell>
          <cell r="S91">
            <v>2017</v>
          </cell>
          <cell r="U91" t="str">
            <v>AR-2017</v>
          </cell>
        </row>
        <row r="92">
          <cell r="A92">
            <v>444</v>
          </cell>
          <cell r="C92" t="str">
            <v>Central Florida Commuter Rail Transit – Initial Operating Segment</v>
          </cell>
          <cell r="D92" t="str">
            <v>Orlando</v>
          </cell>
          <cell r="F92" t="str">
            <v>Florida</v>
          </cell>
          <cell r="H92" t="str">
            <v>Commuter Rail</v>
          </cell>
          <cell r="I92" t="str">
            <v>Introduction of new mode</v>
          </cell>
          <cell r="J92">
            <v>32</v>
          </cell>
          <cell r="K92" t="str">
            <v>New Starts</v>
          </cell>
          <cell r="L92" t="str">
            <v>Final Design</v>
          </cell>
          <cell r="M92">
            <v>2012</v>
          </cell>
          <cell r="N92">
            <v>2014</v>
          </cell>
          <cell r="O92">
            <v>357.23</v>
          </cell>
          <cell r="P92">
            <v>178.61</v>
          </cell>
          <cell r="R92" t="str">
            <v>Annual report on funding recommendations</v>
          </cell>
          <cell r="S92">
            <v>2014</v>
          </cell>
          <cell r="U92" t="str">
            <v>AR-2014</v>
          </cell>
        </row>
        <row r="93">
          <cell r="A93">
            <v>445</v>
          </cell>
          <cell r="C93" t="str">
            <v>Central Florida Commuter Rail Transit – Initial Operating Segment</v>
          </cell>
          <cell r="D93" t="str">
            <v>Orlando</v>
          </cell>
          <cell r="F93" t="str">
            <v>Florida</v>
          </cell>
          <cell r="H93" t="str">
            <v>Commuter Rail</v>
          </cell>
          <cell r="I93" t="str">
            <v>Introduction of new mode</v>
          </cell>
          <cell r="J93">
            <v>32</v>
          </cell>
          <cell r="L93" t="str">
            <v>Preliminary Engineering</v>
          </cell>
          <cell r="M93">
            <v>2007</v>
          </cell>
          <cell r="O93" t="str">
            <v>357.23 </v>
          </cell>
          <cell r="P93" t="str">
            <v>178.61 </v>
          </cell>
          <cell r="R93" t="str">
            <v>Annual report on funding recommendations</v>
          </cell>
          <cell r="S93">
            <v>2013</v>
          </cell>
          <cell r="U93" t="str">
            <v>AR-2013</v>
          </cell>
        </row>
        <row r="94">
          <cell r="A94">
            <v>446</v>
          </cell>
          <cell r="C94" t="str">
            <v>Central Florida Commuter Rail Transit – Initial Operating Segment</v>
          </cell>
          <cell r="D94" t="str">
            <v>Orlando</v>
          </cell>
          <cell r="F94" t="str">
            <v>Florida</v>
          </cell>
          <cell r="H94" t="str">
            <v>Commuter Rail</v>
          </cell>
          <cell r="I94" t="str">
            <v>Introduction of new mode</v>
          </cell>
          <cell r="J94">
            <v>32</v>
          </cell>
          <cell r="L94" t="str">
            <v>Preliminary Engineering</v>
          </cell>
          <cell r="M94">
            <v>2007</v>
          </cell>
          <cell r="O94" t="str">
            <v>361.5 </v>
          </cell>
          <cell r="R94" t="str">
            <v>Before and After Study</v>
          </cell>
          <cell r="S94">
            <v>2019</v>
          </cell>
          <cell r="U94" t="str">
            <v>BA</v>
          </cell>
        </row>
        <row r="95">
          <cell r="A95">
            <v>447</v>
          </cell>
          <cell r="C95" t="str">
            <v>Central Florida Commuter Rail Transit – Initial Operating Segment</v>
          </cell>
          <cell r="D95" t="str">
            <v>Orlando</v>
          </cell>
          <cell r="F95" t="str">
            <v>Florida</v>
          </cell>
          <cell r="H95" t="str">
            <v>Commuter Rail</v>
          </cell>
          <cell r="I95" t="str">
            <v>Introduction of new mode</v>
          </cell>
          <cell r="J95">
            <v>32</v>
          </cell>
          <cell r="L95" t="str">
            <v>Final Design</v>
          </cell>
          <cell r="M95">
            <v>2008</v>
          </cell>
          <cell r="O95" t="str">
            <v>357.23 </v>
          </cell>
          <cell r="P95" t="str">
            <v>178.61 </v>
          </cell>
          <cell r="R95" t="str">
            <v>Annual report on funding recommendations</v>
          </cell>
          <cell r="S95">
            <v>2013</v>
          </cell>
          <cell r="U95" t="str">
            <v>AR-2013</v>
          </cell>
        </row>
        <row r="96">
          <cell r="A96">
            <v>448</v>
          </cell>
          <cell r="C96" t="str">
            <v>Central Florida Commuter Rail Transit – Initial Operating Segment</v>
          </cell>
          <cell r="D96" t="str">
            <v>Orlando</v>
          </cell>
          <cell r="F96" t="str">
            <v>Florida</v>
          </cell>
          <cell r="H96" t="str">
            <v>Commuter Rail</v>
          </cell>
          <cell r="I96" t="str">
            <v>Introduction of new mode</v>
          </cell>
          <cell r="J96">
            <v>32</v>
          </cell>
          <cell r="L96" t="str">
            <v>FFGA Awarded</v>
          </cell>
          <cell r="M96">
            <v>2011</v>
          </cell>
          <cell r="O96" t="str">
            <v>357.23 </v>
          </cell>
          <cell r="P96" t="str">
            <v>178.61 </v>
          </cell>
          <cell r="R96" t="str">
            <v>Annual report on funding recommendations</v>
          </cell>
          <cell r="S96">
            <v>2013</v>
          </cell>
          <cell r="U96" t="str">
            <v>AR-2013</v>
          </cell>
        </row>
        <row r="97">
          <cell r="A97">
            <v>449</v>
          </cell>
          <cell r="C97" t="str">
            <v>Central Florida Commuter Rail Transit – Initial Operating Segment</v>
          </cell>
          <cell r="D97" t="str">
            <v>Orlando</v>
          </cell>
          <cell r="F97" t="str">
            <v>Florida</v>
          </cell>
          <cell r="H97" t="str">
            <v>Commuter Rail</v>
          </cell>
          <cell r="I97" t="str">
            <v>Introduction of new mode</v>
          </cell>
          <cell r="J97">
            <v>32</v>
          </cell>
          <cell r="L97" t="str">
            <v>Project Opening</v>
          </cell>
          <cell r="M97">
            <v>2014</v>
          </cell>
          <cell r="R97" t="str">
            <v>Before and After Study</v>
          </cell>
          <cell r="S97">
            <v>2019</v>
          </cell>
          <cell r="U97" t="str">
            <v>BA</v>
          </cell>
        </row>
        <row r="98">
          <cell r="A98">
            <v>450</v>
          </cell>
          <cell r="B98">
            <v>1231</v>
          </cell>
          <cell r="C98" t="str">
            <v>Flagler to duPont Place </v>
          </cell>
          <cell r="D98" t="str">
            <v>Jacksonville </v>
          </cell>
          <cell r="E98" t="str">
            <v>_</v>
          </cell>
          <cell r="F98" t="str">
            <v>Florida</v>
          </cell>
          <cell r="G98" t="str">
            <v>_</v>
          </cell>
          <cell r="I98" t="str">
            <v>Expansition of existing system</v>
          </cell>
          <cell r="J98" t="str">
            <v xml:space="preserve">0.3 </v>
          </cell>
          <cell r="K98" t="str">
            <v>New Starts</v>
          </cell>
          <cell r="L98" t="str">
            <v>FFGA Awarded</v>
          </cell>
          <cell r="M98">
            <v>1994</v>
          </cell>
          <cell r="O98" t="str">
            <v>31.4</v>
          </cell>
          <cell r="P98">
            <v>25</v>
          </cell>
          <cell r="R98" t="str">
            <v>Annual report on funding recommendations</v>
          </cell>
          <cell r="S98">
            <v>1997</v>
          </cell>
          <cell r="T98" t="str">
            <v>extension of the Automated Skyway Express (ASE). The FFGA was amended in 1994 to include this extension</v>
          </cell>
          <cell r="U98" t="str">
            <v>AR-1997</v>
          </cell>
        </row>
        <row r="99">
          <cell r="A99">
            <v>451</v>
          </cell>
          <cell r="B99">
            <v>1231</v>
          </cell>
          <cell r="C99" t="str">
            <v>Flagler to duPont Place </v>
          </cell>
          <cell r="D99" t="str">
            <v>Jacksonville </v>
          </cell>
          <cell r="E99" t="str">
            <v>_</v>
          </cell>
          <cell r="F99" t="str">
            <v>Florida</v>
          </cell>
          <cell r="G99" t="str">
            <v>_</v>
          </cell>
          <cell r="I99" t="str">
            <v>Expansition of existing system</v>
          </cell>
          <cell r="K99" t="str">
            <v>New Starts</v>
          </cell>
          <cell r="L99" t="str">
            <v>FFGA Awarded</v>
          </cell>
          <cell r="M99">
            <v>1991</v>
          </cell>
          <cell r="O99" t="str">
            <v>108.5</v>
          </cell>
          <cell r="P99" t="str">
            <v>43.86 </v>
          </cell>
          <cell r="R99" t="str">
            <v>Annual report on funding recommendations</v>
          </cell>
          <cell r="S99">
            <v>1998</v>
          </cell>
          <cell r="U99" t="str">
            <v>AR-1998</v>
          </cell>
        </row>
        <row r="100">
          <cell r="A100">
            <v>452</v>
          </cell>
          <cell r="B100">
            <v>1232</v>
          </cell>
          <cell r="C100" t="str">
            <v>South Extension of the Automated Skyway Express (ASE)</v>
          </cell>
          <cell r="D100" t="str">
            <v>Jacksonville </v>
          </cell>
          <cell r="E100" t="str">
            <v>_</v>
          </cell>
          <cell r="F100" t="str">
            <v>Florida</v>
          </cell>
          <cell r="G100" t="str">
            <v>_</v>
          </cell>
          <cell r="I100" t="str">
            <v>Expansition of existing system</v>
          </cell>
          <cell r="J100" t="str">
            <v>1.2</v>
          </cell>
          <cell r="K100" t="str">
            <v>New Starts</v>
          </cell>
          <cell r="L100" t="str">
            <v>FFGA Awarded</v>
          </cell>
          <cell r="M100">
            <v>1991</v>
          </cell>
          <cell r="O100" t="str">
            <v>133.7</v>
          </cell>
          <cell r="P100" t="str">
            <v>15.00</v>
          </cell>
          <cell r="R100" t="str">
            <v>Annual report on funding recommendations</v>
          </cell>
          <cell r="S100">
            <v>1995</v>
          </cell>
          <cell r="T100" t="str">
            <v>Automated Skyway Express</v>
          </cell>
          <cell r="U100" t="str">
            <v>AR-1995</v>
          </cell>
        </row>
        <row r="101">
          <cell r="A101">
            <v>453</v>
          </cell>
          <cell r="C101" t="str">
            <v>JTA Bus Rapid Transit North Corridor </v>
          </cell>
          <cell r="D101" t="str">
            <v>Jacksonville </v>
          </cell>
          <cell r="E101" t="str">
            <v>_</v>
          </cell>
          <cell r="F101" t="str">
            <v>Florida</v>
          </cell>
          <cell r="G101" t="str">
            <v>_</v>
          </cell>
          <cell r="H101" t="str">
            <v>Bus Rapid Transit</v>
          </cell>
          <cell r="I101" t="str">
            <v>Expansition of existing system</v>
          </cell>
          <cell r="J101" t="str">
            <v>9.3</v>
          </cell>
          <cell r="L101" t="str">
            <v>Project Development</v>
          </cell>
          <cell r="M101">
            <v>2010</v>
          </cell>
          <cell r="O101" t="str">
            <v>33.48 </v>
          </cell>
          <cell r="P101" t="str">
            <v>26.79 </v>
          </cell>
          <cell r="R101" t="str">
            <v>Annual report on funding recommendations</v>
          </cell>
          <cell r="S101">
            <v>2013</v>
          </cell>
          <cell r="U101" t="str">
            <v>AR-2013</v>
          </cell>
        </row>
        <row r="102">
          <cell r="A102">
            <v>454</v>
          </cell>
          <cell r="C102" t="str">
            <v>BRT North Corridor </v>
          </cell>
          <cell r="D102" t="str">
            <v>Jacksonville </v>
          </cell>
          <cell r="E102" t="str">
            <v>_</v>
          </cell>
          <cell r="F102" t="str">
            <v>Florida</v>
          </cell>
          <cell r="K102" t="str">
            <v>Small Starts</v>
          </cell>
          <cell r="L102" t="str">
            <v>CGA</v>
          </cell>
          <cell r="M102">
            <v>2015</v>
          </cell>
          <cell r="R102" t="str">
            <v>Annual report on funding recommendations</v>
          </cell>
          <cell r="S102">
            <v>2017</v>
          </cell>
          <cell r="U102" t="str">
            <v>AR-2017</v>
          </cell>
        </row>
        <row r="103">
          <cell r="A103">
            <v>455</v>
          </cell>
          <cell r="C103" t="str">
            <v>East Corridor </v>
          </cell>
          <cell r="D103" t="str">
            <v>Jacksonville </v>
          </cell>
          <cell r="E103" t="str">
            <v>_</v>
          </cell>
          <cell r="F103" t="str">
            <v>Florida</v>
          </cell>
          <cell r="G103" t="str">
            <v>_</v>
          </cell>
          <cell r="K103" t="str">
            <v>Small Starts</v>
          </cell>
          <cell r="L103" t="str">
            <v>Project Development</v>
          </cell>
          <cell r="M103">
            <v>2015</v>
          </cell>
          <cell r="O103" t="str">
            <v>33.9 </v>
          </cell>
          <cell r="P103" t="str">
            <v>16.9 </v>
          </cell>
          <cell r="R103" t="str">
            <v>Annual report on funding recommendations</v>
          </cell>
          <cell r="S103">
            <v>2017</v>
          </cell>
          <cell r="U103" t="str">
            <v>AR-2017</v>
          </cell>
        </row>
        <row r="104">
          <cell r="A104">
            <v>456</v>
          </cell>
          <cell r="C104" t="str">
            <v>JTA Bus Rapid Transit Southeast Corridor </v>
          </cell>
          <cell r="D104" t="str">
            <v>Jacksonville </v>
          </cell>
          <cell r="E104" t="str">
            <v>_</v>
          </cell>
          <cell r="F104" t="str">
            <v>Florida</v>
          </cell>
          <cell r="G104" t="str">
            <v>_</v>
          </cell>
          <cell r="I104" t="str">
            <v>Expansition of existing system</v>
          </cell>
          <cell r="J104" t="str">
            <v>11.1</v>
          </cell>
          <cell r="L104" t="str">
            <v>Project Development</v>
          </cell>
          <cell r="M104">
            <v>2011</v>
          </cell>
          <cell r="O104" t="str">
            <v>23.88 </v>
          </cell>
          <cell r="P104" t="str">
            <v>19.10 </v>
          </cell>
          <cell r="R104" t="str">
            <v>Annual report on funding recommendations</v>
          </cell>
          <cell r="U104" t="str">
            <v>AR-</v>
          </cell>
        </row>
        <row r="105">
          <cell r="A105">
            <v>457</v>
          </cell>
          <cell r="C105" t="str">
            <v>Southwest Corridor </v>
          </cell>
          <cell r="D105" t="str">
            <v>Jacksonville </v>
          </cell>
          <cell r="E105" t="str">
            <v>_</v>
          </cell>
          <cell r="F105" t="str">
            <v>Florida</v>
          </cell>
          <cell r="G105" t="str">
            <v>_</v>
          </cell>
          <cell r="K105" t="str">
            <v>Small Starts</v>
          </cell>
          <cell r="L105" t="str">
            <v>Project Development</v>
          </cell>
          <cell r="M105">
            <v>2015</v>
          </cell>
          <cell r="O105">
            <v>19</v>
          </cell>
          <cell r="P105" t="str">
            <v>9.5</v>
          </cell>
          <cell r="R105" t="str">
            <v>Annual report on funding recommendations</v>
          </cell>
          <cell r="S105">
            <v>2017</v>
          </cell>
          <cell r="U105" t="str">
            <v>AR-2017</v>
          </cell>
        </row>
        <row r="106">
          <cell r="A106">
            <v>458</v>
          </cell>
          <cell r="C106" t="str">
            <v>Wave Streetcar</v>
          </cell>
          <cell r="D106" t="str">
            <v>Fort Lauderdale</v>
          </cell>
          <cell r="F106" t="str">
            <v>Florida</v>
          </cell>
          <cell r="H106" t="str">
            <v>Streetcar</v>
          </cell>
          <cell r="I106" t="str">
            <v>Introduction of new mode</v>
          </cell>
          <cell r="J106">
            <v>2.7</v>
          </cell>
          <cell r="K106" t="str">
            <v>Small Starts</v>
          </cell>
          <cell r="L106" t="str">
            <v>Project Development</v>
          </cell>
          <cell r="M106">
            <v>2013</v>
          </cell>
          <cell r="N106">
            <v>2016</v>
          </cell>
          <cell r="O106">
            <v>142.59</v>
          </cell>
          <cell r="P106">
            <v>49.65</v>
          </cell>
          <cell r="Q106" t="str">
            <v>21.5</v>
          </cell>
          <cell r="R106" t="str">
            <v>Annual report on funding recommendations</v>
          </cell>
          <cell r="S106">
            <v>2014</v>
          </cell>
          <cell r="U106" t="str">
            <v>AR-2014</v>
          </cell>
        </row>
        <row r="107">
          <cell r="A107">
            <v>459</v>
          </cell>
          <cell r="C107" t="str">
            <v>Wave Streetcar</v>
          </cell>
          <cell r="D107" t="str">
            <v>Fort Lauderdale</v>
          </cell>
          <cell r="F107" t="str">
            <v>Florida</v>
          </cell>
          <cell r="H107" t="str">
            <v>Streetcar</v>
          </cell>
          <cell r="I107" t="str">
            <v>Introduction of new mode</v>
          </cell>
          <cell r="J107">
            <v>2.7</v>
          </cell>
          <cell r="K107" t="str">
            <v>Small Starts</v>
          </cell>
          <cell r="L107" t="str">
            <v>Project Development</v>
          </cell>
          <cell r="M107">
            <v>2013</v>
          </cell>
          <cell r="N107">
            <v>2016</v>
          </cell>
          <cell r="O107">
            <v>142.59</v>
          </cell>
          <cell r="P107">
            <v>49.65</v>
          </cell>
          <cell r="Q107" t="str">
            <v>21.5</v>
          </cell>
          <cell r="R107" t="str">
            <v>Annual report on funding recommendations</v>
          </cell>
          <cell r="S107">
            <v>2015</v>
          </cell>
          <cell r="U107" t="str">
            <v>AR-2015</v>
          </cell>
        </row>
        <row r="108">
          <cell r="A108">
            <v>460</v>
          </cell>
          <cell r="C108" t="str">
            <v>Wave Streetcar</v>
          </cell>
          <cell r="D108" t="str">
            <v>Fort Lauderdale</v>
          </cell>
          <cell r="F108" t="str">
            <v>Florida</v>
          </cell>
          <cell r="H108" t="str">
            <v>Streetcar</v>
          </cell>
          <cell r="I108" t="str">
            <v>Introduction of new mode</v>
          </cell>
          <cell r="J108">
            <v>2.8</v>
          </cell>
          <cell r="K108" t="str">
            <v>Small Starts</v>
          </cell>
          <cell r="L108" t="str">
            <v>Project Development</v>
          </cell>
          <cell r="M108">
            <v>2013</v>
          </cell>
          <cell r="N108">
            <v>2017</v>
          </cell>
          <cell r="O108">
            <v>161.85</v>
          </cell>
          <cell r="P108">
            <v>59.28</v>
          </cell>
          <cell r="Q108" t="str">
            <v>21.5</v>
          </cell>
          <cell r="R108" t="str">
            <v>Annual report on funding recommendations</v>
          </cell>
          <cell r="S108">
            <v>2016</v>
          </cell>
          <cell r="U108" t="str">
            <v>AR-2016</v>
          </cell>
        </row>
        <row r="109">
          <cell r="A109">
            <v>461</v>
          </cell>
          <cell r="C109" t="str">
            <v>Wave Streetcar</v>
          </cell>
          <cell r="D109" t="str">
            <v>Fort Lauderdale</v>
          </cell>
          <cell r="F109" t="str">
            <v>Florida</v>
          </cell>
          <cell r="H109" t="str">
            <v>Streetcar</v>
          </cell>
          <cell r="I109" t="str">
            <v>Introduction of new mode</v>
          </cell>
          <cell r="J109">
            <v>2.8</v>
          </cell>
          <cell r="K109" t="str">
            <v>Small Starts</v>
          </cell>
          <cell r="L109" t="str">
            <v>CGA</v>
          </cell>
          <cell r="M109">
            <v>2017</v>
          </cell>
          <cell r="R109" t="str">
            <v>Annual report on funding recommendations</v>
          </cell>
          <cell r="S109">
            <v>2019</v>
          </cell>
          <cell r="U109" t="str">
            <v>AR-2019</v>
          </cell>
        </row>
        <row r="110">
          <cell r="A110">
            <v>462</v>
          </cell>
          <cell r="C110" t="str">
            <v>JTA BRT Southeast Corridor</v>
          </cell>
          <cell r="D110" t="str">
            <v>Jacksonville</v>
          </cell>
          <cell r="F110" t="str">
            <v>Florida</v>
          </cell>
          <cell r="H110" t="str">
            <v>Bus Rapid Transit</v>
          </cell>
          <cell r="I110" t="str">
            <v>Expansition of existing system</v>
          </cell>
          <cell r="J110">
            <v>11.1</v>
          </cell>
          <cell r="K110" t="str">
            <v>Small Starts</v>
          </cell>
          <cell r="L110" t="str">
            <v>Project Development</v>
          </cell>
          <cell r="M110">
            <v>2011</v>
          </cell>
          <cell r="N110">
            <v>2014</v>
          </cell>
          <cell r="O110">
            <v>23.88</v>
          </cell>
          <cell r="P110">
            <v>19.100000000000001</v>
          </cell>
          <cell r="R110" t="str">
            <v>Annual report on funding recommendations</v>
          </cell>
          <cell r="S110">
            <v>2014</v>
          </cell>
          <cell r="U110" t="str">
            <v>AR-2014</v>
          </cell>
        </row>
        <row r="111">
          <cell r="A111">
            <v>463</v>
          </cell>
          <cell r="C111" t="str">
            <v>JTA BRT Southeast Corridor</v>
          </cell>
          <cell r="D111" t="str">
            <v>Jacksonville</v>
          </cell>
          <cell r="F111" t="str">
            <v>Florida</v>
          </cell>
          <cell r="H111" t="str">
            <v>Bus Rapid Transit</v>
          </cell>
          <cell r="I111" t="str">
            <v>Expansition of existing system</v>
          </cell>
          <cell r="J111">
            <v>11.1</v>
          </cell>
          <cell r="K111" t="str">
            <v>Small Starts</v>
          </cell>
          <cell r="L111" t="str">
            <v>Project Development</v>
          </cell>
          <cell r="M111">
            <v>2011</v>
          </cell>
          <cell r="N111">
            <v>2016</v>
          </cell>
          <cell r="O111">
            <v>23.88</v>
          </cell>
          <cell r="P111">
            <v>19.100000000000001</v>
          </cell>
          <cell r="R111" t="str">
            <v>Annual report on funding recommendations</v>
          </cell>
          <cell r="S111">
            <v>2015</v>
          </cell>
          <cell r="U111" t="str">
            <v>AR-2015</v>
          </cell>
        </row>
        <row r="112">
          <cell r="A112">
            <v>464</v>
          </cell>
          <cell r="C112" t="str">
            <v>JTA BRT Southeast Corridor</v>
          </cell>
          <cell r="D112" t="str">
            <v>Jacksonville</v>
          </cell>
          <cell r="F112" t="str">
            <v>Florida</v>
          </cell>
          <cell r="H112" t="str">
            <v>Bus Rapid Transit</v>
          </cell>
          <cell r="I112" t="str">
            <v>Expansition of existing system</v>
          </cell>
          <cell r="J112">
            <v>11.1</v>
          </cell>
          <cell r="K112" t="str">
            <v>Small Starts</v>
          </cell>
          <cell r="L112" t="str">
            <v>Project Development</v>
          </cell>
          <cell r="M112">
            <v>2011</v>
          </cell>
          <cell r="N112">
            <v>2017</v>
          </cell>
          <cell r="O112">
            <v>23.88</v>
          </cell>
          <cell r="P112">
            <v>19.100000000000001</v>
          </cell>
          <cell r="R112" t="str">
            <v>Annual report on funding recommendations</v>
          </cell>
          <cell r="S112">
            <v>2016</v>
          </cell>
          <cell r="U112" t="str">
            <v>AR-2016</v>
          </cell>
        </row>
        <row r="113">
          <cell r="A113">
            <v>465</v>
          </cell>
          <cell r="C113" t="str">
            <v>JTA BRT North Corridor</v>
          </cell>
          <cell r="D113" t="str">
            <v>Jacksonville</v>
          </cell>
          <cell r="F113" t="str">
            <v>Florida</v>
          </cell>
          <cell r="H113" t="str">
            <v>Bus Rapid Transit</v>
          </cell>
          <cell r="I113" t="str">
            <v>Expansition of existing system</v>
          </cell>
          <cell r="J113">
            <v>9.3000000000000007</v>
          </cell>
          <cell r="K113" t="str">
            <v>Small Starts</v>
          </cell>
          <cell r="L113" t="str">
            <v>Project Development</v>
          </cell>
          <cell r="M113">
            <v>2010</v>
          </cell>
          <cell r="N113">
            <v>2014</v>
          </cell>
          <cell r="O113">
            <v>33.479999999999997</v>
          </cell>
          <cell r="P113">
            <v>26.79</v>
          </cell>
          <cell r="R113" t="str">
            <v>Annual report on funding recommendations</v>
          </cell>
          <cell r="S113">
            <v>2014</v>
          </cell>
          <cell r="U113" t="str">
            <v>AR-2014</v>
          </cell>
        </row>
        <row r="114">
          <cell r="A114">
            <v>466</v>
          </cell>
          <cell r="C114" t="str">
            <v>JTA BRT North Corridor</v>
          </cell>
          <cell r="D114" t="str">
            <v>Jacksonville</v>
          </cell>
          <cell r="F114" t="str">
            <v>Florida</v>
          </cell>
          <cell r="H114" t="str">
            <v>Bus Rapid Transit</v>
          </cell>
          <cell r="I114" t="str">
            <v>Expansition of existing system</v>
          </cell>
          <cell r="J114">
            <v>9.3000000000000007</v>
          </cell>
          <cell r="K114" t="str">
            <v>Small Starts</v>
          </cell>
          <cell r="L114" t="str">
            <v>Project Development</v>
          </cell>
          <cell r="M114">
            <v>2012</v>
          </cell>
          <cell r="N114">
            <v>2015</v>
          </cell>
          <cell r="O114">
            <v>33.229999999999997</v>
          </cell>
          <cell r="P114">
            <v>26.59</v>
          </cell>
          <cell r="R114" t="str">
            <v>Annual report on funding recommendations</v>
          </cell>
          <cell r="S114">
            <v>2015</v>
          </cell>
          <cell r="U114" t="str">
            <v>AR-2015</v>
          </cell>
        </row>
        <row r="115">
          <cell r="A115">
            <v>467</v>
          </cell>
          <cell r="C115" t="str">
            <v>Central Avenue Bus Rapid Transit Project</v>
          </cell>
          <cell r="D115" t="str">
            <v>St. Petersburg</v>
          </cell>
          <cell r="F115" t="str">
            <v>Florida</v>
          </cell>
          <cell r="H115" t="str">
            <v>Bus Rapid Transit</v>
          </cell>
          <cell r="L115" t="str">
            <v>Project Development</v>
          </cell>
          <cell r="M115">
            <v>2016</v>
          </cell>
          <cell r="O115" t="str">
            <v>16.5</v>
          </cell>
          <cell r="P115" t="str">
            <v>8.3</v>
          </cell>
          <cell r="R115" t="str">
            <v>Annual report on funding recommendations</v>
          </cell>
          <cell r="S115">
            <v>2018</v>
          </cell>
          <cell r="U115" t="str">
            <v>AR-2018</v>
          </cell>
        </row>
        <row r="116">
          <cell r="A116">
            <v>468</v>
          </cell>
          <cell r="C116" t="str">
            <v>Central Avenue Bus Rapid Transit Project</v>
          </cell>
          <cell r="D116" t="str">
            <v>St. Petersburg</v>
          </cell>
          <cell r="F116" t="str">
            <v>Florida</v>
          </cell>
          <cell r="H116" t="str">
            <v>Bus Rapid Transit</v>
          </cell>
          <cell r="I116" t="str">
            <v>Introduction of new mode</v>
          </cell>
          <cell r="J116" t="str">
            <v>10.3</v>
          </cell>
          <cell r="K116" t="str">
            <v>Small Starts</v>
          </cell>
          <cell r="L116" t="str">
            <v>Project Development</v>
          </cell>
          <cell r="M116">
            <v>2016</v>
          </cell>
          <cell r="N116">
            <v>2021</v>
          </cell>
          <cell r="O116" t="str">
            <v>43.93</v>
          </cell>
          <cell r="P116" t="str">
            <v>21.83</v>
          </cell>
          <cell r="R116" t="str">
            <v xml:space="preserve">Project Profile </v>
          </cell>
          <cell r="S116">
            <v>2019</v>
          </cell>
          <cell r="U116" t="str">
            <v>OTHER</v>
          </cell>
        </row>
        <row r="117">
          <cell r="A117">
            <v>469</v>
          </cell>
          <cell r="C117" t="str">
            <v>Tampa Bay Regional Rail</v>
          </cell>
          <cell r="D117" t="str">
            <v>Tampa Bay</v>
          </cell>
          <cell r="F117" t="str">
            <v>Florida</v>
          </cell>
          <cell r="H117" t="str">
            <v>Light Rail</v>
          </cell>
          <cell r="I117" t="str">
            <v>Introduction of new mode</v>
          </cell>
          <cell r="J117" t="str">
            <v>20.1</v>
          </cell>
          <cell r="K117" t="str">
            <v>New Starts</v>
          </cell>
          <cell r="L117" t="str">
            <v>Preliminary Engineering</v>
          </cell>
          <cell r="M117">
            <v>1999</v>
          </cell>
          <cell r="O117" t="str">
            <v>1455.5</v>
          </cell>
          <cell r="P117" t="str">
            <v>727.7</v>
          </cell>
          <cell r="R117" t="str">
            <v>Annual report on funding recommendations</v>
          </cell>
          <cell r="S117">
            <v>2005</v>
          </cell>
          <cell r="U117" t="str">
            <v>AR-2005</v>
          </cell>
        </row>
        <row r="118">
          <cell r="A118">
            <v>470</v>
          </cell>
          <cell r="C118" t="str">
            <v>Tampa Streetcar Extension Project</v>
          </cell>
          <cell r="D118" t="str">
            <v>Tampa</v>
          </cell>
          <cell r="F118" t="str">
            <v>Florida</v>
          </cell>
          <cell r="H118" t="str">
            <v>Streetcar</v>
          </cell>
          <cell r="I118" t="str">
            <v>Expansition of existing system</v>
          </cell>
          <cell r="J118" t="str">
            <v>2.6</v>
          </cell>
          <cell r="K118" t="str">
            <v>Small Starts</v>
          </cell>
          <cell r="L118" t="str">
            <v>Project Development</v>
          </cell>
          <cell r="N118">
            <v>2024</v>
          </cell>
          <cell r="P118" t="str">
            <v>51.27</v>
          </cell>
          <cell r="R118" t="str">
            <v xml:space="preserve">Project Profile </v>
          </cell>
          <cell r="S118">
            <v>2018</v>
          </cell>
          <cell r="U118" t="str">
            <v>OTHER</v>
          </cell>
        </row>
        <row r="119">
          <cell r="A119">
            <v>471</v>
          </cell>
          <cell r="B119">
            <v>1311</v>
          </cell>
          <cell r="C119" t="str">
            <v>Largo Corridor</v>
          </cell>
          <cell r="D119" t="str">
            <v>Washington DC</v>
          </cell>
          <cell r="E119" t="str">
            <v>_</v>
          </cell>
          <cell r="F119" t="str">
            <v xml:space="preserve">Distrcit of Colombia </v>
          </cell>
          <cell r="G119" t="str">
            <v>_</v>
          </cell>
          <cell r="H119" t="str">
            <v>Heavy Rail</v>
          </cell>
          <cell r="I119" t="str">
            <v>Expansition of existing system</v>
          </cell>
          <cell r="J119" t="str">
            <v>2.9</v>
          </cell>
          <cell r="K119" t="str">
            <v>New Starts</v>
          </cell>
          <cell r="L119" t="str">
            <v>Preliminary Engineering</v>
          </cell>
          <cell r="M119">
            <v>1996</v>
          </cell>
          <cell r="O119">
            <v>350</v>
          </cell>
          <cell r="P119" t="str">
            <v>276.50 </v>
          </cell>
          <cell r="R119" t="str">
            <v>Annual report on funding recommendations</v>
          </cell>
          <cell r="S119">
            <v>1997</v>
          </cell>
          <cell r="T119" t="str">
            <v xml:space="preserve">Washington Metrorail Blue Line. </v>
          </cell>
          <cell r="U119" t="str">
            <v>AR-1997</v>
          </cell>
        </row>
        <row r="120">
          <cell r="A120">
            <v>472</v>
          </cell>
          <cell r="B120">
            <v>1311</v>
          </cell>
          <cell r="C120" t="str">
            <v>Largo Corridor</v>
          </cell>
          <cell r="D120" t="str">
            <v>Washington DC</v>
          </cell>
          <cell r="E120" t="str">
            <v>_</v>
          </cell>
          <cell r="F120" t="str">
            <v xml:space="preserve">Distrcit of Colombia </v>
          </cell>
          <cell r="G120" t="str">
            <v>_</v>
          </cell>
          <cell r="H120" t="str">
            <v>Heavy Rail</v>
          </cell>
          <cell r="I120" t="str">
            <v>Expansition of existing system</v>
          </cell>
          <cell r="J120" t="str">
            <v>3.1</v>
          </cell>
          <cell r="K120" t="str">
            <v>New Starts</v>
          </cell>
          <cell r="L120" t="str">
            <v>Preliminary Engineering</v>
          </cell>
          <cell r="M120">
            <v>1996</v>
          </cell>
          <cell r="O120">
            <v>350</v>
          </cell>
          <cell r="P120" t="str">
            <v>276.50 </v>
          </cell>
          <cell r="R120" t="str">
            <v>Annual report on funding recommendations</v>
          </cell>
          <cell r="S120">
            <v>1998</v>
          </cell>
          <cell r="U120" t="str">
            <v>AR-1998</v>
          </cell>
        </row>
        <row r="121">
          <cell r="A121">
            <v>473</v>
          </cell>
          <cell r="B121">
            <v>1311</v>
          </cell>
          <cell r="C121" t="str">
            <v>Largo Corridor</v>
          </cell>
          <cell r="D121" t="str">
            <v>Washington DC</v>
          </cell>
          <cell r="E121" t="str">
            <v>_</v>
          </cell>
          <cell r="F121" t="str">
            <v xml:space="preserve">Distrcit of Colombia </v>
          </cell>
          <cell r="G121" t="str">
            <v>_</v>
          </cell>
          <cell r="H121" t="str">
            <v>Heavy Rail</v>
          </cell>
          <cell r="I121" t="str">
            <v>Expansition of existing system</v>
          </cell>
          <cell r="J121" t="str">
            <v>3.1</v>
          </cell>
          <cell r="K121" t="str">
            <v>New Starts</v>
          </cell>
          <cell r="N121">
            <v>2005</v>
          </cell>
          <cell r="O121" t="str">
            <v>397.1 </v>
          </cell>
          <cell r="P121" t="str">
            <v>316.1 </v>
          </cell>
          <cell r="R121" t="str">
            <v>Annual report on funding recommendations</v>
          </cell>
          <cell r="S121">
            <v>2000</v>
          </cell>
          <cell r="T121" t="str">
            <v xml:space="preserve">Heavy rail </v>
          </cell>
          <cell r="U121" t="str">
            <v>AR-2000</v>
          </cell>
        </row>
        <row r="122">
          <cell r="A122">
            <v>474</v>
          </cell>
          <cell r="B122">
            <v>1311</v>
          </cell>
          <cell r="C122" t="str">
            <v>Largo Corridor</v>
          </cell>
          <cell r="D122" t="str">
            <v>Washington DC</v>
          </cell>
          <cell r="E122" t="str">
            <v>_</v>
          </cell>
          <cell r="F122" t="str">
            <v xml:space="preserve">Distrcit of Colombia </v>
          </cell>
          <cell r="G122" t="str">
            <v>_</v>
          </cell>
          <cell r="H122" t="str">
            <v>Heavy Rail</v>
          </cell>
          <cell r="I122" t="str">
            <v>Expansition of existing system</v>
          </cell>
          <cell r="J122" t="str">
            <v>3.1</v>
          </cell>
          <cell r="K122" t="str">
            <v>New Starts</v>
          </cell>
          <cell r="L122" t="str">
            <v>FFGA Awarded</v>
          </cell>
          <cell r="M122">
            <v>2000</v>
          </cell>
          <cell r="N122">
            <v>2004</v>
          </cell>
          <cell r="O122" t="str">
            <v>433.9</v>
          </cell>
          <cell r="P122" t="str">
            <v>260.3</v>
          </cell>
          <cell r="R122" t="str">
            <v>Annual report on funding recommendations</v>
          </cell>
          <cell r="S122">
            <v>2002</v>
          </cell>
          <cell r="U122" t="str">
            <v>AR-2002</v>
          </cell>
        </row>
        <row r="123">
          <cell r="A123">
            <v>475</v>
          </cell>
          <cell r="C123" t="str">
            <v>Largo Metrorail Extension </v>
          </cell>
          <cell r="D123" t="str">
            <v>Washington DC</v>
          </cell>
          <cell r="E123" t="str">
            <v>_</v>
          </cell>
          <cell r="F123" t="str">
            <v xml:space="preserve">Distrcit of Colombia </v>
          </cell>
          <cell r="G123" t="str">
            <v>_</v>
          </cell>
          <cell r="H123" t="str">
            <v>Heavy Rail</v>
          </cell>
          <cell r="I123" t="str">
            <v>Expansition of existing system</v>
          </cell>
          <cell r="J123" t="str">
            <v>3.1</v>
          </cell>
          <cell r="K123" t="str">
            <v>New Starts</v>
          </cell>
          <cell r="L123" t="str">
            <v>Final Design</v>
          </cell>
          <cell r="M123">
            <v>2000</v>
          </cell>
          <cell r="N123">
            <v>2004</v>
          </cell>
          <cell r="O123" t="str">
            <v>433.90</v>
          </cell>
          <cell r="P123" t="str">
            <v>260.30</v>
          </cell>
          <cell r="R123" t="str">
            <v>Annual report on funding recommendations</v>
          </cell>
          <cell r="S123">
            <v>2005</v>
          </cell>
          <cell r="U123" t="str">
            <v>AR-2005</v>
          </cell>
        </row>
        <row r="124">
          <cell r="A124">
            <v>476</v>
          </cell>
          <cell r="C124" t="str">
            <v>Largo Metrorail Extension </v>
          </cell>
          <cell r="D124" t="str">
            <v>Washington DC</v>
          </cell>
          <cell r="E124" t="str">
            <v>_</v>
          </cell>
          <cell r="F124" t="str">
            <v xml:space="preserve">Distrcit of Colombia </v>
          </cell>
          <cell r="G124" t="str">
            <v>_</v>
          </cell>
          <cell r="H124" t="str">
            <v>Heavy Rail</v>
          </cell>
          <cell r="I124" t="str">
            <v>Expansition of existing system</v>
          </cell>
          <cell r="J124" t="str">
            <v>3.1</v>
          </cell>
          <cell r="K124" t="str">
            <v>New Starts</v>
          </cell>
          <cell r="L124" t="str">
            <v>FFGA Awarded</v>
          </cell>
          <cell r="M124">
            <v>2000</v>
          </cell>
          <cell r="N124">
            <v>2004</v>
          </cell>
          <cell r="O124" t="str">
            <v>433.90</v>
          </cell>
          <cell r="P124" t="str">
            <v>260.30</v>
          </cell>
          <cell r="R124" t="str">
            <v>Annual report on funding recommendations</v>
          </cell>
          <cell r="S124">
            <v>2005</v>
          </cell>
          <cell r="U124" t="str">
            <v>AR-2005</v>
          </cell>
        </row>
        <row r="125">
          <cell r="A125">
            <v>477</v>
          </cell>
          <cell r="B125">
            <v>1411</v>
          </cell>
          <cell r="C125" t="str">
            <v>Canal Streetcar Spine </v>
          </cell>
          <cell r="D125" t="str">
            <v>New Orleans </v>
          </cell>
          <cell r="E125" t="str">
            <v>_</v>
          </cell>
          <cell r="F125" t="str">
            <v>Louisiana </v>
          </cell>
          <cell r="G125" t="str">
            <v>_</v>
          </cell>
          <cell r="H125" t="str">
            <v>Streetcar</v>
          </cell>
          <cell r="I125" t="str">
            <v>Introduction of new mode</v>
          </cell>
          <cell r="J125" t="str">
            <v>4.4</v>
          </cell>
          <cell r="K125" t="str">
            <v>New Starts</v>
          </cell>
          <cell r="L125" t="str">
            <v>Preliminary Engineering</v>
          </cell>
          <cell r="M125">
            <v>1995</v>
          </cell>
          <cell r="O125" t="str">
            <v>92.60 </v>
          </cell>
          <cell r="P125" t="str">
            <v>74.10 </v>
          </cell>
          <cell r="R125" t="str">
            <v>Annual report on funding recommendations</v>
          </cell>
          <cell r="S125">
            <v>1997</v>
          </cell>
          <cell r="T125" t="str">
            <v>Preliminary engineering is scheduled to begin in late 1996. </v>
          </cell>
          <cell r="U125" t="str">
            <v>AR-1997</v>
          </cell>
        </row>
        <row r="126">
          <cell r="A126">
            <v>478</v>
          </cell>
          <cell r="B126">
            <v>1411</v>
          </cell>
          <cell r="C126" t="str">
            <v>Canal Streetcar Spine </v>
          </cell>
          <cell r="D126" t="str">
            <v>New Orleans </v>
          </cell>
          <cell r="E126" t="str">
            <v>_</v>
          </cell>
          <cell r="F126" t="str">
            <v>Louisiana </v>
          </cell>
          <cell r="G126" t="str">
            <v>_</v>
          </cell>
          <cell r="H126" t="str">
            <v>Streetcar</v>
          </cell>
          <cell r="I126" t="str">
            <v>Introduction of new mode</v>
          </cell>
          <cell r="J126" t="str">
            <v>4.9</v>
          </cell>
          <cell r="K126" t="str">
            <v>New Starts</v>
          </cell>
          <cell r="L126" t="str">
            <v>Preliminary Engineering</v>
          </cell>
          <cell r="M126">
            <v>1995</v>
          </cell>
          <cell r="O126" t="str">
            <v>146.40</v>
          </cell>
          <cell r="P126" t="str">
            <v>117.12 </v>
          </cell>
          <cell r="R126" t="str">
            <v>Annual report on funding recommendations</v>
          </cell>
          <cell r="S126">
            <v>1998</v>
          </cell>
          <cell r="U126" t="str">
            <v>AR-1998</v>
          </cell>
        </row>
        <row r="127">
          <cell r="A127">
            <v>479</v>
          </cell>
          <cell r="B127">
            <v>1411</v>
          </cell>
          <cell r="C127" t="str">
            <v>Canal Streetcar Spine </v>
          </cell>
          <cell r="D127" t="str">
            <v>New Orleans </v>
          </cell>
          <cell r="E127" t="str">
            <v>_</v>
          </cell>
          <cell r="F127" t="str">
            <v>Louisiana </v>
          </cell>
          <cell r="G127" t="str">
            <v>_</v>
          </cell>
          <cell r="H127" t="str">
            <v>Streetcar</v>
          </cell>
          <cell r="I127" t="str">
            <v>Introduction of new mode</v>
          </cell>
          <cell r="J127" t="str">
            <v>4.7</v>
          </cell>
          <cell r="K127" t="str">
            <v>New Starts</v>
          </cell>
          <cell r="L127" t="str">
            <v>Final Design</v>
          </cell>
          <cell r="M127">
            <v>1997</v>
          </cell>
          <cell r="O127" t="str">
            <v>156.60 </v>
          </cell>
          <cell r="P127" t="str">
            <v>125.30 </v>
          </cell>
          <cell r="R127" t="str">
            <v>Annual report on funding recommendations</v>
          </cell>
          <cell r="S127">
            <v>2000</v>
          </cell>
          <cell r="U127" t="str">
            <v>AR-2000</v>
          </cell>
        </row>
        <row r="128">
          <cell r="A128">
            <v>480</v>
          </cell>
          <cell r="B128">
            <v>1411</v>
          </cell>
          <cell r="C128" t="str">
            <v>Canal Streetcar Spine </v>
          </cell>
          <cell r="D128" t="str">
            <v>New Orleans </v>
          </cell>
          <cell r="E128" t="str">
            <v>_</v>
          </cell>
          <cell r="F128" t="str">
            <v>Louisiana </v>
          </cell>
          <cell r="G128" t="str">
            <v>_</v>
          </cell>
          <cell r="H128" t="str">
            <v>Streetcar</v>
          </cell>
          <cell r="I128" t="str">
            <v>Introduction of new mode</v>
          </cell>
          <cell r="J128" t="str">
            <v>5.5</v>
          </cell>
          <cell r="K128" t="str">
            <v>New Starts</v>
          </cell>
          <cell r="L128" t="str">
            <v>Final Design</v>
          </cell>
          <cell r="M128">
            <v>1997</v>
          </cell>
          <cell r="N128">
            <v>2002</v>
          </cell>
          <cell r="O128" t="str">
            <v>139.4</v>
          </cell>
          <cell r="P128" t="str">
            <v>111.5</v>
          </cell>
          <cell r="R128" t="str">
            <v>Annual report on funding recommendations</v>
          </cell>
          <cell r="S128">
            <v>2001</v>
          </cell>
          <cell r="U128" t="str">
            <v>AR-2001</v>
          </cell>
        </row>
        <row r="129">
          <cell r="A129">
            <v>481</v>
          </cell>
          <cell r="B129">
            <v>1411</v>
          </cell>
          <cell r="C129" t="str">
            <v>Canal Streetcar Spine </v>
          </cell>
          <cell r="D129" t="str">
            <v>New Orleans </v>
          </cell>
          <cell r="E129" t="str">
            <v>_</v>
          </cell>
          <cell r="F129" t="str">
            <v>Louisiana </v>
          </cell>
          <cell r="G129" t="str">
            <v>_</v>
          </cell>
          <cell r="H129" t="str">
            <v>Streetcar</v>
          </cell>
          <cell r="I129" t="str">
            <v>Introduction of new mode</v>
          </cell>
          <cell r="J129" t="str">
            <v>5.4</v>
          </cell>
          <cell r="K129" t="str">
            <v>New Starts</v>
          </cell>
          <cell r="L129" t="str">
            <v>Final Design</v>
          </cell>
          <cell r="M129">
            <v>1997</v>
          </cell>
          <cell r="O129" t="str">
            <v>161.3</v>
          </cell>
          <cell r="P129" t="str">
            <v>129.05</v>
          </cell>
          <cell r="R129" t="str">
            <v>Annual report on funding recommendations</v>
          </cell>
          <cell r="S129">
            <v>2004</v>
          </cell>
          <cell r="T129" t="str">
            <v>?</v>
          </cell>
          <cell r="U129" t="str">
            <v>AR-2004</v>
          </cell>
        </row>
        <row r="130">
          <cell r="A130">
            <v>482</v>
          </cell>
          <cell r="B130">
            <v>1411</v>
          </cell>
          <cell r="C130" t="str">
            <v>Canal Streetcar Spine </v>
          </cell>
          <cell r="D130" t="str">
            <v>New Orleans </v>
          </cell>
          <cell r="E130" t="str">
            <v>_</v>
          </cell>
          <cell r="F130" t="str">
            <v>Louisiana </v>
          </cell>
          <cell r="G130" t="str">
            <v>_</v>
          </cell>
          <cell r="H130" t="str">
            <v>Streetcar</v>
          </cell>
          <cell r="I130" t="str">
            <v>Introduction of new mode</v>
          </cell>
          <cell r="J130" t="str">
            <v>4.7</v>
          </cell>
          <cell r="K130" t="str">
            <v>New Starts</v>
          </cell>
          <cell r="L130" t="str">
            <v>FFGA Awarded</v>
          </cell>
          <cell r="M130">
            <v>2003</v>
          </cell>
          <cell r="N130">
            <v>2004</v>
          </cell>
          <cell r="O130" t="str">
            <v>161.30</v>
          </cell>
          <cell r="P130" t="str">
            <v>129.05</v>
          </cell>
          <cell r="R130" t="str">
            <v>Annual report on funding recommendations</v>
          </cell>
          <cell r="S130">
            <v>2005</v>
          </cell>
          <cell r="U130" t="str">
            <v>AR-2005</v>
          </cell>
        </row>
        <row r="131">
          <cell r="A131">
            <v>483</v>
          </cell>
          <cell r="C131" t="str">
            <v xml:space="preserve">Desire Streetcar Line </v>
          </cell>
          <cell r="D131" t="str">
            <v>New Orleans </v>
          </cell>
          <cell r="E131" t="str">
            <v>_</v>
          </cell>
          <cell r="F131" t="str">
            <v>Louisiana </v>
          </cell>
          <cell r="G131" t="str">
            <v>_</v>
          </cell>
          <cell r="H131" t="str">
            <v>Streetcar</v>
          </cell>
          <cell r="I131" t="str">
            <v>Expansition of existing system</v>
          </cell>
          <cell r="J131" t="str">
            <v>2.9</v>
          </cell>
          <cell r="K131" t="str">
            <v>New Starts</v>
          </cell>
          <cell r="L131" t="str">
            <v>Preliminary Engineering</v>
          </cell>
          <cell r="M131">
            <v>2000</v>
          </cell>
          <cell r="O131" t="str">
            <v>93.5</v>
          </cell>
          <cell r="P131" t="str">
            <v>65.5</v>
          </cell>
          <cell r="R131" t="str">
            <v>Annual report on funding recommendations</v>
          </cell>
          <cell r="S131">
            <v>2002</v>
          </cell>
          <cell r="U131" t="str">
            <v>AR-2002</v>
          </cell>
        </row>
        <row r="132">
          <cell r="A132">
            <v>484</v>
          </cell>
          <cell r="C132" t="str">
            <v xml:space="preserve">Desire Streetcar Line </v>
          </cell>
          <cell r="D132" t="str">
            <v>New Orleans </v>
          </cell>
          <cell r="E132" t="str">
            <v>_</v>
          </cell>
          <cell r="F132" t="str">
            <v>Louisiana </v>
          </cell>
          <cell r="G132" t="str">
            <v>_</v>
          </cell>
          <cell r="H132" t="str">
            <v>Streetcar</v>
          </cell>
          <cell r="I132" t="str">
            <v>Expansition of existing system</v>
          </cell>
          <cell r="J132" t="str">
            <v>2.9</v>
          </cell>
          <cell r="K132" t="str">
            <v>New Starts</v>
          </cell>
          <cell r="L132" t="str">
            <v>Preliminary Engineering</v>
          </cell>
          <cell r="M132">
            <v>2000</v>
          </cell>
          <cell r="O132" t="str">
            <v>93.5</v>
          </cell>
          <cell r="P132" t="str">
            <v>56.1</v>
          </cell>
          <cell r="R132" t="str">
            <v>Annual report on funding recommendations</v>
          </cell>
          <cell r="S132">
            <v>2003</v>
          </cell>
          <cell r="U132" t="str">
            <v>AR-2003</v>
          </cell>
        </row>
        <row r="133">
          <cell r="A133">
            <v>485</v>
          </cell>
          <cell r="C133" t="str">
            <v xml:space="preserve">Desire Streetcar Line </v>
          </cell>
          <cell r="D133" t="str">
            <v>New Orleans </v>
          </cell>
          <cell r="E133" t="str">
            <v>_</v>
          </cell>
          <cell r="F133" t="str">
            <v>Louisiana </v>
          </cell>
          <cell r="G133" t="str">
            <v>_</v>
          </cell>
          <cell r="H133" t="str">
            <v>Streetcar</v>
          </cell>
          <cell r="I133" t="str">
            <v>Expansition of existing system</v>
          </cell>
          <cell r="J133" t="str">
            <v>2.9</v>
          </cell>
          <cell r="K133" t="str">
            <v>New Starts</v>
          </cell>
          <cell r="L133" t="str">
            <v>Preliminary Engineering</v>
          </cell>
          <cell r="M133">
            <v>2001</v>
          </cell>
          <cell r="O133" t="str">
            <v>121.2</v>
          </cell>
          <cell r="P133" t="str">
            <v>68.7</v>
          </cell>
          <cell r="R133" t="str">
            <v>Annual report on funding recommendations</v>
          </cell>
          <cell r="S133">
            <v>2005</v>
          </cell>
          <cell r="U133" t="str">
            <v>AR-2005</v>
          </cell>
        </row>
        <row r="134">
          <cell r="A134">
            <v>486</v>
          </cell>
          <cell r="C134" t="str">
            <v>St. Claude and Elysian Fields Streetcar Extensions</v>
          </cell>
          <cell r="D134" t="str">
            <v>New Orleans </v>
          </cell>
          <cell r="E134" t="str">
            <v>_</v>
          </cell>
          <cell r="F134" t="str">
            <v>Louisiana </v>
          </cell>
          <cell r="G134" t="str">
            <v>_</v>
          </cell>
          <cell r="H134" t="str">
            <v>Streetcar</v>
          </cell>
          <cell r="I134" t="str">
            <v>Expansition of existing system</v>
          </cell>
          <cell r="J134" t="str">
            <v>1.1</v>
          </cell>
          <cell r="K134" t="str">
            <v>Small Starts</v>
          </cell>
          <cell r="L134" t="str">
            <v>Project Development</v>
          </cell>
          <cell r="N134">
            <v>2023</v>
          </cell>
          <cell r="R134" t="str">
            <v>Project Profile</v>
          </cell>
          <cell r="S134">
            <v>2018</v>
          </cell>
          <cell r="U134" t="str">
            <v>PP</v>
          </cell>
        </row>
        <row r="135">
          <cell r="A135">
            <v>487</v>
          </cell>
          <cell r="C135" t="str">
            <v>TramLinkBR Streetcar</v>
          </cell>
          <cell r="D135" t="str">
            <v>Baton Rouge</v>
          </cell>
          <cell r="F135" t="str">
            <v>Louisiana </v>
          </cell>
          <cell r="H135" t="str">
            <v>Streetcar</v>
          </cell>
          <cell r="L135" t="str">
            <v>Project Development</v>
          </cell>
          <cell r="M135">
            <v>2016</v>
          </cell>
          <cell r="R135" t="str">
            <v>Annual report on funding recommendations</v>
          </cell>
          <cell r="S135">
            <v>2018</v>
          </cell>
          <cell r="U135" t="str">
            <v>AR-2018</v>
          </cell>
        </row>
        <row r="136">
          <cell r="A136">
            <v>488</v>
          </cell>
          <cell r="C136" t="str">
            <v xml:space="preserve">TramLinkBR </v>
          </cell>
          <cell r="D136" t="str">
            <v>Baton Rouge</v>
          </cell>
          <cell r="F136" t="str">
            <v>Louisiana </v>
          </cell>
          <cell r="H136" t="str">
            <v>Streetcar</v>
          </cell>
          <cell r="I136" t="str">
            <v>Expansition of existing system</v>
          </cell>
          <cell r="J136" t="str">
            <v>3</v>
          </cell>
          <cell r="K136" t="str">
            <v>Small Starts</v>
          </cell>
          <cell r="L136" t="str">
            <v>Project Development</v>
          </cell>
          <cell r="M136">
            <v>2016</v>
          </cell>
          <cell r="N136">
            <v>2021</v>
          </cell>
          <cell r="O136">
            <v>170</v>
          </cell>
          <cell r="P136">
            <v>84</v>
          </cell>
          <cell r="R136" t="str">
            <v>Project Profile</v>
          </cell>
          <cell r="S136">
            <v>2018</v>
          </cell>
          <cell r="U136" t="str">
            <v>PP</v>
          </cell>
        </row>
        <row r="137">
          <cell r="A137">
            <v>489</v>
          </cell>
          <cell r="B137">
            <v>1511</v>
          </cell>
          <cell r="C137" t="str">
            <v>Hudson-Bergen Waterfront Light Rail Transit System </v>
          </cell>
          <cell r="D137" t="str">
            <v>Northern New Jersey</v>
          </cell>
          <cell r="E137" t="str">
            <v>_</v>
          </cell>
          <cell r="F137" t="str">
            <v>New Jersey</v>
          </cell>
          <cell r="G137" t="str">
            <v>_</v>
          </cell>
          <cell r="H137" t="str">
            <v>Light Rail</v>
          </cell>
          <cell r="I137" t="str">
            <v>Introduction of new mode</v>
          </cell>
          <cell r="J137" t="str">
            <v>20.5</v>
          </cell>
          <cell r="K137" t="str">
            <v>New Starts</v>
          </cell>
          <cell r="L137" t="str">
            <v>Preliminary Engineering</v>
          </cell>
          <cell r="M137">
            <v>1993</v>
          </cell>
          <cell r="O137" t="str">
            <v>1300.00 </v>
          </cell>
          <cell r="P137" t="str">
            <v>623.90 </v>
          </cell>
          <cell r="R137" t="str">
            <v>Annual report on funding recommendations</v>
          </cell>
          <cell r="S137">
            <v>1997</v>
          </cell>
          <cell r="U137" t="str">
            <v>AR-1997</v>
          </cell>
        </row>
        <row r="138">
          <cell r="A138">
            <v>490</v>
          </cell>
          <cell r="B138">
            <v>1511</v>
          </cell>
          <cell r="C138" t="str">
            <v>Hudson-Bergen Waterfront Light Rail Transit System </v>
          </cell>
          <cell r="D138" t="str">
            <v>Northern New Jersey</v>
          </cell>
          <cell r="E138" t="str">
            <v>_</v>
          </cell>
          <cell r="F138" t="str">
            <v>New Jersey</v>
          </cell>
          <cell r="G138" t="str">
            <v>_</v>
          </cell>
          <cell r="H138" t="str">
            <v>Light Rail</v>
          </cell>
          <cell r="I138" t="str">
            <v>Introduction of new mode</v>
          </cell>
          <cell r="J138" t="str">
            <v>20.2</v>
          </cell>
          <cell r="K138" t="str">
            <v>New Starts</v>
          </cell>
          <cell r="O138">
            <v>1600</v>
          </cell>
          <cell r="R138" t="str">
            <v>Annual report on funding recommendations</v>
          </cell>
          <cell r="S138">
            <v>1999</v>
          </cell>
          <cell r="U138" t="str">
            <v>AR-1999</v>
          </cell>
        </row>
        <row r="139">
          <cell r="A139">
            <v>491</v>
          </cell>
          <cell r="B139">
            <v>1511</v>
          </cell>
          <cell r="C139" t="str">
            <v>Hudson-Bergen Waterfront Light Rail Transit System </v>
          </cell>
          <cell r="D139" t="str">
            <v>Northern New Jersey</v>
          </cell>
          <cell r="E139" t="str">
            <v>_</v>
          </cell>
          <cell r="F139" t="str">
            <v>New Jersey</v>
          </cell>
          <cell r="G139" t="str">
            <v>_</v>
          </cell>
          <cell r="H139" t="str">
            <v>Light Rail</v>
          </cell>
          <cell r="I139" t="str">
            <v>Introduction of new mode</v>
          </cell>
          <cell r="J139" t="str">
            <v>20.2</v>
          </cell>
          <cell r="K139" t="str">
            <v>New Starts</v>
          </cell>
          <cell r="O139">
            <v>2000</v>
          </cell>
          <cell r="R139" t="str">
            <v>Annual report on funding recommendations</v>
          </cell>
          <cell r="S139">
            <v>2000</v>
          </cell>
          <cell r="U139" t="str">
            <v>AR-2000</v>
          </cell>
        </row>
        <row r="140">
          <cell r="A140">
            <v>492</v>
          </cell>
          <cell r="B140">
            <v>1512</v>
          </cell>
          <cell r="C140" t="str">
            <v>Hudson-Bergen Waterfront Light Rail Transit System (MOS-1)</v>
          </cell>
          <cell r="D140" t="str">
            <v>Northern New Jersey</v>
          </cell>
          <cell r="E140" t="str">
            <v>_</v>
          </cell>
          <cell r="F140" t="str">
            <v>New Jersey</v>
          </cell>
          <cell r="G140" t="str">
            <v>_</v>
          </cell>
          <cell r="H140" t="str">
            <v>Light Rail</v>
          </cell>
          <cell r="I140" t="str">
            <v>Introduction of new mode</v>
          </cell>
          <cell r="J140" t="str">
            <v>10</v>
          </cell>
          <cell r="K140" t="str">
            <v>New Starts</v>
          </cell>
          <cell r="L140" t="str">
            <v>Preliminary Engineering</v>
          </cell>
          <cell r="M140">
            <v>1993</v>
          </cell>
          <cell r="R140" t="str">
            <v>Annual report on funding recommendations</v>
          </cell>
          <cell r="S140">
            <v>1997</v>
          </cell>
          <cell r="U140" t="str">
            <v>AR-1997</v>
          </cell>
        </row>
        <row r="141">
          <cell r="A141">
            <v>493</v>
          </cell>
          <cell r="B141">
            <v>1512</v>
          </cell>
          <cell r="C141" t="str">
            <v>Hudson-Bergen Waterfront Light Rail Transit System (MOS-1)</v>
          </cell>
          <cell r="D141" t="str">
            <v>Northern New Jersey</v>
          </cell>
          <cell r="E141" t="str">
            <v>_</v>
          </cell>
          <cell r="F141" t="str">
            <v>New Jersey</v>
          </cell>
          <cell r="G141" t="str">
            <v>_</v>
          </cell>
          <cell r="H141" t="str">
            <v>Light Rail</v>
          </cell>
          <cell r="I141" t="str">
            <v>Introduction of new mode</v>
          </cell>
          <cell r="J141" t="str">
            <v xml:space="preserve">9.6 </v>
          </cell>
          <cell r="K141" t="str">
            <v>New Starts</v>
          </cell>
          <cell r="L141" t="str">
            <v>FFGA Awarded</v>
          </cell>
          <cell r="M141">
            <v>1996</v>
          </cell>
          <cell r="N141">
            <v>2000</v>
          </cell>
          <cell r="O141" t="str">
            <v>992.14 </v>
          </cell>
          <cell r="P141" t="str">
            <v>604.09 </v>
          </cell>
          <cell r="Q141" t="str">
            <v xml:space="preserve"> 281.65</v>
          </cell>
          <cell r="R141" t="str">
            <v>Annual report on funding recommendations</v>
          </cell>
          <cell r="S141">
            <v>1998</v>
          </cell>
          <cell r="U141" t="str">
            <v>AR-1998</v>
          </cell>
        </row>
        <row r="142">
          <cell r="A142">
            <v>494</v>
          </cell>
          <cell r="B142">
            <v>1512</v>
          </cell>
          <cell r="C142" t="str">
            <v>Hudson-Bergen Waterfront Light Rail Transit System (MOS-1)</v>
          </cell>
          <cell r="D142" t="str">
            <v>Northern New Jersey</v>
          </cell>
          <cell r="E142" t="str">
            <v>_</v>
          </cell>
          <cell r="F142" t="str">
            <v>New Jersey</v>
          </cell>
          <cell r="G142" t="str">
            <v>_</v>
          </cell>
          <cell r="H142" t="str">
            <v>Light Rail</v>
          </cell>
          <cell r="I142" t="str">
            <v>Introduction of new mode</v>
          </cell>
          <cell r="J142" t="str">
            <v xml:space="preserve">9.6 </v>
          </cell>
          <cell r="K142" t="str">
            <v>New Starts</v>
          </cell>
          <cell r="L142" t="str">
            <v>FFGA Awarded</v>
          </cell>
          <cell r="M142">
            <v>1996</v>
          </cell>
          <cell r="N142">
            <v>2000</v>
          </cell>
          <cell r="O142" t="str">
            <v>992.14 </v>
          </cell>
          <cell r="P142" t="str">
            <v>604.09 </v>
          </cell>
          <cell r="Q142" t="str">
            <v xml:space="preserve"> 281.65</v>
          </cell>
          <cell r="R142" t="str">
            <v>Annual report on funding recommendations</v>
          </cell>
          <cell r="S142">
            <v>2000</v>
          </cell>
          <cell r="U142" t="str">
            <v>AR-2000</v>
          </cell>
        </row>
        <row r="143">
          <cell r="A143">
            <v>495</v>
          </cell>
          <cell r="B143">
            <v>1512</v>
          </cell>
          <cell r="C143" t="str">
            <v>Hudson-Bergen Waterfront Light Rail Transit System (MOS-1)</v>
          </cell>
          <cell r="D143" t="str">
            <v>Northern New Jersey</v>
          </cell>
          <cell r="E143" t="str">
            <v>_</v>
          </cell>
          <cell r="F143" t="str">
            <v>New Jersey</v>
          </cell>
          <cell r="G143" t="str">
            <v>_</v>
          </cell>
          <cell r="H143" t="str">
            <v>Light Rail</v>
          </cell>
          <cell r="I143" t="str">
            <v>Introduction of new mode</v>
          </cell>
          <cell r="J143" t="str">
            <v>9.3</v>
          </cell>
          <cell r="K143" t="str">
            <v>New Starts</v>
          </cell>
          <cell r="L143" t="str">
            <v>FFGA Awarded</v>
          </cell>
          <cell r="M143">
            <v>1996</v>
          </cell>
          <cell r="N143">
            <v>2002</v>
          </cell>
          <cell r="O143" t="str">
            <v>992.14 </v>
          </cell>
          <cell r="P143" t="str">
            <v>604.09 </v>
          </cell>
          <cell r="Q143" t="str">
            <v xml:space="preserve"> 281.65</v>
          </cell>
          <cell r="R143" t="str">
            <v>Annual report on funding recommendations</v>
          </cell>
          <cell r="S143">
            <v>2005</v>
          </cell>
          <cell r="U143" t="str">
            <v>AR-2005</v>
          </cell>
        </row>
        <row r="144">
          <cell r="A144">
            <v>496</v>
          </cell>
          <cell r="B144">
            <v>1512</v>
          </cell>
          <cell r="C144" t="str">
            <v>Hudson-Bergen Waterfront Light Rail Transit System (MOS-1)</v>
          </cell>
          <cell r="D144" t="str">
            <v>Northern New Jersey</v>
          </cell>
          <cell r="E144" t="str">
            <v>_</v>
          </cell>
          <cell r="F144" t="str">
            <v>New Jersey</v>
          </cell>
          <cell r="G144" t="str">
            <v>_</v>
          </cell>
          <cell r="H144" t="str">
            <v>Light Rail</v>
          </cell>
          <cell r="I144" t="str">
            <v>Introduction of new mode</v>
          </cell>
          <cell r="J144" t="str">
            <v>9.3</v>
          </cell>
          <cell r="K144" t="str">
            <v>New Starts</v>
          </cell>
          <cell r="L144" t="str">
            <v>FFGA Awarded</v>
          </cell>
          <cell r="M144">
            <v>1996</v>
          </cell>
          <cell r="N144">
            <v>2002</v>
          </cell>
          <cell r="O144" t="str">
            <v>992.14 </v>
          </cell>
          <cell r="P144" t="str">
            <v>604.09 </v>
          </cell>
          <cell r="Q144" t="str">
            <v xml:space="preserve"> 281.65</v>
          </cell>
          <cell r="R144" t="str">
            <v>Annual report on funding recommendations</v>
          </cell>
          <cell r="S144">
            <v>2003</v>
          </cell>
          <cell r="U144" t="str">
            <v>AR-2003</v>
          </cell>
        </row>
        <row r="145">
          <cell r="A145">
            <v>497</v>
          </cell>
          <cell r="B145">
            <v>1512</v>
          </cell>
          <cell r="C145" t="str">
            <v>Hudson-Bergen Waterfront Light Rail Transit System (MOS-1)</v>
          </cell>
          <cell r="D145" t="str">
            <v>Northern New Jersey</v>
          </cell>
          <cell r="E145" t="str">
            <v>_</v>
          </cell>
          <cell r="F145" t="str">
            <v>New Jersey</v>
          </cell>
          <cell r="G145" t="str">
            <v>_</v>
          </cell>
          <cell r="H145" t="str">
            <v>Light Rail</v>
          </cell>
          <cell r="I145" t="str">
            <v>Introduction of new mode</v>
          </cell>
          <cell r="J145" t="str">
            <v>9.3</v>
          </cell>
          <cell r="K145" t="str">
            <v>New Starts</v>
          </cell>
          <cell r="L145" t="str">
            <v>Project Opening</v>
          </cell>
          <cell r="M145">
            <v>2002</v>
          </cell>
          <cell r="N145">
            <v>2002</v>
          </cell>
          <cell r="O145" t="str">
            <v>992.14 </v>
          </cell>
          <cell r="P145" t="str">
            <v>604.09 </v>
          </cell>
          <cell r="Q145" t="str">
            <v xml:space="preserve"> 281.65</v>
          </cell>
          <cell r="R145" t="str">
            <v>Annual report on funding recommendations</v>
          </cell>
          <cell r="S145">
            <v>2005</v>
          </cell>
          <cell r="U145" t="str">
            <v>AR-2005</v>
          </cell>
        </row>
        <row r="146">
          <cell r="A146">
            <v>498</v>
          </cell>
          <cell r="B146">
            <v>1512</v>
          </cell>
          <cell r="C146" t="str">
            <v>Hudson-Bergen Waterfront Light Rail Transit System (MOS-2)</v>
          </cell>
          <cell r="D146" t="str">
            <v>Northern New Jersey</v>
          </cell>
          <cell r="E146" t="str">
            <v>_</v>
          </cell>
          <cell r="F146" t="str">
            <v>New Jersey</v>
          </cell>
          <cell r="G146" t="str">
            <v>_</v>
          </cell>
          <cell r="H146" t="str">
            <v>Light Rail</v>
          </cell>
          <cell r="I146" t="str">
            <v>Introduction of new mode</v>
          </cell>
          <cell r="J146" t="str">
            <v>6.1</v>
          </cell>
          <cell r="K146" t="str">
            <v>New Starts</v>
          </cell>
          <cell r="L146" t="str">
            <v>FFGA Awarded</v>
          </cell>
          <cell r="M146">
            <v>2000</v>
          </cell>
          <cell r="O146" t="str">
            <v>1,215.40 </v>
          </cell>
          <cell r="P146" t="str">
            <v>500.00 </v>
          </cell>
          <cell r="Q146" t="str">
            <v>153.70 </v>
          </cell>
          <cell r="R146" t="str">
            <v>Annual report on funding recommendations</v>
          </cell>
          <cell r="S146">
            <v>2010</v>
          </cell>
          <cell r="U146" t="str">
            <v>AR-2010</v>
          </cell>
        </row>
        <row r="147">
          <cell r="A147">
            <v>499</v>
          </cell>
          <cell r="B147">
            <v>1512</v>
          </cell>
          <cell r="C147" t="str">
            <v>Hudson-Bergen Waterfront Light Rail Transit System (MOS-2)</v>
          </cell>
          <cell r="D147" t="str">
            <v>Northern New Jersey</v>
          </cell>
          <cell r="E147" t="str">
            <v>_</v>
          </cell>
          <cell r="F147" t="str">
            <v>New Jersey</v>
          </cell>
          <cell r="G147" t="str">
            <v>_</v>
          </cell>
          <cell r="H147" t="str">
            <v>Light Rail</v>
          </cell>
          <cell r="I147" t="str">
            <v>Introduction of new mode</v>
          </cell>
          <cell r="J147" t="str">
            <v>5.1</v>
          </cell>
          <cell r="K147" t="str">
            <v>New Starts</v>
          </cell>
          <cell r="L147" t="str">
            <v>FFGA Awarded</v>
          </cell>
          <cell r="M147">
            <v>2000</v>
          </cell>
          <cell r="N147">
            <v>2005</v>
          </cell>
          <cell r="O147" t="str">
            <v>1,215.40 </v>
          </cell>
          <cell r="P147" t="str">
            <v>500.00 </v>
          </cell>
          <cell r="Q147" t="str">
            <v>153.70 </v>
          </cell>
          <cell r="R147" t="str">
            <v>Annual report on funding recommendations</v>
          </cell>
          <cell r="S147">
            <v>2007</v>
          </cell>
          <cell r="U147" t="str">
            <v>AR-2007</v>
          </cell>
        </row>
        <row r="148">
          <cell r="A148">
            <v>500</v>
          </cell>
          <cell r="B148">
            <v>1512</v>
          </cell>
          <cell r="C148" t="str">
            <v>Hudson-Bergen Waterfront Light Rail Transit System (MOS-2)</v>
          </cell>
          <cell r="D148" t="str">
            <v>Northern New Jersey</v>
          </cell>
          <cell r="E148" t="str">
            <v>_</v>
          </cell>
          <cell r="F148" t="str">
            <v>New Jersey</v>
          </cell>
          <cell r="G148" t="str">
            <v>_</v>
          </cell>
          <cell r="H148" t="str">
            <v>Light Rail</v>
          </cell>
          <cell r="I148" t="str">
            <v>Introduction of new mode</v>
          </cell>
          <cell r="J148" t="str">
            <v>6.1</v>
          </cell>
          <cell r="K148" t="str">
            <v>New Starts</v>
          </cell>
          <cell r="O148" t="str">
            <v>1,112.8 </v>
          </cell>
          <cell r="P148" t="str">
            <v>721.6 </v>
          </cell>
          <cell r="Q148" t="str">
            <v>273.8 </v>
          </cell>
          <cell r="R148" t="str">
            <v>Annual report on funding recommendations</v>
          </cell>
          <cell r="S148">
            <v>2001</v>
          </cell>
          <cell r="U148" t="str">
            <v>AR-2001</v>
          </cell>
        </row>
        <row r="149">
          <cell r="A149">
            <v>501</v>
          </cell>
          <cell r="B149">
            <v>1513</v>
          </cell>
          <cell r="C149" t="str">
            <v>Newark-Elizabeth Rail Link </v>
          </cell>
          <cell r="D149" t="str">
            <v>Northern New Jersey</v>
          </cell>
          <cell r="E149" t="str">
            <v>_</v>
          </cell>
          <cell r="F149" t="str">
            <v>New Jersey</v>
          </cell>
          <cell r="G149" t="str">
            <v>_</v>
          </cell>
          <cell r="H149" t="str">
            <v>Light Rail</v>
          </cell>
          <cell r="I149" t="str">
            <v>Introduction of new mode</v>
          </cell>
          <cell r="J149" t="str">
            <v>8.8</v>
          </cell>
          <cell r="K149" t="str">
            <v>New Starts</v>
          </cell>
          <cell r="O149" t="str">
            <v>694.00 </v>
          </cell>
          <cell r="R149" t="str">
            <v>Annual report on funding recommendations</v>
          </cell>
          <cell r="S149">
            <v>1997</v>
          </cell>
          <cell r="U149" t="str">
            <v>AR-1997</v>
          </cell>
        </row>
        <row r="150">
          <cell r="A150">
            <v>502</v>
          </cell>
          <cell r="B150" t="str">
            <v>1513-a</v>
          </cell>
          <cell r="C150" t="str">
            <v>Newark-Elizabeth Rail Link  (MOS I)</v>
          </cell>
          <cell r="D150" t="str">
            <v>Northern New Jersey</v>
          </cell>
          <cell r="E150" t="str">
            <v>_</v>
          </cell>
          <cell r="F150" t="str">
            <v>New Jersey</v>
          </cell>
          <cell r="G150" t="str">
            <v>_</v>
          </cell>
          <cell r="H150" t="str">
            <v>Light Rail</v>
          </cell>
          <cell r="I150" t="str">
            <v>Expansition of existing system</v>
          </cell>
          <cell r="J150" t="str">
            <v>1</v>
          </cell>
          <cell r="K150" t="str">
            <v>New Starts</v>
          </cell>
          <cell r="O150">
            <v>150</v>
          </cell>
          <cell r="P150" t="str">
            <v>112.5</v>
          </cell>
          <cell r="Q150" t="str">
            <v>35.70 </v>
          </cell>
          <cell r="R150" t="str">
            <v>Annual report on funding recommendations</v>
          </cell>
          <cell r="S150">
            <v>2000</v>
          </cell>
          <cell r="T150" t="str">
            <v xml:space="preserve"> a one mile  Minimum Operable Segment (MOS) of an 8.8-mile .</v>
          </cell>
          <cell r="U150" t="str">
            <v>AR-2000</v>
          </cell>
        </row>
        <row r="151">
          <cell r="A151">
            <v>503</v>
          </cell>
          <cell r="B151" t="str">
            <v>1513-a</v>
          </cell>
          <cell r="C151" t="str">
            <v>Newark-Elizabeth Rail Link  (MOS I)</v>
          </cell>
          <cell r="D151" t="str">
            <v>Northern New Jersey</v>
          </cell>
          <cell r="E151" t="str">
            <v>_</v>
          </cell>
          <cell r="F151" t="str">
            <v>New Jersey</v>
          </cell>
          <cell r="G151" t="str">
            <v>_</v>
          </cell>
          <cell r="H151" t="str">
            <v>Light Rail</v>
          </cell>
          <cell r="I151" t="str">
            <v>Expansition of existing system</v>
          </cell>
          <cell r="J151" t="str">
            <v>1</v>
          </cell>
          <cell r="K151" t="str">
            <v>New Starts</v>
          </cell>
          <cell r="O151" t="str">
            <v>207.7</v>
          </cell>
          <cell r="P151" t="str">
            <v>141.9</v>
          </cell>
          <cell r="Q151" t="str">
            <v>65.2</v>
          </cell>
          <cell r="R151" t="str">
            <v>Annual report on funding recommendations</v>
          </cell>
          <cell r="S151">
            <v>2001</v>
          </cell>
          <cell r="T151" t="str">
            <v xml:space="preserve"> a one mile  Minimum Operable Segment (MOS) of an 8.8-mile .</v>
          </cell>
          <cell r="U151" t="str">
            <v>AR-2001</v>
          </cell>
        </row>
        <row r="152">
          <cell r="A152">
            <v>504</v>
          </cell>
          <cell r="B152" t="str">
            <v>1513-a</v>
          </cell>
          <cell r="C152" t="str">
            <v>Newark-Elizabeth Rail Link  (MOS I)</v>
          </cell>
          <cell r="D152" t="str">
            <v>Northern New Jersey</v>
          </cell>
          <cell r="E152" t="str">
            <v>_</v>
          </cell>
          <cell r="F152" t="str">
            <v>New Jersey</v>
          </cell>
          <cell r="G152" t="str">
            <v>_</v>
          </cell>
          <cell r="H152" t="str">
            <v>Light Rail</v>
          </cell>
          <cell r="I152" t="str">
            <v>Expansition of existing system</v>
          </cell>
          <cell r="J152" t="str">
            <v>1</v>
          </cell>
          <cell r="K152" t="str">
            <v>New Starts</v>
          </cell>
          <cell r="L152" t="str">
            <v>FFGA Awarded</v>
          </cell>
          <cell r="M152">
            <v>2000</v>
          </cell>
          <cell r="N152">
            <v>2005</v>
          </cell>
          <cell r="O152" t="str">
            <v>207.75</v>
          </cell>
          <cell r="P152" t="str">
            <v>141.95</v>
          </cell>
          <cell r="Q152" t="str">
            <v>25.30</v>
          </cell>
          <cell r="R152" t="str">
            <v>Annual report on funding recommendations</v>
          </cell>
          <cell r="S152">
            <v>2005</v>
          </cell>
          <cell r="U152" t="str">
            <v>AR-2005</v>
          </cell>
        </row>
        <row r="153">
          <cell r="A153">
            <v>505</v>
          </cell>
          <cell r="B153">
            <v>1514</v>
          </cell>
          <cell r="C153" t="str">
            <v>Secaucus Transfer Station </v>
          </cell>
          <cell r="D153" t="str">
            <v>Northern New Jersey</v>
          </cell>
          <cell r="E153" t="str">
            <v>_</v>
          </cell>
          <cell r="F153" t="str">
            <v>New Jersey</v>
          </cell>
          <cell r="G153" t="str">
            <v>_</v>
          </cell>
          <cell r="H153" t="str">
            <v>commuter Rail</v>
          </cell>
          <cell r="I153" t="str">
            <v>Expansition of existing system</v>
          </cell>
          <cell r="J153" t="str">
            <v>_</v>
          </cell>
          <cell r="K153" t="str">
            <v>New Starts</v>
          </cell>
          <cell r="L153" t="str">
            <v>FFGA Awarded</v>
          </cell>
          <cell r="M153">
            <v>1994</v>
          </cell>
          <cell r="N153">
            <v>2002</v>
          </cell>
          <cell r="O153" t="str">
            <v>444.26</v>
          </cell>
          <cell r="P153" t="str">
            <v>444.26 </v>
          </cell>
          <cell r="R153" t="str">
            <v>Annual report on funding recommendations</v>
          </cell>
          <cell r="S153">
            <v>1997</v>
          </cell>
          <cell r="T153" t="str">
            <v>commuter rail transfer station </v>
          </cell>
          <cell r="U153" t="str">
            <v>AR-1997</v>
          </cell>
        </row>
        <row r="154">
          <cell r="A154">
            <v>506</v>
          </cell>
          <cell r="C154" t="str">
            <v>Hudson Tunnel</v>
          </cell>
          <cell r="D154" t="str">
            <v>Seacaucus</v>
          </cell>
          <cell r="F154" t="str">
            <v>New Jersey</v>
          </cell>
          <cell r="G154" t="str">
            <v xml:space="preserve">New York </v>
          </cell>
          <cell r="K154" t="str">
            <v>New Starts</v>
          </cell>
          <cell r="L154" t="str">
            <v>Project Development</v>
          </cell>
          <cell r="M154">
            <v>2016</v>
          </cell>
          <cell r="R154" t="str">
            <v>Annual report on funding recommendations</v>
          </cell>
          <cell r="S154">
            <v>2018</v>
          </cell>
          <cell r="U154" t="str">
            <v>AR-2018</v>
          </cell>
        </row>
        <row r="155">
          <cell r="A155">
            <v>507</v>
          </cell>
          <cell r="C155" t="str">
            <v>Portal North Bridge Replacement</v>
          </cell>
          <cell r="D155" t="str">
            <v>Hudson County</v>
          </cell>
          <cell r="F155" t="str">
            <v>New Jersey</v>
          </cell>
          <cell r="K155" t="str">
            <v>Core Capacity</v>
          </cell>
          <cell r="L155" t="str">
            <v>Project Development</v>
          </cell>
          <cell r="M155">
            <v>2016</v>
          </cell>
          <cell r="R155" t="str">
            <v>Annual report on funding recommendations</v>
          </cell>
          <cell r="S155">
            <v>2018</v>
          </cell>
          <cell r="U155" t="str">
            <v>AR-2018</v>
          </cell>
        </row>
        <row r="156">
          <cell r="A156">
            <v>508</v>
          </cell>
          <cell r="C156" t="str">
            <v>Portal North Bridge Replacement</v>
          </cell>
          <cell r="D156" t="str">
            <v>Hudson County</v>
          </cell>
          <cell r="F156" t="str">
            <v>New Jersey</v>
          </cell>
          <cell r="H156" t="str">
            <v>Commuter Rail</v>
          </cell>
          <cell r="I156" t="str">
            <v>Improvement of existing service</v>
          </cell>
          <cell r="J156" t="str">
            <v>2.44</v>
          </cell>
          <cell r="K156" t="str">
            <v>Core Capacity</v>
          </cell>
          <cell r="L156" t="str">
            <v>Project Development</v>
          </cell>
          <cell r="M156">
            <v>2016</v>
          </cell>
          <cell r="N156">
            <v>2026</v>
          </cell>
          <cell r="O156" t="str">
            <v>1,716.18</v>
          </cell>
          <cell r="P156" t="str">
            <v>811.12</v>
          </cell>
          <cell r="Q156" t="str">
            <v>122.45</v>
          </cell>
          <cell r="R156" t="str">
            <v>Project Profile</v>
          </cell>
          <cell r="S156">
            <v>2019</v>
          </cell>
          <cell r="U156" t="str">
            <v>PP</v>
          </cell>
        </row>
        <row r="157">
          <cell r="A157">
            <v>509</v>
          </cell>
          <cell r="B157">
            <v>1611</v>
          </cell>
          <cell r="C157" t="str">
            <v>Oklahoma city (Map Links) Park Avenue Rail Loop </v>
          </cell>
          <cell r="D157" t="str">
            <v>Oklahoma City, </v>
          </cell>
          <cell r="E157" t="str">
            <v>_</v>
          </cell>
          <cell r="F157" t="str">
            <v xml:space="preserve">Oklahoma </v>
          </cell>
          <cell r="G157" t="str">
            <v>_</v>
          </cell>
          <cell r="I157" t="str">
            <v>Introduction of new mode</v>
          </cell>
          <cell r="J157" t="str">
            <v>1.74</v>
          </cell>
          <cell r="K157" t="str">
            <v>New Starts</v>
          </cell>
          <cell r="O157" t="str">
            <v>12.50 </v>
          </cell>
          <cell r="P157" t="str">
            <v>9.20 </v>
          </cell>
          <cell r="Q157" t="str">
            <v xml:space="preserve"> 0.08</v>
          </cell>
          <cell r="R157" t="str">
            <v>Annual report on funding recommendations</v>
          </cell>
          <cell r="S157">
            <v>1997</v>
          </cell>
          <cell r="T157" t="str">
            <v>vintage rail trolley circulator </v>
          </cell>
          <cell r="U157" t="str">
            <v>AR-1997</v>
          </cell>
        </row>
        <row r="158">
          <cell r="A158">
            <v>510</v>
          </cell>
          <cell r="B158">
            <v>1611</v>
          </cell>
          <cell r="C158" t="str">
            <v>Oklahoma city (Map Links)</v>
          </cell>
          <cell r="D158" t="str">
            <v>Oklahoma City, </v>
          </cell>
          <cell r="E158" t="str">
            <v>_</v>
          </cell>
          <cell r="F158" t="str">
            <v xml:space="preserve">Oklahoma </v>
          </cell>
          <cell r="G158" t="str">
            <v>_</v>
          </cell>
          <cell r="I158" t="str">
            <v>Introduction of new mode</v>
          </cell>
          <cell r="J158">
            <v>3</v>
          </cell>
          <cell r="K158" t="str">
            <v>New Starts</v>
          </cell>
          <cell r="O158" t="str">
            <v>21.70 </v>
          </cell>
          <cell r="P158" t="str">
            <v>13.00 </v>
          </cell>
          <cell r="Q158" t="str">
            <v>0.8</v>
          </cell>
          <cell r="R158" t="str">
            <v>Annual report on funding recommendations</v>
          </cell>
          <cell r="S158">
            <v>1998</v>
          </cell>
          <cell r="T158" t="str">
            <v>vintage rail trolley </v>
          </cell>
          <cell r="U158" t="str">
            <v>AR-1998</v>
          </cell>
        </row>
        <row r="159">
          <cell r="A159">
            <v>511</v>
          </cell>
          <cell r="B159">
            <v>1711</v>
          </cell>
          <cell r="C159" t="str">
            <v>Phase I Airport Busway/Wabash HOV Facility </v>
          </cell>
          <cell r="D159" t="str">
            <v>Pittsburgh </v>
          </cell>
          <cell r="E159" t="str">
            <v>_</v>
          </cell>
          <cell r="F159" t="str">
            <v>Pennsylvania </v>
          </cell>
          <cell r="G159" t="str">
            <v>_</v>
          </cell>
          <cell r="H159" t="str">
            <v>Bus Rapid Transit</v>
          </cell>
          <cell r="I159" t="str">
            <v>Expansition of existing system</v>
          </cell>
          <cell r="J159" t="str">
            <v>7</v>
          </cell>
          <cell r="K159" t="str">
            <v>New Starts</v>
          </cell>
          <cell r="L159" t="str">
            <v>FFGA Awarded</v>
          </cell>
          <cell r="M159">
            <v>1994</v>
          </cell>
          <cell r="O159" t="str">
            <v>326.80 </v>
          </cell>
          <cell r="P159">
            <v>121</v>
          </cell>
          <cell r="Q159">
            <v>135.80000000000001</v>
          </cell>
          <cell r="R159" t="str">
            <v>Annual report on funding recommendations</v>
          </cell>
          <cell r="S159">
            <v>1996</v>
          </cell>
          <cell r="T159" t="str">
            <v>a 7-mile busway and a 1-mile HOV facility </v>
          </cell>
          <cell r="U159" t="str">
            <v>AR-1996</v>
          </cell>
        </row>
        <row r="160">
          <cell r="A160">
            <v>512</v>
          </cell>
          <cell r="B160">
            <v>1711</v>
          </cell>
          <cell r="C160" t="str">
            <v>Phase I Airport Busway/Wabash HOV Facility </v>
          </cell>
          <cell r="D160" t="str">
            <v>Pittsburgh </v>
          </cell>
          <cell r="E160" t="str">
            <v>_</v>
          </cell>
          <cell r="F160" t="str">
            <v>Pennsylvania </v>
          </cell>
          <cell r="G160" t="str">
            <v>_</v>
          </cell>
          <cell r="H160" t="str">
            <v>Bus Rapid Transit</v>
          </cell>
          <cell r="I160" t="str">
            <v>Expansition of existing system</v>
          </cell>
          <cell r="J160" t="str">
            <v>7</v>
          </cell>
          <cell r="K160" t="str">
            <v>New Starts</v>
          </cell>
          <cell r="L160" t="str">
            <v>FFGA Awarded</v>
          </cell>
          <cell r="M160">
            <v>1994</v>
          </cell>
          <cell r="O160" t="str">
            <v>326.80 </v>
          </cell>
          <cell r="P160">
            <v>121</v>
          </cell>
          <cell r="Q160">
            <v>135.80000000000001</v>
          </cell>
          <cell r="R160" t="str">
            <v>Annual report on funding recommendations</v>
          </cell>
          <cell r="S160">
            <v>1997</v>
          </cell>
          <cell r="T160" t="str">
            <v>a 7-mile busway and a 1-mile HOV facility </v>
          </cell>
          <cell r="U160" t="str">
            <v>AR-1997</v>
          </cell>
        </row>
        <row r="161">
          <cell r="A161">
            <v>513</v>
          </cell>
          <cell r="B161">
            <v>1711</v>
          </cell>
          <cell r="C161" t="str">
            <v>Phase I Airport Busway/Wabash HOV Facility </v>
          </cell>
          <cell r="D161" t="str">
            <v>Pittsburgh </v>
          </cell>
          <cell r="E161" t="str">
            <v>_</v>
          </cell>
          <cell r="F161" t="str">
            <v>Pennsylvania </v>
          </cell>
          <cell r="G161" t="str">
            <v>_</v>
          </cell>
          <cell r="H161" t="str">
            <v>Bus Rapid Transit</v>
          </cell>
          <cell r="I161" t="str">
            <v>Expansition of existing system</v>
          </cell>
          <cell r="J161" t="str">
            <v>7</v>
          </cell>
          <cell r="K161" t="str">
            <v>New Starts</v>
          </cell>
          <cell r="L161" t="str">
            <v>FFGA Awarded</v>
          </cell>
          <cell r="M161">
            <v>1994</v>
          </cell>
          <cell r="N161">
            <v>1999</v>
          </cell>
          <cell r="O161" t="str">
            <v>321.70 </v>
          </cell>
          <cell r="P161">
            <v>149.83000000000001</v>
          </cell>
          <cell r="Q161" t="str">
            <v>101.87</v>
          </cell>
          <cell r="R161" t="str">
            <v>Annual report on funding recommendations</v>
          </cell>
          <cell r="S161">
            <v>1998</v>
          </cell>
          <cell r="U161" t="str">
            <v>AR-1998</v>
          </cell>
        </row>
        <row r="162">
          <cell r="A162">
            <v>514</v>
          </cell>
          <cell r="B162">
            <v>1711</v>
          </cell>
          <cell r="C162" t="str">
            <v>Phase I Airport Busway/Wabash HOV Facility </v>
          </cell>
          <cell r="D162" t="str">
            <v>Pittsburgh </v>
          </cell>
          <cell r="E162" t="str">
            <v>_</v>
          </cell>
          <cell r="F162" t="str">
            <v>Pennsylvania </v>
          </cell>
          <cell r="G162" t="str">
            <v>_</v>
          </cell>
          <cell r="H162" t="str">
            <v>Bus Rapid Transit</v>
          </cell>
          <cell r="I162" t="str">
            <v>Expansition of existing system</v>
          </cell>
          <cell r="J162" t="str">
            <v>5</v>
          </cell>
          <cell r="K162" t="str">
            <v>New Starts</v>
          </cell>
          <cell r="L162" t="str">
            <v>FFGA Awarded</v>
          </cell>
          <cell r="M162">
            <v>1997</v>
          </cell>
          <cell r="O162" t="str">
            <v>326.71</v>
          </cell>
          <cell r="P162" t="str">
            <v>135.91</v>
          </cell>
          <cell r="Q162" t="str">
            <v>101.87</v>
          </cell>
          <cell r="R162" t="str">
            <v>Annual report on funding recommendations</v>
          </cell>
          <cell r="S162">
            <v>1999</v>
          </cell>
          <cell r="T162" t="str">
            <v xml:space="preserve">Amended FFGA </v>
          </cell>
          <cell r="U162" t="str">
            <v>AR-1999</v>
          </cell>
        </row>
        <row r="163">
          <cell r="A163">
            <v>515</v>
          </cell>
          <cell r="B163">
            <v>1712</v>
          </cell>
          <cell r="C163" t="str">
            <v>Martin Luther King, Jr. East Busway Extension </v>
          </cell>
          <cell r="D163" t="str">
            <v>Pittsburgh </v>
          </cell>
          <cell r="E163" t="str">
            <v>_</v>
          </cell>
          <cell r="F163" t="str">
            <v>Pennsylvania </v>
          </cell>
          <cell r="G163" t="str">
            <v>_</v>
          </cell>
          <cell r="H163" t="str">
            <v>Bus Rapid Transit</v>
          </cell>
          <cell r="I163" t="str">
            <v>Expansition of existing system</v>
          </cell>
          <cell r="J163" t="str">
            <v xml:space="preserve">2.3 </v>
          </cell>
          <cell r="K163" t="str">
            <v>New Starts</v>
          </cell>
          <cell r="O163" t="str">
            <v>62.8</v>
          </cell>
          <cell r="P163" t="str">
            <v>8.58 </v>
          </cell>
          <cell r="Q163" t="str">
            <v>22.82</v>
          </cell>
          <cell r="R163" t="str">
            <v>Annual report on funding recommendations</v>
          </cell>
          <cell r="S163">
            <v>2000</v>
          </cell>
          <cell r="U163" t="str">
            <v>AR-2000</v>
          </cell>
        </row>
        <row r="164">
          <cell r="A164">
            <v>516</v>
          </cell>
          <cell r="B164">
            <v>1713</v>
          </cell>
          <cell r="C164" t="str">
            <v>Stage II Light Rail Transit Reconstruction Project </v>
          </cell>
          <cell r="D164" t="str">
            <v>Pittsburgh </v>
          </cell>
          <cell r="E164" t="str">
            <v>_</v>
          </cell>
          <cell r="F164" t="str">
            <v>Pennsylvania </v>
          </cell>
          <cell r="G164" t="str">
            <v>_</v>
          </cell>
          <cell r="H164" t="str">
            <v>Light Rail</v>
          </cell>
          <cell r="I164" t="str">
            <v>Improvement of existing service</v>
          </cell>
          <cell r="J164">
            <v>12</v>
          </cell>
          <cell r="K164" t="str">
            <v>New Starts</v>
          </cell>
          <cell r="L164" t="str">
            <v>Preliminary Engineering</v>
          </cell>
          <cell r="M164">
            <v>1996</v>
          </cell>
          <cell r="O164" t="str">
            <v>414.00 </v>
          </cell>
          <cell r="P164">
            <v>232</v>
          </cell>
          <cell r="Q164" t="str">
            <v>99.2 </v>
          </cell>
          <cell r="R164" t="str">
            <v>Annual report on funding recommendations</v>
          </cell>
          <cell r="S164">
            <v>1997</v>
          </cell>
          <cell r="T164" t="str">
            <v xml:space="preserve">PE begins </v>
          </cell>
          <cell r="U164" t="str">
            <v>AR-1997</v>
          </cell>
        </row>
        <row r="165">
          <cell r="A165">
            <v>517</v>
          </cell>
          <cell r="B165">
            <v>1713</v>
          </cell>
          <cell r="C165" t="str">
            <v>Stage II Light Rail Transit Reconstruction Project </v>
          </cell>
          <cell r="D165" t="str">
            <v>Pittsburgh </v>
          </cell>
          <cell r="E165" t="str">
            <v>_</v>
          </cell>
          <cell r="F165" t="str">
            <v>Pennsylvania </v>
          </cell>
          <cell r="G165" t="str">
            <v>_</v>
          </cell>
          <cell r="H165" t="str">
            <v>Light Rail</v>
          </cell>
          <cell r="I165" t="str">
            <v>Improvement of existing service</v>
          </cell>
          <cell r="J165">
            <v>12</v>
          </cell>
          <cell r="K165" t="str">
            <v>New Starts</v>
          </cell>
          <cell r="L165" t="str">
            <v>Final Design</v>
          </cell>
          <cell r="M165">
            <v>1996</v>
          </cell>
          <cell r="O165" t="str">
            <v>512.50 </v>
          </cell>
          <cell r="P165" t="str">
            <v>162.60 </v>
          </cell>
          <cell r="Q165" t="str">
            <v>237.4</v>
          </cell>
          <cell r="R165" t="str">
            <v>Annual report on funding recommendations</v>
          </cell>
          <cell r="S165">
            <v>2000</v>
          </cell>
          <cell r="U165" t="str">
            <v>AR-2000</v>
          </cell>
        </row>
        <row r="166">
          <cell r="A166">
            <v>518</v>
          </cell>
          <cell r="B166">
            <v>1713</v>
          </cell>
          <cell r="C166" t="str">
            <v>Stage II Light Rail Transit Reconstruction Project </v>
          </cell>
          <cell r="D166" t="str">
            <v>Pittsburgh </v>
          </cell>
          <cell r="E166" t="str">
            <v>_</v>
          </cell>
          <cell r="F166" t="str">
            <v>Pennsylvania </v>
          </cell>
          <cell r="G166" t="str">
            <v>_</v>
          </cell>
          <cell r="H166" t="str">
            <v>Light Rail</v>
          </cell>
          <cell r="I166" t="str">
            <v>Improvement of existing service</v>
          </cell>
          <cell r="J166" t="str">
            <v>10.7</v>
          </cell>
          <cell r="K166" t="str">
            <v>New Starts</v>
          </cell>
          <cell r="L166" t="str">
            <v>Preliminary Engineering</v>
          </cell>
          <cell r="O166" t="str">
            <v>383.7 </v>
          </cell>
          <cell r="P166" t="str">
            <v>100.2 </v>
          </cell>
          <cell r="Q166" t="str">
            <v>3.9 </v>
          </cell>
          <cell r="R166" t="str">
            <v>Annual report on funding recommendations</v>
          </cell>
          <cell r="S166">
            <v>2001</v>
          </cell>
          <cell r="T166" t="str">
            <v>PE completed in 1998</v>
          </cell>
          <cell r="U166" t="str">
            <v>AR-2001</v>
          </cell>
        </row>
        <row r="167">
          <cell r="A167">
            <v>519</v>
          </cell>
          <cell r="B167">
            <v>1713</v>
          </cell>
          <cell r="C167" t="str">
            <v>Stage II Light Rail Transit Reconstruction Project </v>
          </cell>
          <cell r="D167" t="str">
            <v>Pittsburgh </v>
          </cell>
          <cell r="E167" t="str">
            <v>_</v>
          </cell>
          <cell r="F167" t="str">
            <v>Pennsylvania </v>
          </cell>
          <cell r="G167" t="str">
            <v>_</v>
          </cell>
          <cell r="H167" t="str">
            <v>Light Rail</v>
          </cell>
          <cell r="I167" t="str">
            <v>Improvement of existing service</v>
          </cell>
          <cell r="J167">
            <v>12</v>
          </cell>
          <cell r="K167" t="str">
            <v>New Starts</v>
          </cell>
          <cell r="L167" t="str">
            <v>FFGA Awarded</v>
          </cell>
          <cell r="M167">
            <v>2001</v>
          </cell>
          <cell r="N167">
            <v>2004</v>
          </cell>
          <cell r="O167" t="str">
            <v>386.46</v>
          </cell>
          <cell r="P167" t="str">
            <v>100.20</v>
          </cell>
          <cell r="Q167" t="str">
            <v>133.77</v>
          </cell>
          <cell r="R167" t="str">
            <v>Annual report on funding recommendations</v>
          </cell>
          <cell r="S167">
            <v>2005</v>
          </cell>
          <cell r="U167" t="str">
            <v>AR-2005</v>
          </cell>
        </row>
        <row r="168">
          <cell r="A168">
            <v>520</v>
          </cell>
          <cell r="C168" t="str">
            <v>North Shore LRT Connector </v>
          </cell>
          <cell r="D168" t="str">
            <v>Pittsburgh </v>
          </cell>
          <cell r="E168" t="str">
            <v>_</v>
          </cell>
          <cell r="F168" t="str">
            <v>Pennsylvania </v>
          </cell>
          <cell r="G168" t="str">
            <v>_</v>
          </cell>
          <cell r="H168" t="str">
            <v>Light Rail</v>
          </cell>
          <cell r="I168" t="str">
            <v>Expansition of existing system</v>
          </cell>
          <cell r="J168" t="str">
            <v>1.6</v>
          </cell>
          <cell r="K168" t="str">
            <v>New Starts</v>
          </cell>
          <cell r="L168" t="str">
            <v>Preliminary Engineering</v>
          </cell>
          <cell r="M168">
            <v>2001</v>
          </cell>
          <cell r="O168" t="str">
            <v>389.9</v>
          </cell>
          <cell r="P168" t="str">
            <v>194.9</v>
          </cell>
          <cell r="R168" t="str">
            <v>Annual report on funding recommendations</v>
          </cell>
          <cell r="S168">
            <v>2002</v>
          </cell>
          <cell r="U168" t="str">
            <v>AR-2002</v>
          </cell>
        </row>
        <row r="169">
          <cell r="A169">
            <v>521</v>
          </cell>
          <cell r="C169" t="str">
            <v>North Shore LRT Connector </v>
          </cell>
          <cell r="D169" t="str">
            <v>Pittsburgh </v>
          </cell>
          <cell r="E169" t="str">
            <v>_</v>
          </cell>
          <cell r="F169" t="str">
            <v>Pennsylvania </v>
          </cell>
          <cell r="G169" t="str">
            <v>_</v>
          </cell>
          <cell r="H169" t="str">
            <v>Light Rail</v>
          </cell>
          <cell r="I169" t="str">
            <v>Expansition of existing system</v>
          </cell>
          <cell r="J169" t="str">
            <v>1.6</v>
          </cell>
          <cell r="K169" t="str">
            <v>New Starts</v>
          </cell>
          <cell r="L169" t="str">
            <v>Preliminary Engineering</v>
          </cell>
          <cell r="M169">
            <v>2001</v>
          </cell>
          <cell r="O169" t="str">
            <v>389.9</v>
          </cell>
          <cell r="P169" t="str">
            <v>272.9</v>
          </cell>
          <cell r="Q169">
            <v>39</v>
          </cell>
          <cell r="R169" t="str">
            <v>Annual report on funding recommendations</v>
          </cell>
          <cell r="S169">
            <v>2003</v>
          </cell>
          <cell r="U169" t="str">
            <v>AR-2003</v>
          </cell>
        </row>
        <row r="170">
          <cell r="A170">
            <v>522</v>
          </cell>
          <cell r="C170" t="str">
            <v>North Shore LRT Connector </v>
          </cell>
          <cell r="D170" t="str">
            <v>Pittsburgh </v>
          </cell>
          <cell r="E170" t="str">
            <v>_</v>
          </cell>
          <cell r="F170" t="str">
            <v>Pennsylvania </v>
          </cell>
          <cell r="G170" t="str">
            <v>_</v>
          </cell>
          <cell r="H170" t="str">
            <v>Light Rail</v>
          </cell>
          <cell r="I170" t="str">
            <v>Expansition of existing system</v>
          </cell>
          <cell r="J170" t="str">
            <v>1.6</v>
          </cell>
          <cell r="K170" t="str">
            <v>New Starts</v>
          </cell>
          <cell r="L170" t="str">
            <v>Preliminary Engineering</v>
          </cell>
          <cell r="M170">
            <v>2001</v>
          </cell>
          <cell r="N170">
            <v>2007</v>
          </cell>
          <cell r="O170" t="str">
            <v>389.9</v>
          </cell>
          <cell r="P170" t="str">
            <v>233.9</v>
          </cell>
          <cell r="Q170" t="str">
            <v>77.9</v>
          </cell>
          <cell r="R170" t="str">
            <v>Annual report on funding recommendations</v>
          </cell>
          <cell r="S170">
            <v>2004</v>
          </cell>
          <cell r="U170" t="str">
            <v>AR-2004</v>
          </cell>
        </row>
        <row r="171">
          <cell r="A171">
            <v>523</v>
          </cell>
          <cell r="C171" t="str">
            <v>North Shore LRT Connector </v>
          </cell>
          <cell r="D171" t="str">
            <v>Pittsburgh </v>
          </cell>
          <cell r="E171" t="str">
            <v>_</v>
          </cell>
          <cell r="F171" t="str">
            <v>Pennsylvania </v>
          </cell>
          <cell r="G171" t="str">
            <v>_</v>
          </cell>
          <cell r="H171" t="str">
            <v>Light Rail</v>
          </cell>
          <cell r="I171" t="str">
            <v>Expansition of existing system</v>
          </cell>
          <cell r="J171" t="str">
            <v>1.5</v>
          </cell>
          <cell r="K171" t="str">
            <v>New Starts</v>
          </cell>
          <cell r="L171" t="str">
            <v>Final Design</v>
          </cell>
          <cell r="M171">
            <v>2003</v>
          </cell>
          <cell r="N171">
            <v>2008</v>
          </cell>
          <cell r="O171" t="str">
            <v xml:space="preserve">362.8 </v>
          </cell>
          <cell r="P171" t="str">
            <v>217.7</v>
          </cell>
          <cell r="Q171" t="str">
            <v>72.6</v>
          </cell>
          <cell r="R171" t="str">
            <v>Annual report on funding recommendations</v>
          </cell>
          <cell r="S171">
            <v>2005</v>
          </cell>
          <cell r="T171" t="str">
            <v xml:space="preserve">pending FFGA </v>
          </cell>
          <cell r="U171" t="str">
            <v>AR-2005</v>
          </cell>
        </row>
        <row r="172">
          <cell r="A172">
            <v>524</v>
          </cell>
          <cell r="C172" t="str">
            <v>North Shore LRT Connector </v>
          </cell>
          <cell r="D172" t="str">
            <v>Pittsburgh </v>
          </cell>
          <cell r="E172" t="str">
            <v>_</v>
          </cell>
          <cell r="F172" t="str">
            <v>Pennsylvania </v>
          </cell>
          <cell r="G172" t="str">
            <v>_</v>
          </cell>
          <cell r="H172" t="str">
            <v>Light Rail</v>
          </cell>
          <cell r="I172" t="str">
            <v>Expansition of existing system</v>
          </cell>
          <cell r="J172" t="str">
            <v>1.2</v>
          </cell>
          <cell r="K172" t="str">
            <v>New Starts</v>
          </cell>
          <cell r="L172" t="str">
            <v>FFGA Awarded</v>
          </cell>
          <cell r="M172">
            <v>2006</v>
          </cell>
          <cell r="O172" t="str">
            <v>435.00 </v>
          </cell>
          <cell r="P172" t="str">
            <v>235.70 </v>
          </cell>
          <cell r="Q172" t="str">
            <v>112.3</v>
          </cell>
          <cell r="R172" t="str">
            <v>Annual report on funding recommendations</v>
          </cell>
          <cell r="S172">
            <v>2010</v>
          </cell>
          <cell r="U172" t="str">
            <v>AR-2010</v>
          </cell>
        </row>
        <row r="173">
          <cell r="A173">
            <v>525</v>
          </cell>
          <cell r="C173" t="str">
            <v>North Shore LRT Connector </v>
          </cell>
          <cell r="D173" t="str">
            <v>Pittsburgh </v>
          </cell>
          <cell r="E173" t="str">
            <v>_</v>
          </cell>
          <cell r="F173" t="str">
            <v>Pennsylvania </v>
          </cell>
          <cell r="G173" t="str">
            <v>_</v>
          </cell>
          <cell r="H173" t="str">
            <v>Light Rail</v>
          </cell>
          <cell r="I173" t="str">
            <v>Expansition of existing system</v>
          </cell>
          <cell r="J173" t="str">
            <v>1.2</v>
          </cell>
          <cell r="K173" t="str">
            <v>New Starts</v>
          </cell>
          <cell r="L173" t="str">
            <v>Preliminary Engineering</v>
          </cell>
          <cell r="M173">
            <v>2001</v>
          </cell>
          <cell r="O173" t="str">
            <v>326.7 </v>
          </cell>
          <cell r="R173" t="str">
            <v>Before and After Study</v>
          </cell>
          <cell r="S173">
            <v>2016</v>
          </cell>
          <cell r="T173" t="str">
            <v>The actual capital cost of the project was $510.4 million in year-of-expenditure </v>
          </cell>
          <cell r="U173" t="str">
            <v>BA</v>
          </cell>
        </row>
        <row r="174">
          <cell r="A174">
            <v>526</v>
          </cell>
          <cell r="C174" t="str">
            <v>North Shore LRT Connector </v>
          </cell>
          <cell r="D174" t="str">
            <v>Pittsburgh </v>
          </cell>
          <cell r="E174" t="str">
            <v>_</v>
          </cell>
          <cell r="F174" t="str">
            <v>Pennsylvania </v>
          </cell>
          <cell r="G174" t="str">
            <v>_</v>
          </cell>
          <cell r="H174" t="str">
            <v>Light Rail</v>
          </cell>
          <cell r="I174" t="str">
            <v>Expansition of existing system</v>
          </cell>
          <cell r="J174" t="str">
            <v>1.2</v>
          </cell>
          <cell r="K174" t="str">
            <v>New Starts</v>
          </cell>
          <cell r="L174" t="str">
            <v>Final Design</v>
          </cell>
          <cell r="M174">
            <v>2003</v>
          </cell>
          <cell r="O174" t="str">
            <v>326.8 </v>
          </cell>
          <cell r="R174" t="str">
            <v>Before and After Study</v>
          </cell>
          <cell r="S174">
            <v>2016</v>
          </cell>
          <cell r="U174" t="str">
            <v>BA</v>
          </cell>
        </row>
        <row r="175">
          <cell r="A175">
            <v>527</v>
          </cell>
          <cell r="C175" t="str">
            <v>North Shore LRT Connector </v>
          </cell>
          <cell r="D175" t="str">
            <v>Pittsburgh </v>
          </cell>
          <cell r="E175" t="str">
            <v>_</v>
          </cell>
          <cell r="F175" t="str">
            <v>Pennsylvania </v>
          </cell>
          <cell r="G175" t="str">
            <v>_</v>
          </cell>
          <cell r="H175" t="str">
            <v>Light Rail</v>
          </cell>
          <cell r="I175" t="str">
            <v>Expansition of existing system</v>
          </cell>
          <cell r="J175" t="str">
            <v>1.2</v>
          </cell>
          <cell r="K175" t="str">
            <v>New Starts</v>
          </cell>
          <cell r="L175" t="str">
            <v>FFGA Awarded</v>
          </cell>
          <cell r="M175">
            <v>2006</v>
          </cell>
          <cell r="O175" t="str">
            <v>435.0 </v>
          </cell>
          <cell r="R175" t="str">
            <v>Before and After Study</v>
          </cell>
          <cell r="S175">
            <v>2016</v>
          </cell>
          <cell r="U175" t="str">
            <v>BA</v>
          </cell>
        </row>
        <row r="176">
          <cell r="A176">
            <v>528</v>
          </cell>
          <cell r="C176" t="str">
            <v>North Shore LRT Connector </v>
          </cell>
          <cell r="D176" t="str">
            <v>Pittsburgh </v>
          </cell>
          <cell r="E176" t="str">
            <v>_</v>
          </cell>
          <cell r="F176" t="str">
            <v>Pennsylvania </v>
          </cell>
          <cell r="G176" t="str">
            <v>_</v>
          </cell>
          <cell r="H176" t="str">
            <v>Light Rail</v>
          </cell>
          <cell r="I176" t="str">
            <v>Expansition of existing system</v>
          </cell>
          <cell r="J176" t="str">
            <v>1.2</v>
          </cell>
          <cell r="K176" t="str">
            <v>New Starts</v>
          </cell>
          <cell r="L176" t="str">
            <v xml:space="preserve">Recovery Plan </v>
          </cell>
          <cell r="M176">
            <v>2009</v>
          </cell>
          <cell r="O176" t="str">
            <v>538.7 </v>
          </cell>
          <cell r="R176" t="str">
            <v>Before and After Study</v>
          </cell>
          <cell r="S176">
            <v>2016</v>
          </cell>
          <cell r="U176" t="str">
            <v>BA</v>
          </cell>
        </row>
        <row r="177">
          <cell r="A177">
            <v>529</v>
          </cell>
          <cell r="C177" t="str">
            <v>North Shore LRT Connector </v>
          </cell>
          <cell r="D177" t="str">
            <v>Pittsburgh </v>
          </cell>
          <cell r="E177" t="str">
            <v>_</v>
          </cell>
          <cell r="F177" t="str">
            <v>Pennsylvania </v>
          </cell>
          <cell r="G177" t="str">
            <v>_</v>
          </cell>
          <cell r="H177" t="str">
            <v>Light Rail</v>
          </cell>
          <cell r="I177" t="str">
            <v>Expansition of existing system</v>
          </cell>
          <cell r="J177" t="str">
            <v>1.2</v>
          </cell>
          <cell r="K177" t="str">
            <v>New Starts</v>
          </cell>
          <cell r="L177" t="str">
            <v>Project opening</v>
          </cell>
          <cell r="M177">
            <v>2012</v>
          </cell>
          <cell r="R177" t="str">
            <v>Before and After Study</v>
          </cell>
          <cell r="S177">
            <v>2016</v>
          </cell>
          <cell r="U177" t="str">
            <v>BA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-data"/>
    </sheetNames>
    <sheetDataSet>
      <sheetData sheetId="0">
        <row r="1">
          <cell r="A1" t="str">
            <v>temp_ID</v>
          </cell>
          <cell r="B1" t="str">
            <v>ID</v>
          </cell>
          <cell r="C1" t="str">
            <v>Name</v>
          </cell>
          <cell r="D1" t="str">
            <v>Name</v>
          </cell>
          <cell r="E1" t="str">
            <v>Year of initial milestone</v>
          </cell>
          <cell r="F1" t="str">
            <v>Number of stations</v>
          </cell>
          <cell r="G1" t="str">
            <v>Project type</v>
          </cell>
          <cell r="H1" t="str">
            <v>Funding program</v>
          </cell>
          <cell r="I1" t="str">
            <v>City</v>
          </cell>
          <cell r="J1" t="str">
            <v>State</v>
          </cell>
          <cell r="K1" t="str">
            <v>Mode</v>
          </cell>
        </row>
        <row r="2">
          <cell r="B2">
            <v>301</v>
          </cell>
          <cell r="C2" t="str">
            <v>Canal Streetcar Spine</v>
          </cell>
          <cell r="D2" t="str">
            <v>Canal Streetcar Spine </v>
          </cell>
          <cell r="E2">
            <v>1995</v>
          </cell>
          <cell r="F2">
            <v>11</v>
          </cell>
          <cell r="G2" t="str">
            <v>Introduction</v>
          </cell>
          <cell r="H2" t="str">
            <v>New Starts</v>
          </cell>
          <cell r="I2" t="str">
            <v>New Orleans </v>
          </cell>
          <cell r="J2" t="str">
            <v>Louisiana </v>
          </cell>
          <cell r="K2" t="str">
            <v>Streetcar</v>
          </cell>
        </row>
        <row r="3">
          <cell r="B3">
            <v>302</v>
          </cell>
          <cell r="C3" t="str">
            <v>CBD to university LRT</v>
          </cell>
          <cell r="D3" t="str">
            <v xml:space="preserve">CBD to university LRT </v>
          </cell>
          <cell r="E3">
            <v>1998</v>
          </cell>
          <cell r="F3">
            <v>4</v>
          </cell>
          <cell r="G3" t="str">
            <v>Expansion</v>
          </cell>
          <cell r="H3" t="str">
            <v>New Starts</v>
          </cell>
          <cell r="I3" t="str">
            <v>Salt Lake City</v>
          </cell>
          <cell r="J3" t="str">
            <v>Utah</v>
          </cell>
          <cell r="K3" t="str">
            <v>Light Rail</v>
          </cell>
        </row>
        <row r="4">
          <cell r="B4">
            <v>303</v>
          </cell>
          <cell r="C4" t="str">
            <v>Central Avenue Bus Rapid Transit Project</v>
          </cell>
          <cell r="D4" t="str">
            <v>Central Avenue Bus Rapid Transit Project</v>
          </cell>
          <cell r="E4">
            <v>2016</v>
          </cell>
          <cell r="F4">
            <v>16</v>
          </cell>
          <cell r="G4" t="str">
            <v>Introduction</v>
          </cell>
          <cell r="H4" t="str">
            <v>Small Starts</v>
          </cell>
          <cell r="I4" t="str">
            <v>St. Petersburg</v>
          </cell>
          <cell r="J4" t="str">
            <v>Florida</v>
          </cell>
          <cell r="K4" t="str">
            <v>Bus Rapid Transit</v>
          </cell>
        </row>
        <row r="5">
          <cell r="B5">
            <v>304</v>
          </cell>
          <cell r="C5" t="str">
            <v>Central Broward Transit Study, Phase I</v>
          </cell>
          <cell r="D5" t="str">
            <v>Central Broward Transit Study, Phase I </v>
          </cell>
          <cell r="E5">
            <v>2015</v>
          </cell>
          <cell r="F5" t="str">
            <v>NAV</v>
          </cell>
          <cell r="G5" t="str">
            <v>Expansion</v>
          </cell>
          <cell r="H5" t="str">
            <v>New Starts</v>
          </cell>
          <cell r="I5" t="str">
            <v xml:space="preserve">Ft. Lauderdale </v>
          </cell>
          <cell r="J5" t="str">
            <v>Florida</v>
          </cell>
          <cell r="K5" t="str">
            <v>Streetcar</v>
          </cell>
        </row>
        <row r="6">
          <cell r="B6">
            <v>305</v>
          </cell>
          <cell r="C6" t="str">
            <v>Central Florida Commuter Rail Transit – Initial Operating Segment</v>
          </cell>
          <cell r="D6" t="str">
            <v>Central Florida Commuter Rail Transit – Initial Operating Segment</v>
          </cell>
          <cell r="E6">
            <v>2007</v>
          </cell>
          <cell r="F6">
            <v>12</v>
          </cell>
          <cell r="G6" t="str">
            <v>Introduction</v>
          </cell>
          <cell r="H6" t="str">
            <v>New Starts</v>
          </cell>
          <cell r="I6" t="str">
            <v>Orlando</v>
          </cell>
          <cell r="J6" t="str">
            <v>Florida</v>
          </cell>
          <cell r="K6" t="str">
            <v>Commuter Rail</v>
          </cell>
        </row>
        <row r="7">
          <cell r="B7">
            <v>306</v>
          </cell>
          <cell r="C7" t="str">
            <v>Desire Streetcar Line</v>
          </cell>
          <cell r="D7" t="str">
            <v xml:space="preserve">Desire Streetcar Line </v>
          </cell>
          <cell r="E7">
            <v>2000</v>
          </cell>
          <cell r="F7">
            <v>22</v>
          </cell>
          <cell r="G7" t="str">
            <v>Expansion</v>
          </cell>
          <cell r="H7" t="str">
            <v>New Starts</v>
          </cell>
          <cell r="I7" t="str">
            <v>New Orleans </v>
          </cell>
          <cell r="J7" t="str">
            <v>Louisiana </v>
          </cell>
          <cell r="K7" t="str">
            <v>Streetcar</v>
          </cell>
        </row>
        <row r="8">
          <cell r="B8">
            <v>307</v>
          </cell>
          <cell r="C8" t="str">
            <v>Draper Transit Corridor</v>
          </cell>
          <cell r="D8" t="str">
            <v>Draper Transit Corridor </v>
          </cell>
          <cell r="E8">
            <v>2009</v>
          </cell>
          <cell r="F8">
            <v>3</v>
          </cell>
          <cell r="G8" t="str">
            <v>Expansion</v>
          </cell>
          <cell r="H8" t="str">
            <v>New Starts</v>
          </cell>
          <cell r="I8" t="str">
            <v>Salt Lake City</v>
          </cell>
          <cell r="J8" t="str">
            <v>Utah</v>
          </cell>
          <cell r="K8" t="str">
            <v>Light Rail</v>
          </cell>
        </row>
        <row r="9">
          <cell r="B9">
            <v>308</v>
          </cell>
          <cell r="C9" t="str">
            <v>East First Coast Flyer BRT</v>
          </cell>
          <cell r="D9" t="str">
            <v>East Corridor </v>
          </cell>
          <cell r="E9">
            <v>2015</v>
          </cell>
          <cell r="F9">
            <v>12</v>
          </cell>
          <cell r="G9" t="str">
            <v>Expansion</v>
          </cell>
          <cell r="H9" t="str">
            <v>Small Starts</v>
          </cell>
          <cell r="I9" t="str">
            <v>Jacksonville </v>
          </cell>
          <cell r="J9" t="str">
            <v>Florida</v>
          </cell>
          <cell r="K9" t="str">
            <v>Bus Rapid Transit</v>
          </cell>
        </row>
        <row r="10">
          <cell r="B10">
            <v>309</v>
          </cell>
          <cell r="C10" t="str">
            <v>East-West Corridor/Miami Intermodal Center</v>
          </cell>
          <cell r="D10" t="str">
            <v>East-West Corridor/Miami Intermodal Center </v>
          </cell>
          <cell r="E10">
            <v>1996</v>
          </cell>
          <cell r="F10" t="str">
            <v>NAV</v>
          </cell>
          <cell r="G10" t="str">
            <v>Expansion</v>
          </cell>
          <cell r="H10" t="str">
            <v>New Starts</v>
          </cell>
          <cell r="I10" t="str">
            <v>Miami</v>
          </cell>
          <cell r="J10" t="str">
            <v>Florida</v>
          </cell>
          <cell r="K10" t="str">
            <v>Light Rail</v>
          </cell>
        </row>
        <row r="11">
          <cell r="B11">
            <v>310</v>
          </cell>
          <cell r="C11" t="str">
            <v>Flagler to duPont Place</v>
          </cell>
          <cell r="D11" t="str">
            <v>Flagler to duPont Place </v>
          </cell>
          <cell r="E11">
            <v>1991</v>
          </cell>
          <cell r="F11" t="str">
            <v>NAV</v>
          </cell>
          <cell r="G11" t="str">
            <v>Expansion</v>
          </cell>
          <cell r="H11" t="str">
            <v>New Starts</v>
          </cell>
          <cell r="I11" t="str">
            <v>Jacksonville </v>
          </cell>
          <cell r="J11" t="str">
            <v>Florida</v>
          </cell>
        </row>
        <row r="12">
          <cell r="B12">
            <v>311</v>
          </cell>
          <cell r="C12" t="str">
            <v>FrontRunner North Rail Project</v>
          </cell>
          <cell r="D12" t="str">
            <v> FrontRunner North Rail Project </v>
          </cell>
          <cell r="E12">
            <v>2003</v>
          </cell>
          <cell r="F12">
            <v>9</v>
          </cell>
          <cell r="G12" t="str">
            <v>Introduction</v>
          </cell>
          <cell r="H12" t="str">
            <v>New Starts</v>
          </cell>
          <cell r="I12" t="str">
            <v>Salt Lake City</v>
          </cell>
          <cell r="J12" t="str">
            <v>Utah</v>
          </cell>
          <cell r="K12" t="str">
            <v>Commuter Rail</v>
          </cell>
        </row>
        <row r="13">
          <cell r="B13">
            <v>312</v>
          </cell>
          <cell r="C13" t="str">
            <v>Hudson Tunnel</v>
          </cell>
          <cell r="D13" t="str">
            <v>Hudson Tunnel</v>
          </cell>
          <cell r="E13">
            <v>2016</v>
          </cell>
          <cell r="F13" t="str">
            <v>NA</v>
          </cell>
          <cell r="G13" t="str">
            <v>Improvement</v>
          </cell>
          <cell r="H13" t="str">
            <v>New Starts</v>
          </cell>
          <cell r="I13" t="str">
            <v>Seacaucus</v>
          </cell>
          <cell r="J13" t="str">
            <v>New Jersey</v>
          </cell>
          <cell r="K13" t="str">
            <v>Heavy Rail</v>
          </cell>
        </row>
        <row r="14">
          <cell r="B14" t="str">
            <v>313a</v>
          </cell>
          <cell r="C14" t="str">
            <v>Hudson-Bergen Waterfront Light Rail Transit System (MOS-1)</v>
          </cell>
          <cell r="D14" t="str">
            <v>Hudson-Bergen Waterfront Light Rail Transit System (MOS-1)</v>
          </cell>
          <cell r="E14">
            <v>1993</v>
          </cell>
          <cell r="F14">
            <v>33</v>
          </cell>
          <cell r="G14" t="str">
            <v>Introduction</v>
          </cell>
          <cell r="H14" t="str">
            <v>New Starts</v>
          </cell>
          <cell r="I14" t="str">
            <v>Northern New Jersey</v>
          </cell>
          <cell r="J14" t="str">
            <v>New Jersey</v>
          </cell>
          <cell r="K14" t="str">
            <v>Light Rail</v>
          </cell>
        </row>
        <row r="15">
          <cell r="B15" t="str">
            <v>313b</v>
          </cell>
          <cell r="C15" t="str">
            <v>Hudson-Bergen Waterfront Light Rail Transit System (MOS-2)</v>
          </cell>
          <cell r="D15" t="str">
            <v>Hudson-Bergen Waterfront Light Rail Transit System (MOS-2)</v>
          </cell>
          <cell r="E15">
            <v>2000</v>
          </cell>
          <cell r="F15">
            <v>6</v>
          </cell>
          <cell r="G15" t="str">
            <v>Introduction</v>
          </cell>
          <cell r="H15" t="str">
            <v>New Starts</v>
          </cell>
          <cell r="I15" t="str">
            <v>Northern New Jersey</v>
          </cell>
          <cell r="J15" t="str">
            <v>New Jersey</v>
          </cell>
          <cell r="K15" t="str">
            <v>Light Rail</v>
          </cell>
        </row>
        <row r="16">
          <cell r="B16">
            <v>314</v>
          </cell>
          <cell r="C16" t="str">
            <v>I-35 Commuter Rail</v>
          </cell>
          <cell r="D16" t="str">
            <v xml:space="preserve">I-35 Commuter Rail </v>
          </cell>
          <cell r="E16">
            <v>1999</v>
          </cell>
          <cell r="F16">
            <v>5</v>
          </cell>
          <cell r="G16" t="str">
            <v>Expansion</v>
          </cell>
          <cell r="H16" t="str">
            <v>New Starts</v>
          </cell>
          <cell r="I16" t="str">
            <v xml:space="preserve">Kansas city </v>
          </cell>
          <cell r="J16" t="str">
            <v>Missouri</v>
          </cell>
          <cell r="K16" t="str">
            <v>Commuter Rail</v>
          </cell>
        </row>
        <row r="17">
          <cell r="B17">
            <v>315</v>
          </cell>
          <cell r="C17" t="str">
            <v>JTA BRT North Corridor</v>
          </cell>
          <cell r="D17" t="str">
            <v>JTA BRT North Corridor</v>
          </cell>
          <cell r="E17">
            <v>2010</v>
          </cell>
          <cell r="F17">
            <v>13</v>
          </cell>
          <cell r="G17" t="str">
            <v>Expansion</v>
          </cell>
          <cell r="H17" t="str">
            <v>Small Starts</v>
          </cell>
          <cell r="I17" t="str">
            <v>Jacksonville</v>
          </cell>
          <cell r="J17" t="str">
            <v>Florida</v>
          </cell>
          <cell r="K17" t="str">
            <v>Bus Rapid Transit</v>
          </cell>
        </row>
        <row r="18">
          <cell r="B18">
            <v>316</v>
          </cell>
          <cell r="C18" t="str">
            <v>JTA BRT Southeast Corridor</v>
          </cell>
          <cell r="D18" t="str">
            <v>JTA BRT Southeast Corridor</v>
          </cell>
          <cell r="E18">
            <v>2011</v>
          </cell>
          <cell r="F18">
            <v>7</v>
          </cell>
          <cell r="G18" t="str">
            <v>Expansion</v>
          </cell>
          <cell r="H18" t="str">
            <v>Small Starts</v>
          </cell>
          <cell r="I18" t="str">
            <v>Jacksonville</v>
          </cell>
          <cell r="J18" t="str">
            <v>Florida</v>
          </cell>
          <cell r="K18" t="str">
            <v>Bus Rapid Transit</v>
          </cell>
        </row>
        <row r="19">
          <cell r="B19">
            <v>317</v>
          </cell>
          <cell r="C19" t="str">
            <v>Largo Metrorail Extension</v>
          </cell>
          <cell r="D19" t="str">
            <v>Largo Metrorail Extension </v>
          </cell>
          <cell r="E19">
            <v>1996</v>
          </cell>
          <cell r="F19">
            <v>2</v>
          </cell>
          <cell r="G19" t="str">
            <v>Expansion</v>
          </cell>
          <cell r="H19" t="str">
            <v>New Starts</v>
          </cell>
          <cell r="I19" t="str">
            <v>Washington DC</v>
          </cell>
          <cell r="J19" t="str">
            <v xml:space="preserve">Distrcit of Colombia </v>
          </cell>
          <cell r="K19" t="str">
            <v>Heavy Rail</v>
          </cell>
        </row>
        <row r="20">
          <cell r="B20">
            <v>318</v>
          </cell>
          <cell r="C20" t="str">
            <v>Martin Luther King, Jr. East Busway Extension</v>
          </cell>
          <cell r="D20" t="str">
            <v>Martin Luther King, Jr. East Busway Extension </v>
          </cell>
          <cell r="E20">
            <v>1998</v>
          </cell>
          <cell r="F20" t="str">
            <v>NAV</v>
          </cell>
          <cell r="G20" t="str">
            <v>Expansion</v>
          </cell>
          <cell r="H20" t="str">
            <v>New Starts</v>
          </cell>
          <cell r="I20" t="str">
            <v>Pittsburgh </v>
          </cell>
          <cell r="J20" t="str">
            <v>Pennsylvania </v>
          </cell>
          <cell r="K20" t="str">
            <v>Bus Rapid Transit</v>
          </cell>
        </row>
        <row r="21">
          <cell r="B21">
            <v>319</v>
          </cell>
          <cell r="C21" t="str">
            <v>Miami (North 27th Avenue Corridor)</v>
          </cell>
          <cell r="D21" t="str">
            <v>Miami (North 27th Avenue Corridor) </v>
          </cell>
          <cell r="E21">
            <v>1997</v>
          </cell>
          <cell r="F21">
            <v>7</v>
          </cell>
          <cell r="G21" t="str">
            <v>Expansion</v>
          </cell>
          <cell r="H21" t="str">
            <v>New Starts</v>
          </cell>
          <cell r="I21" t="str">
            <v>Miami</v>
          </cell>
          <cell r="J21" t="str">
            <v>Florida</v>
          </cell>
          <cell r="K21" t="str">
            <v>Heavy Rail</v>
          </cell>
        </row>
        <row r="22">
          <cell r="B22">
            <v>320</v>
          </cell>
          <cell r="C22" t="str">
            <v>Minillas Extension</v>
          </cell>
          <cell r="D22" t="str">
            <v>Minillas Extension </v>
          </cell>
          <cell r="E22">
            <v>1996</v>
          </cell>
          <cell r="F22">
            <v>2</v>
          </cell>
          <cell r="G22" t="str">
            <v>Expansion</v>
          </cell>
          <cell r="H22" t="str">
            <v>New Starts</v>
          </cell>
          <cell r="I22" t="str">
            <v xml:space="preserve">San Juan </v>
          </cell>
          <cell r="J22" t="str">
            <v>Puerto Rico</v>
          </cell>
          <cell r="K22" t="str">
            <v>Heavy Rail</v>
          </cell>
        </row>
        <row r="23">
          <cell r="B23" t="str">
            <v>321a</v>
          </cell>
          <cell r="C23" t="str">
            <v>Newark-Elizabeth Rail Link</v>
          </cell>
          <cell r="D23" t="str">
            <v>Newark-Elizabeth Rail Link </v>
          </cell>
          <cell r="E23">
            <v>1995</v>
          </cell>
          <cell r="F23">
            <v>15</v>
          </cell>
          <cell r="G23" t="str">
            <v>Introduction</v>
          </cell>
          <cell r="H23" t="str">
            <v>New Starts</v>
          </cell>
          <cell r="I23" t="str">
            <v>Northern New Jersey</v>
          </cell>
          <cell r="J23" t="str">
            <v>New Jersey</v>
          </cell>
          <cell r="K23" t="str">
            <v>Light Rail</v>
          </cell>
        </row>
        <row r="24">
          <cell r="B24" t="str">
            <v>321b</v>
          </cell>
          <cell r="C24" t="str">
            <v>Newark-Elizabeth Rail Link (MOS I)</v>
          </cell>
          <cell r="D24" t="str">
            <v>Newark-Elizabeth Rail Link  (MOS I)</v>
          </cell>
          <cell r="E24">
            <v>2000</v>
          </cell>
          <cell r="F24">
            <v>5</v>
          </cell>
          <cell r="G24" t="str">
            <v>Expansion</v>
          </cell>
          <cell r="H24" t="str">
            <v>New Starts</v>
          </cell>
          <cell r="I24" t="str">
            <v>Northern New Jersey</v>
          </cell>
          <cell r="J24" t="str">
            <v>New Jersey</v>
          </cell>
          <cell r="K24" t="str">
            <v>Light Rail</v>
          </cell>
        </row>
        <row r="25">
          <cell r="B25">
            <v>322</v>
          </cell>
          <cell r="C25" t="str">
            <v>North 27th Avenue Corridor</v>
          </cell>
          <cell r="D25" t="str">
            <v>North 27th Avenue Corridor</v>
          </cell>
          <cell r="E25">
            <v>2001</v>
          </cell>
          <cell r="F25">
            <v>10</v>
          </cell>
          <cell r="G25" t="str">
            <v>Expansion</v>
          </cell>
          <cell r="H25" t="str">
            <v>New Starts</v>
          </cell>
          <cell r="I25" t="str">
            <v>Miami</v>
          </cell>
          <cell r="J25" t="str">
            <v>Florida</v>
          </cell>
          <cell r="K25" t="str">
            <v>Bus Rapid Transit</v>
          </cell>
        </row>
        <row r="26">
          <cell r="B26">
            <v>323</v>
          </cell>
          <cell r="C26" t="str">
            <v>North Corrido Metro Rail Extension</v>
          </cell>
          <cell r="D26" t="str">
            <v xml:space="preserve">North Corrido Metro Rail Extension </v>
          </cell>
          <cell r="E26">
            <v>1998</v>
          </cell>
          <cell r="F26">
            <v>7</v>
          </cell>
          <cell r="G26" t="str">
            <v>Expansion</v>
          </cell>
          <cell r="H26" t="str">
            <v>New Starts</v>
          </cell>
          <cell r="I26" t="str">
            <v>Miami</v>
          </cell>
          <cell r="J26" t="str">
            <v>Florida</v>
          </cell>
          <cell r="K26" t="str">
            <v>Light Rail</v>
          </cell>
        </row>
        <row r="27">
          <cell r="B27">
            <v>324</v>
          </cell>
          <cell r="C27" t="str">
            <v>North Shore LRT Connector</v>
          </cell>
          <cell r="D27" t="str">
            <v>North Shore LRT Connector </v>
          </cell>
          <cell r="E27">
            <v>2001</v>
          </cell>
          <cell r="F27">
            <v>6</v>
          </cell>
          <cell r="G27" t="str">
            <v>Expansion</v>
          </cell>
          <cell r="H27" t="str">
            <v>New Starts</v>
          </cell>
          <cell r="I27" t="str">
            <v>Pittsburgh </v>
          </cell>
          <cell r="J27" t="str">
            <v>Pennsylvania </v>
          </cell>
          <cell r="K27" t="str">
            <v>Light Rail</v>
          </cell>
        </row>
        <row r="28">
          <cell r="B28">
            <v>325</v>
          </cell>
          <cell r="C28" t="str">
            <v>Ogden/Weber State University BRT</v>
          </cell>
          <cell r="D28" t="str">
            <v>Ogden/Weber State University BRT</v>
          </cell>
          <cell r="E28">
            <v>2018</v>
          </cell>
          <cell r="F28">
            <v>13</v>
          </cell>
          <cell r="G28" t="str">
            <v>Introduction</v>
          </cell>
          <cell r="H28" t="str">
            <v>Small Starts</v>
          </cell>
          <cell r="I28" t="str">
            <v xml:space="preserve">Ogden </v>
          </cell>
          <cell r="J28" t="str">
            <v>Utah</v>
          </cell>
          <cell r="K28" t="str">
            <v>Bus Rapid Transit</v>
          </cell>
        </row>
        <row r="29">
          <cell r="B29">
            <v>326</v>
          </cell>
          <cell r="C29" t="str">
            <v>Oklahoma city (Map Links)</v>
          </cell>
          <cell r="D29" t="str">
            <v>Oklahoma city (Map Links)</v>
          </cell>
          <cell r="E29" t="str">
            <v>NAV</v>
          </cell>
          <cell r="F29" t="str">
            <v>NAV</v>
          </cell>
          <cell r="G29" t="str">
            <v>Introduction</v>
          </cell>
          <cell r="H29" t="str">
            <v>New Starts</v>
          </cell>
          <cell r="I29" t="str">
            <v>Oklahoma City, </v>
          </cell>
          <cell r="J29" t="str">
            <v xml:space="preserve">Oklahoma </v>
          </cell>
          <cell r="K29" t="str">
            <v>Streetcar</v>
          </cell>
        </row>
        <row r="30">
          <cell r="B30">
            <v>327</v>
          </cell>
          <cell r="C30" t="str">
            <v>Oklahoma city (Map Links) Park Avenue Rail Loop</v>
          </cell>
          <cell r="D30" t="str">
            <v>Oklahoma city (Map Links) Park Avenue Rail Loop </v>
          </cell>
          <cell r="E30" t="str">
            <v>NAV</v>
          </cell>
          <cell r="F30" t="str">
            <v>NAV</v>
          </cell>
          <cell r="G30" t="str">
            <v>Introduction</v>
          </cell>
          <cell r="H30" t="str">
            <v>New Starts</v>
          </cell>
          <cell r="I30" t="str">
            <v>Oklahoma City, </v>
          </cell>
          <cell r="J30" t="str">
            <v xml:space="preserve">Oklahoma </v>
          </cell>
          <cell r="K30" t="str">
            <v>Streetcar</v>
          </cell>
        </row>
        <row r="31">
          <cell r="B31">
            <v>328</v>
          </cell>
          <cell r="C31" t="str">
            <v>Orlando (I-4 Central Florida Light Rail System) (MOS)</v>
          </cell>
          <cell r="D31" t="str">
            <v>Orlando (I-4 Central Florida Light Rail System) (MOS)</v>
          </cell>
          <cell r="E31">
            <v>1998</v>
          </cell>
          <cell r="F31">
            <v>17</v>
          </cell>
          <cell r="G31" t="str">
            <v>Improvement</v>
          </cell>
          <cell r="H31" t="str">
            <v>New Starts</v>
          </cell>
          <cell r="I31" t="str">
            <v>Orlando</v>
          </cell>
          <cell r="J31" t="str">
            <v>Florida</v>
          </cell>
          <cell r="K31" t="str">
            <v>Light Rail</v>
          </cell>
        </row>
        <row r="32">
          <cell r="B32">
            <v>329</v>
          </cell>
          <cell r="C32" t="str">
            <v>Phase I Airport Busway/Wabash HOV Facility</v>
          </cell>
          <cell r="D32" t="str">
            <v>Phase I Airport Busway/Wabash HOV Facility </v>
          </cell>
          <cell r="E32">
            <v>1994</v>
          </cell>
          <cell r="F32" t="str">
            <v>NAV</v>
          </cell>
          <cell r="G32" t="str">
            <v>Expansion</v>
          </cell>
          <cell r="H32" t="str">
            <v>New Starts</v>
          </cell>
          <cell r="I32" t="str">
            <v>Pittsburgh </v>
          </cell>
          <cell r="J32" t="str">
            <v>Pennsylvania </v>
          </cell>
          <cell r="K32" t="str">
            <v>Bus Rapid Transit</v>
          </cell>
        </row>
        <row r="33">
          <cell r="B33">
            <v>330</v>
          </cell>
          <cell r="C33" t="str">
            <v>Portal North Bridge Replacement</v>
          </cell>
          <cell r="D33" t="str">
            <v>Portal North Bridge Replacement</v>
          </cell>
          <cell r="E33">
            <v>2016</v>
          </cell>
          <cell r="F33" t="str">
            <v>NA</v>
          </cell>
          <cell r="G33" t="str">
            <v>Improvement</v>
          </cell>
          <cell r="H33" t="str">
            <v>Core Capacity</v>
          </cell>
          <cell r="I33" t="str">
            <v>Hudson County</v>
          </cell>
          <cell r="J33" t="str">
            <v>New Jersey</v>
          </cell>
          <cell r="K33" t="str">
            <v>Commuter Rail</v>
          </cell>
        </row>
        <row r="34">
          <cell r="B34">
            <v>331</v>
          </cell>
          <cell r="C34" t="str">
            <v>Prospect MAX Bus Rapid Transit</v>
          </cell>
          <cell r="D34" t="str">
            <v>Prospect MAX Bus Rapid Transit </v>
          </cell>
          <cell r="E34">
            <v>2015</v>
          </cell>
          <cell r="F34">
            <v>26</v>
          </cell>
          <cell r="G34" t="str">
            <v>Expansion</v>
          </cell>
          <cell r="H34" t="str">
            <v>Small Starts</v>
          </cell>
          <cell r="I34" t="str">
            <v xml:space="preserve">Kansas city </v>
          </cell>
          <cell r="J34" t="str">
            <v>Missouri</v>
          </cell>
          <cell r="K34" t="str">
            <v>Bus Rapid Transit</v>
          </cell>
        </row>
        <row r="35">
          <cell r="B35">
            <v>332</v>
          </cell>
          <cell r="C35" t="str">
            <v>Provo-Orem Bus Rapid Transit</v>
          </cell>
          <cell r="D35" t="str">
            <v>Provo-Orem Bus Rapid Transit</v>
          </cell>
          <cell r="E35">
            <v>2013</v>
          </cell>
          <cell r="F35">
            <v>15</v>
          </cell>
          <cell r="G35" t="str">
            <v>Introduction</v>
          </cell>
          <cell r="H35" t="str">
            <v>Small Starts</v>
          </cell>
          <cell r="I35" t="str">
            <v>Utah County</v>
          </cell>
          <cell r="J35" t="str">
            <v>Utah</v>
          </cell>
          <cell r="K35" t="str">
            <v>Bus Rapid Transit</v>
          </cell>
        </row>
        <row r="36">
          <cell r="B36">
            <v>333</v>
          </cell>
          <cell r="C36" t="str">
            <v>Secaucus Transfer Station</v>
          </cell>
          <cell r="D36" t="str">
            <v>Secaucus Transfer Station </v>
          </cell>
          <cell r="E36">
            <v>1994</v>
          </cell>
          <cell r="F36">
            <v>1</v>
          </cell>
          <cell r="G36" t="str">
            <v>Expansion</v>
          </cell>
          <cell r="H36" t="str">
            <v>New Starts</v>
          </cell>
          <cell r="I36" t="str">
            <v>Northern New Jersey</v>
          </cell>
          <cell r="J36" t="str">
            <v>New Jersey</v>
          </cell>
          <cell r="K36" t="str">
            <v>Commuter Rail</v>
          </cell>
        </row>
        <row r="37">
          <cell r="B37">
            <v>334</v>
          </cell>
          <cell r="C37" t="str">
            <v>South Corridor Rapid Transit Project</v>
          </cell>
          <cell r="D37" t="str">
            <v>South Corridor Rapid Transit Project</v>
          </cell>
          <cell r="E37">
            <v>2019</v>
          </cell>
          <cell r="F37">
            <v>16</v>
          </cell>
          <cell r="G37" t="str">
            <v>Introduction</v>
          </cell>
          <cell r="H37" t="str">
            <v>Small Starts</v>
          </cell>
          <cell r="I37" t="str">
            <v>Miami</v>
          </cell>
          <cell r="J37" t="str">
            <v>Florida</v>
          </cell>
          <cell r="K37" t="str">
            <v>Bus Rapid Transit</v>
          </cell>
        </row>
        <row r="38">
          <cell r="B38">
            <v>335</v>
          </cell>
          <cell r="C38" t="str">
            <v>South Extension of the Automated Skyway Express (ASE)</v>
          </cell>
          <cell r="D38" t="str">
            <v>South Extension of the Automated Skyway Express (ASE)</v>
          </cell>
          <cell r="E38">
            <v>1991</v>
          </cell>
          <cell r="F38" t="str">
            <v>NAV</v>
          </cell>
          <cell r="G38" t="str">
            <v>Expansion</v>
          </cell>
          <cell r="H38" t="str">
            <v>New Starts</v>
          </cell>
          <cell r="I38" t="str">
            <v>Jacksonville </v>
          </cell>
          <cell r="J38" t="str">
            <v>Florida</v>
          </cell>
        </row>
        <row r="39">
          <cell r="B39">
            <v>336</v>
          </cell>
          <cell r="C39" t="str">
            <v>South Miami-Dade Bustway Extension</v>
          </cell>
          <cell r="D39" t="str">
            <v xml:space="preserve">South Miami-Dade Bustway Extension </v>
          </cell>
          <cell r="E39">
            <v>1998</v>
          </cell>
          <cell r="F39">
            <v>12</v>
          </cell>
          <cell r="G39" t="str">
            <v>Expansion</v>
          </cell>
          <cell r="H39" t="str">
            <v>New Starts</v>
          </cell>
          <cell r="I39" t="str">
            <v>Miami</v>
          </cell>
          <cell r="J39" t="str">
            <v>Florida</v>
          </cell>
          <cell r="K39" t="str">
            <v xml:space="preserve">Busway </v>
          </cell>
        </row>
        <row r="40">
          <cell r="B40">
            <v>337</v>
          </cell>
          <cell r="C40" t="str">
            <v>Southtown BRT</v>
          </cell>
          <cell r="D40" t="str">
            <v xml:space="preserve">Southtown BRT </v>
          </cell>
          <cell r="E40">
            <v>2001</v>
          </cell>
          <cell r="F40" t="str">
            <v>NAV</v>
          </cell>
          <cell r="G40" t="str">
            <v>Expansion</v>
          </cell>
          <cell r="H40" t="str">
            <v>Small Starts</v>
          </cell>
          <cell r="I40" t="str">
            <v xml:space="preserve">Kansas city </v>
          </cell>
          <cell r="J40" t="str">
            <v>Missouri</v>
          </cell>
          <cell r="K40" t="str">
            <v>Bus Rapid Transit</v>
          </cell>
        </row>
        <row r="41">
          <cell r="B41">
            <v>338</v>
          </cell>
          <cell r="C41" t="str">
            <v>Southtown Corridor</v>
          </cell>
          <cell r="D41" t="str">
            <v xml:space="preserve">Southtown Corridor </v>
          </cell>
          <cell r="E41">
            <v>1995</v>
          </cell>
          <cell r="F41" t="str">
            <v>NAV</v>
          </cell>
          <cell r="G41" t="str">
            <v>Expansion</v>
          </cell>
          <cell r="H41" t="str">
            <v>New Starts</v>
          </cell>
          <cell r="I41" t="str">
            <v xml:space="preserve">Kansas city </v>
          </cell>
          <cell r="J41" t="str">
            <v>Missouri</v>
          </cell>
          <cell r="K41" t="str">
            <v>Light Rail</v>
          </cell>
        </row>
        <row r="42">
          <cell r="B42">
            <v>339</v>
          </cell>
          <cell r="C42" t="str">
            <v>Southwest First Coast Flyer BRT</v>
          </cell>
          <cell r="D42" t="str">
            <v>Southwest Corridor </v>
          </cell>
          <cell r="E42">
            <v>2015</v>
          </cell>
          <cell r="F42">
            <v>13</v>
          </cell>
          <cell r="G42" t="str">
            <v>Expansion</v>
          </cell>
          <cell r="H42" t="str">
            <v>Small Starts</v>
          </cell>
          <cell r="I42" t="str">
            <v>Jacksonville </v>
          </cell>
          <cell r="J42" t="str">
            <v>Florida</v>
          </cell>
          <cell r="K42" t="str">
            <v>Bus Rapid Transit</v>
          </cell>
        </row>
        <row r="43">
          <cell r="B43">
            <v>340</v>
          </cell>
          <cell r="C43" t="str">
            <v>St. Clair County, Illinois Corridor (IOS-1)</v>
          </cell>
          <cell r="D43" t="str">
            <v>St. Clair County, Illinois Corridor (IOS-1)</v>
          </cell>
          <cell r="E43">
            <v>1996</v>
          </cell>
          <cell r="F43">
            <v>8</v>
          </cell>
          <cell r="G43" t="str">
            <v>Expansion</v>
          </cell>
          <cell r="H43" t="str">
            <v>New Starts</v>
          </cell>
          <cell r="I43" t="str">
            <v>St. Louis</v>
          </cell>
          <cell r="J43" t="str">
            <v>Missouri</v>
          </cell>
          <cell r="K43" t="str">
            <v>Light Rail</v>
          </cell>
        </row>
        <row r="44">
          <cell r="B44">
            <v>341</v>
          </cell>
          <cell r="C44" t="str">
            <v>St. Claude and Elysian Fields Streetcar Extensions</v>
          </cell>
          <cell r="D44" t="str">
            <v>St. Claude and Elysian Fields Streetcar Extensions</v>
          </cell>
          <cell r="E44" t="str">
            <v>NAV</v>
          </cell>
          <cell r="F44">
            <v>5</v>
          </cell>
          <cell r="G44" t="str">
            <v>Expansion</v>
          </cell>
          <cell r="H44" t="str">
            <v>Small Starts</v>
          </cell>
          <cell r="I44" t="str">
            <v>New Orleans </v>
          </cell>
          <cell r="J44" t="str">
            <v>Louisiana </v>
          </cell>
          <cell r="K44" t="str">
            <v>Streetcar</v>
          </cell>
        </row>
        <row r="45">
          <cell r="B45">
            <v>342</v>
          </cell>
          <cell r="C45" t="str">
            <v>Stage II Light Rail Transit Reconstruction Project</v>
          </cell>
          <cell r="D45" t="str">
            <v>Stage II Light Rail Transit Reconstruction Project </v>
          </cell>
          <cell r="E45">
            <v>1996</v>
          </cell>
          <cell r="F45" t="str">
            <v>NAV</v>
          </cell>
          <cell r="G45" t="str">
            <v>Improvement</v>
          </cell>
          <cell r="H45" t="str">
            <v>New Starts</v>
          </cell>
          <cell r="I45" t="str">
            <v>Pittsburgh </v>
          </cell>
          <cell r="J45" t="str">
            <v>Pennsylvania </v>
          </cell>
          <cell r="K45" t="str">
            <v>Light Rail</v>
          </cell>
        </row>
        <row r="46">
          <cell r="B46">
            <v>343</v>
          </cell>
          <cell r="C46" t="str">
            <v>Streetcar Expansion</v>
          </cell>
          <cell r="D46" t="str">
            <v>Streetcar Expansion </v>
          </cell>
          <cell r="E46">
            <v>2017</v>
          </cell>
          <cell r="F46">
            <v>9</v>
          </cell>
          <cell r="G46" t="str">
            <v>Expansion</v>
          </cell>
          <cell r="H46" t="str">
            <v>New Starts</v>
          </cell>
          <cell r="I46" t="str">
            <v xml:space="preserve">Kansas city </v>
          </cell>
          <cell r="J46" t="str">
            <v>Missouri</v>
          </cell>
          <cell r="K46" t="str">
            <v>Streetcar</v>
          </cell>
        </row>
        <row r="47">
          <cell r="B47">
            <v>344</v>
          </cell>
          <cell r="C47" t="str">
            <v>SunRail Connector to Orlando Airport</v>
          </cell>
          <cell r="D47" t="str">
            <v>SunRail Connector to Orlando Airport </v>
          </cell>
          <cell r="E47">
            <v>2015</v>
          </cell>
          <cell r="F47" t="str">
            <v>NAV</v>
          </cell>
          <cell r="G47" t="str">
            <v>Expansion</v>
          </cell>
          <cell r="H47" t="str">
            <v>Small Starts</v>
          </cell>
          <cell r="I47" t="str">
            <v>Orlando</v>
          </cell>
          <cell r="J47" t="str">
            <v>Florida</v>
          </cell>
          <cell r="K47" t="str">
            <v>Commuter Rail</v>
          </cell>
        </row>
        <row r="48">
          <cell r="B48">
            <v>345</v>
          </cell>
          <cell r="C48" t="str">
            <v>SunRail Phase II North</v>
          </cell>
          <cell r="D48" t="str">
            <v>SunRail Phase II North</v>
          </cell>
          <cell r="E48">
            <v>2013</v>
          </cell>
          <cell r="F48">
            <v>1</v>
          </cell>
          <cell r="G48" t="str">
            <v>Expansion</v>
          </cell>
          <cell r="H48" t="str">
            <v>Small Starts</v>
          </cell>
          <cell r="I48" t="str">
            <v>Orlando</v>
          </cell>
          <cell r="J48" t="str">
            <v>Florida</v>
          </cell>
          <cell r="K48" t="str">
            <v>Commuter Rail</v>
          </cell>
        </row>
        <row r="49">
          <cell r="B49">
            <v>346</v>
          </cell>
          <cell r="C49" t="str">
            <v>SunRail Phase II South</v>
          </cell>
          <cell r="D49" t="str">
            <v>SunRail Phase II South</v>
          </cell>
          <cell r="E49">
            <v>2010</v>
          </cell>
          <cell r="F49">
            <v>4</v>
          </cell>
          <cell r="G49" t="str">
            <v>Expansion</v>
          </cell>
          <cell r="H49" t="str">
            <v>New Starts</v>
          </cell>
          <cell r="I49" t="str">
            <v>Orlando</v>
          </cell>
          <cell r="J49" t="str">
            <v>Florida</v>
          </cell>
          <cell r="K49" t="str">
            <v>Commuter Rail</v>
          </cell>
        </row>
        <row r="50">
          <cell r="B50">
            <v>347</v>
          </cell>
          <cell r="C50" t="str">
            <v>Tampa Bay Regional Rail</v>
          </cell>
          <cell r="D50" t="str">
            <v>Tampa Bay Regional Rail</v>
          </cell>
          <cell r="E50">
            <v>1999</v>
          </cell>
          <cell r="F50">
            <v>24</v>
          </cell>
          <cell r="G50" t="str">
            <v>Introduction</v>
          </cell>
          <cell r="H50" t="str">
            <v>New Starts</v>
          </cell>
          <cell r="I50" t="str">
            <v>Tampa Bay</v>
          </cell>
          <cell r="J50" t="str">
            <v>Florida</v>
          </cell>
          <cell r="K50" t="str">
            <v>Light Rail</v>
          </cell>
        </row>
        <row r="51">
          <cell r="B51">
            <v>348</v>
          </cell>
          <cell r="C51" t="str">
            <v>Tampa Streetcar Extension Project</v>
          </cell>
          <cell r="D51" t="str">
            <v>Tampa Streetcar Extension Project</v>
          </cell>
          <cell r="E51" t="str">
            <v>NAV</v>
          </cell>
          <cell r="F51">
            <v>8</v>
          </cell>
          <cell r="G51" t="str">
            <v>Expansion</v>
          </cell>
          <cell r="H51" t="str">
            <v>Small Starts</v>
          </cell>
          <cell r="I51" t="str">
            <v>Tampa</v>
          </cell>
          <cell r="J51" t="str">
            <v>Florida</v>
          </cell>
          <cell r="K51" t="str">
            <v>Streetcar</v>
          </cell>
        </row>
        <row r="52">
          <cell r="B52">
            <v>349</v>
          </cell>
          <cell r="C52" t="str">
            <v>TramLinkBR</v>
          </cell>
          <cell r="D52" t="str">
            <v xml:space="preserve">TramLinkBR </v>
          </cell>
          <cell r="E52">
            <v>2016</v>
          </cell>
          <cell r="F52">
            <v>11</v>
          </cell>
          <cell r="G52" t="str">
            <v>Expansion</v>
          </cell>
          <cell r="H52" t="str">
            <v>Small Starts</v>
          </cell>
          <cell r="I52" t="str">
            <v>Baton Rouge</v>
          </cell>
          <cell r="J52" t="str">
            <v>Louisiana </v>
          </cell>
          <cell r="K52" t="str">
            <v>Streetcar</v>
          </cell>
        </row>
        <row r="53">
          <cell r="B53">
            <v>350</v>
          </cell>
          <cell r="C53" t="str">
            <v>TRAX Light Rail System- Medical Center Extension</v>
          </cell>
          <cell r="D53" t="str">
            <v> TRAX Light Rail System- Medical Center Extension </v>
          </cell>
          <cell r="E53">
            <v>1998</v>
          </cell>
          <cell r="F53">
            <v>3</v>
          </cell>
          <cell r="G53" t="str">
            <v>Expansion</v>
          </cell>
          <cell r="H53" t="str">
            <v>New Starts</v>
          </cell>
          <cell r="I53" t="str">
            <v>Salt Lake City</v>
          </cell>
          <cell r="J53" t="str">
            <v>Utah</v>
          </cell>
          <cell r="K53" t="str">
            <v>Light Rail</v>
          </cell>
        </row>
        <row r="54">
          <cell r="B54">
            <v>351</v>
          </cell>
          <cell r="C54" t="str">
            <v>Tren Urbano</v>
          </cell>
          <cell r="D54" t="str">
            <v>Tren Urbano</v>
          </cell>
          <cell r="E54">
            <v>1996</v>
          </cell>
          <cell r="F54">
            <v>14</v>
          </cell>
          <cell r="G54" t="str">
            <v>Expansion</v>
          </cell>
          <cell r="H54" t="str">
            <v>New Starts</v>
          </cell>
          <cell r="I54" t="str">
            <v xml:space="preserve">San Juan </v>
          </cell>
          <cell r="J54" t="str">
            <v>Puerto Rico</v>
          </cell>
          <cell r="K54" t="str">
            <v>Light Rail</v>
          </cell>
        </row>
        <row r="55">
          <cell r="B55" t="str">
            <v>352a</v>
          </cell>
          <cell r="C55" t="str">
            <v>Tri-County Commuter Rail</v>
          </cell>
          <cell r="D55" t="str">
            <v xml:space="preserve">Tri-County Commuter Rail </v>
          </cell>
          <cell r="E55">
            <v>1995</v>
          </cell>
          <cell r="F55">
            <v>19</v>
          </cell>
          <cell r="G55" t="str">
            <v>Improvement</v>
          </cell>
          <cell r="H55" t="str">
            <v>New Starts</v>
          </cell>
          <cell r="I55" t="str">
            <v xml:space="preserve">Ft. Lauderdale </v>
          </cell>
          <cell r="J55" t="str">
            <v>Florida</v>
          </cell>
          <cell r="K55" t="str">
            <v>Commuter Rail</v>
          </cell>
        </row>
        <row r="56">
          <cell r="B56" t="str">
            <v>352b</v>
          </cell>
          <cell r="C56" t="str">
            <v>Tri-County Commuter Rail / Segment 5</v>
          </cell>
          <cell r="D56" t="str">
            <v xml:space="preserve">Tri-County Commuter Rail / Segment 5 </v>
          </cell>
          <cell r="E56">
            <v>1999</v>
          </cell>
          <cell r="F56">
            <v>11</v>
          </cell>
          <cell r="G56" t="str">
            <v>Improvement</v>
          </cell>
          <cell r="H56" t="str">
            <v>New Starts</v>
          </cell>
          <cell r="I56" t="str">
            <v xml:space="preserve">Ft. Lauderdale </v>
          </cell>
          <cell r="J56" t="str">
            <v>Florida</v>
          </cell>
          <cell r="K56" t="str">
            <v>Commuter Rail</v>
          </cell>
        </row>
        <row r="57">
          <cell r="B57">
            <v>353</v>
          </cell>
          <cell r="C57" t="str">
            <v>Tri-Rail Double-track Corridor Improvement</v>
          </cell>
          <cell r="D57" t="str">
            <v xml:space="preserve"> Tri-Rail Double-track Corridor Improvement </v>
          </cell>
          <cell r="E57">
            <v>1997</v>
          </cell>
          <cell r="F57">
            <v>5</v>
          </cell>
          <cell r="G57" t="str">
            <v>Improvement</v>
          </cell>
          <cell r="H57" t="str">
            <v>New Starts</v>
          </cell>
          <cell r="I57" t="str">
            <v>Ft. Lauderdale</v>
          </cell>
          <cell r="J57" t="str">
            <v>Florida</v>
          </cell>
          <cell r="K57" t="str">
            <v>Commuter Rail</v>
          </cell>
        </row>
        <row r="58">
          <cell r="B58">
            <v>354</v>
          </cell>
          <cell r="C58" t="str">
            <v>Wave Streetcar</v>
          </cell>
          <cell r="D58" t="str">
            <v>Wave Streetcar</v>
          </cell>
          <cell r="E58">
            <v>2013</v>
          </cell>
          <cell r="F58">
            <v>12</v>
          </cell>
          <cell r="G58" t="str">
            <v>Introduction</v>
          </cell>
          <cell r="H58" t="str">
            <v>Small Starts</v>
          </cell>
          <cell r="I58" t="str">
            <v>Ft. Lauderdale</v>
          </cell>
          <cell r="J58" t="str">
            <v>Florida</v>
          </cell>
          <cell r="K58" t="str">
            <v>Streetcar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topLeftCell="C67" workbookViewId="0">
      <selection activeCell="E86" sqref="E86"/>
    </sheetView>
  </sheetViews>
  <sheetFormatPr defaultRowHeight="14.5" x14ac:dyDescent="0.35"/>
  <cols>
    <col min="1" max="1" width="0" hidden="1" customWidth="1"/>
    <col min="2" max="2" width="11.1796875" hidden="1" customWidth="1"/>
    <col min="3" max="3" width="43.90625" customWidth="1"/>
    <col min="5" max="5" width="22.7265625" customWidth="1"/>
    <col min="6" max="9" width="8.7265625" style="3"/>
    <col min="10" max="10" width="21" style="3" customWidth="1"/>
    <col min="11" max="11" width="7.36328125" hidden="1" customWidth="1"/>
  </cols>
  <sheetData>
    <row r="1" spans="1:11" x14ac:dyDescent="0.35">
      <c r="A1" t="s">
        <v>88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91</v>
      </c>
    </row>
    <row r="2" spans="1:11" x14ac:dyDescent="0.35">
      <c r="A2">
        <f t="array" ref="A2">INDEX([1]Megan!$A$1:$C$177,MATCH(1,(C2=[1]Megan!$C$1:$C$177)*(E2=[1]Megan!$L$1:$L$177),0),1)</f>
        <v>354</v>
      </c>
      <c r="B2">
        <f>INDEX('[2]project-data'!$B$1:$K$58,MATCH($C2,'[2]project-data'!$D$1:$D$58,0),1)</f>
        <v>350</v>
      </c>
      <c r="C2" t="s">
        <v>9</v>
      </c>
      <c r="D2">
        <v>2002</v>
      </c>
      <c r="E2" t="s">
        <v>10</v>
      </c>
      <c r="F2" s="4">
        <v>1.53</v>
      </c>
      <c r="G2" s="4">
        <v>89.39</v>
      </c>
      <c r="H2" s="4">
        <v>53.63</v>
      </c>
      <c r="I2" s="3" t="s">
        <v>89</v>
      </c>
      <c r="J2" s="4">
        <v>2004</v>
      </c>
      <c r="K2" t="str">
        <f>INDEX([1]Megan!$A$1:$U$177,MATCH(A2,[1]Megan!$A$1:$A$177,0),21)</f>
        <v>AR-2005</v>
      </c>
    </row>
    <row r="3" spans="1:11" x14ac:dyDescent="0.35">
      <c r="A3">
        <f t="array" ref="A3">INDEX([1]Megan!$A$1:$C$177,MATCH(1,(C3=[1]Megan!$C$1:$C$177)*(E3=[1]Megan!$L$1:$L$177),0),1)</f>
        <v>355</v>
      </c>
      <c r="B3">
        <f>INDEX('[2]project-data'!$B$1:$K$58,MATCH($C3,'[2]project-data'!$D$1:$D$58,0),1)</f>
        <v>350</v>
      </c>
      <c r="C3" t="s">
        <v>9</v>
      </c>
      <c r="D3">
        <v>2001</v>
      </c>
      <c r="E3" t="s">
        <v>11</v>
      </c>
      <c r="F3" s="4">
        <v>1.5</v>
      </c>
      <c r="G3" s="4">
        <v>89.4</v>
      </c>
      <c r="H3" s="4">
        <v>53.6</v>
      </c>
      <c r="I3" s="3" t="s">
        <v>89</v>
      </c>
      <c r="J3" s="3" t="s">
        <v>89</v>
      </c>
      <c r="K3" t="str">
        <f>INDEX([1]Megan!$A$1:$U$177,MATCH(A3,[1]Megan!$A$1:$A$177,0),21)</f>
        <v>AR-2003</v>
      </c>
    </row>
    <row r="4" spans="1:11" x14ac:dyDescent="0.35">
      <c r="A4">
        <f t="array" ref="A4">INDEX([1]Megan!$A$1:$C$177,MATCH(1,(C4=[1]Megan!$C$1:$C$177)*(E4=[1]Megan!$L$1:$L$177),0),1)</f>
        <v>356</v>
      </c>
      <c r="B4">
        <f>INDEX('[2]project-data'!$B$1:$K$58,MATCH($C4,'[2]project-data'!$D$1:$D$58,0),1)</f>
        <v>350</v>
      </c>
      <c r="C4" t="s">
        <v>9</v>
      </c>
      <c r="D4">
        <v>1998</v>
      </c>
      <c r="E4" t="s">
        <v>12</v>
      </c>
      <c r="F4" s="4">
        <v>1.53</v>
      </c>
      <c r="G4" s="3" t="s">
        <v>89</v>
      </c>
      <c r="H4" s="3" t="s">
        <v>89</v>
      </c>
      <c r="I4" s="3" t="s">
        <v>89</v>
      </c>
      <c r="J4" s="3" t="s">
        <v>89</v>
      </c>
      <c r="K4" t="str">
        <f>INDEX([1]Megan!$A$1:$U$177,MATCH(A4,[1]Megan!$A$1:$A$177,0),21)</f>
        <v>AR-2005</v>
      </c>
    </row>
    <row r="5" spans="1:11" x14ac:dyDescent="0.35">
      <c r="A5">
        <f t="array" ref="A5">INDEX([1]Megan!$A$1:$C$177,MATCH(1,(C5=[1]Megan!$C$1:$C$177)*(E5=[1]Megan!$L$1:$L$177),0),1)</f>
        <v>357</v>
      </c>
      <c r="B5">
        <f>INDEX('[2]project-data'!$B$1:$K$58,MATCH($C5,'[2]project-data'!$D$1:$D$58,0),1)</f>
        <v>350</v>
      </c>
      <c r="C5" t="s">
        <v>9</v>
      </c>
      <c r="D5">
        <v>2003</v>
      </c>
      <c r="E5" t="s">
        <v>13</v>
      </c>
      <c r="F5" s="4">
        <v>1.53</v>
      </c>
      <c r="G5" s="3" t="s">
        <v>89</v>
      </c>
      <c r="H5" s="3" t="s">
        <v>89</v>
      </c>
      <c r="I5" s="3" t="s">
        <v>89</v>
      </c>
      <c r="J5" s="3" t="s">
        <v>89</v>
      </c>
      <c r="K5" t="str">
        <f>INDEX([1]Megan!$A$1:$U$177,MATCH(A5,[1]Megan!$A$1:$A$177,0),21)</f>
        <v>BA</v>
      </c>
    </row>
    <row r="6" spans="1:11" x14ac:dyDescent="0.35">
      <c r="A6">
        <f t="array" ref="A6">INDEX([1]Megan!$A$1:$C$177,MATCH(1,(C6=[1]Megan!$C$1:$C$177)*(E6=[1]Megan!$L$1:$L$177),0),1)</f>
        <v>361</v>
      </c>
      <c r="B6" t="e">
        <f>INDEX('[2]project-data'!$B$1:$K$58,MATCH($C6,'[2]project-data'!$D$1:$D$58,0),1)</f>
        <v>#N/A</v>
      </c>
      <c r="C6" s="9" t="s">
        <v>14</v>
      </c>
      <c r="D6" s="9">
        <v>1999</v>
      </c>
      <c r="E6" s="9" t="s">
        <v>11</v>
      </c>
      <c r="F6" s="10" t="s">
        <v>89</v>
      </c>
      <c r="G6" s="10" t="s">
        <v>89</v>
      </c>
      <c r="H6" s="10" t="s">
        <v>89</v>
      </c>
      <c r="I6" s="10" t="s">
        <v>89</v>
      </c>
      <c r="J6" s="10" t="s">
        <v>89</v>
      </c>
      <c r="K6" s="9" t="str">
        <f>INDEX([1]Megan!$A$1:$U$177,MATCH(A6,[1]Megan!$A$1:$A$177,0),21)</f>
        <v>BA</v>
      </c>
    </row>
    <row r="7" spans="1:11" x14ac:dyDescent="0.35">
      <c r="A7">
        <f t="array" ref="A7">INDEX([1]Megan!$A$1:$C$177,MATCH(1,(C7=[1]Megan!$C$1:$C$177)*(E7=[1]Megan!$L$1:$L$177),0),1)</f>
        <v>362</v>
      </c>
      <c r="B7" t="e">
        <f>INDEX('[2]project-data'!$B$1:$K$58,MATCH($C7,'[2]project-data'!$D$1:$D$58,0),1)</f>
        <v>#N/A</v>
      </c>
      <c r="C7" s="9" t="s">
        <v>14</v>
      </c>
      <c r="D7" s="9">
        <v>1998</v>
      </c>
      <c r="E7" s="9" t="s">
        <v>12</v>
      </c>
      <c r="F7" s="10" t="s">
        <v>89</v>
      </c>
      <c r="G7" s="10" t="s">
        <v>89</v>
      </c>
      <c r="H7" s="10" t="s">
        <v>89</v>
      </c>
      <c r="I7" s="10" t="s">
        <v>89</v>
      </c>
      <c r="J7" s="10" t="s">
        <v>89</v>
      </c>
      <c r="K7" s="9" t="str">
        <f>INDEX([1]Megan!$A$1:$U$177,MATCH(A7,[1]Megan!$A$1:$A$177,0),21)</f>
        <v>BA</v>
      </c>
    </row>
    <row r="8" spans="1:11" x14ac:dyDescent="0.35">
      <c r="A8">
        <f t="array" ref="A8">INDEX([1]Megan!$A$1:$C$177,MATCH(1,(C8=[1]Megan!$C$1:$C$177)*(E8=[1]Megan!$L$1:$L$177),0),1)</f>
        <v>363</v>
      </c>
      <c r="B8">
        <f>INDEX('[2]project-data'!$B$1:$K$58,MATCH($C8,'[2]project-data'!$D$1:$D$58,0),1)</f>
        <v>307</v>
      </c>
      <c r="C8" t="s">
        <v>15</v>
      </c>
      <c r="D8">
        <v>2009</v>
      </c>
      <c r="E8" t="s">
        <v>12</v>
      </c>
      <c r="F8" s="3" t="s">
        <v>89</v>
      </c>
      <c r="G8" s="4">
        <v>193.64</v>
      </c>
      <c r="H8" s="4">
        <v>116.18</v>
      </c>
      <c r="I8" s="3" t="s">
        <v>89</v>
      </c>
      <c r="J8" s="3" t="s">
        <v>89</v>
      </c>
      <c r="K8" t="str">
        <f>INDEX([1]Megan!$A$1:$U$177,MATCH(A8,[1]Megan!$A$1:$A$177,0),21)</f>
        <v>AR-2013</v>
      </c>
    </row>
    <row r="9" spans="1:11" x14ac:dyDescent="0.35">
      <c r="A9">
        <f t="array" ref="A9">INDEX([1]Megan!$A$1:$C$177,MATCH(1,(C9=[1]Megan!$C$1:$C$177)*(E9=[1]Megan!$L$1:$L$177),0),1)</f>
        <v>364</v>
      </c>
      <c r="B9">
        <f>INDEX('[2]project-data'!$B$1:$K$58,MATCH($C9,'[2]project-data'!$D$1:$D$58,0),1)</f>
        <v>307</v>
      </c>
      <c r="C9" t="s">
        <v>15</v>
      </c>
      <c r="D9">
        <v>2011</v>
      </c>
      <c r="E9" t="s">
        <v>10</v>
      </c>
      <c r="F9" s="3" t="s">
        <v>89</v>
      </c>
      <c r="G9" s="4">
        <v>193.64</v>
      </c>
      <c r="H9" s="4">
        <v>116.18</v>
      </c>
      <c r="I9" s="3" t="s">
        <v>89</v>
      </c>
      <c r="J9" s="3" t="s">
        <v>89</v>
      </c>
      <c r="K9" t="str">
        <f>INDEX([1]Megan!$A$1:$U$177,MATCH(A9,[1]Megan!$A$1:$A$177,0),21)</f>
        <v>AR-2013</v>
      </c>
    </row>
    <row r="10" spans="1:11" x14ac:dyDescent="0.35">
      <c r="A10">
        <f t="array" ref="A10">INDEX([1]Megan!$A$1:$C$177,MATCH(1,(C10=[1]Megan!$C$1:$C$177)*(E10=[1]Megan!$L$1:$L$177),0),1)</f>
        <v>365</v>
      </c>
      <c r="B10">
        <f>INDEX('[2]project-data'!$B$1:$K$58,MATCH($C10,'[2]project-data'!$D$1:$D$58,0),1)</f>
        <v>311</v>
      </c>
      <c r="C10" t="s">
        <v>16</v>
      </c>
      <c r="D10">
        <v>2003</v>
      </c>
      <c r="E10" t="s">
        <v>12</v>
      </c>
      <c r="F10" s="4">
        <v>44</v>
      </c>
      <c r="G10" s="4">
        <v>408</v>
      </c>
      <c r="H10" s="3" t="s">
        <v>89</v>
      </c>
      <c r="I10" s="3" t="s">
        <v>89</v>
      </c>
      <c r="J10" s="3" t="s">
        <v>89</v>
      </c>
      <c r="K10" t="str">
        <f>INDEX([1]Megan!$A$1:$U$177,MATCH(A10,[1]Megan!$A$1:$A$177,0),21)</f>
        <v>BA</v>
      </c>
    </row>
    <row r="11" spans="1:11" x14ac:dyDescent="0.35">
      <c r="A11">
        <f t="array" ref="A11">INDEX([1]Megan!$A$1:$C$177,MATCH(1,(C11=[1]Megan!$C$1:$C$177)*(E11=[1]Megan!$L$1:$L$177),0),1)</f>
        <v>366</v>
      </c>
      <c r="B11">
        <f>INDEX('[2]project-data'!$B$1:$K$58,MATCH($C11,'[2]project-data'!$D$1:$D$58,0),1)</f>
        <v>311</v>
      </c>
      <c r="C11" t="s">
        <v>16</v>
      </c>
      <c r="D11">
        <v>2005</v>
      </c>
      <c r="E11" t="s">
        <v>11</v>
      </c>
      <c r="F11" s="4">
        <v>44</v>
      </c>
      <c r="G11" s="4">
        <v>581</v>
      </c>
      <c r="H11" s="3" t="s">
        <v>89</v>
      </c>
      <c r="I11" s="3" t="s">
        <v>89</v>
      </c>
      <c r="J11" s="3" t="s">
        <v>89</v>
      </c>
      <c r="K11" t="str">
        <f>INDEX([1]Megan!$A$1:$U$177,MATCH(A11,[1]Megan!$A$1:$A$177,0),21)</f>
        <v>BA</v>
      </c>
    </row>
    <row r="12" spans="1:11" x14ac:dyDescent="0.35">
      <c r="A12">
        <f t="array" ref="A12">INDEX([1]Megan!$A$1:$C$177,MATCH(1,(C12=[1]Megan!$C$1:$C$177)*(E12=[1]Megan!$L$1:$L$177),0),1)</f>
        <v>367</v>
      </c>
      <c r="B12">
        <f>INDEX('[2]project-data'!$B$1:$K$58,MATCH($C12,'[2]project-data'!$D$1:$D$58,0),1)</f>
        <v>311</v>
      </c>
      <c r="C12" t="s">
        <v>16</v>
      </c>
      <c r="D12">
        <v>2006</v>
      </c>
      <c r="E12" t="s">
        <v>10</v>
      </c>
      <c r="F12" s="4">
        <v>44</v>
      </c>
      <c r="G12" s="4">
        <v>611.70000000000005</v>
      </c>
      <c r="H12" s="3" t="s">
        <v>89</v>
      </c>
      <c r="I12" s="3" t="s">
        <v>89</v>
      </c>
      <c r="J12" s="3" t="s">
        <v>89</v>
      </c>
      <c r="K12" t="str">
        <f>INDEX([1]Megan!$A$1:$U$177,MATCH(A12,[1]Megan!$A$1:$A$177,0),21)</f>
        <v>BA</v>
      </c>
    </row>
    <row r="13" spans="1:11" x14ac:dyDescent="0.35">
      <c r="A13">
        <f t="array" ref="A13">INDEX([1]Megan!$A$1:$C$177,MATCH(1,(C13=[1]Megan!$C$1:$C$177)*(E13=[1]Megan!$L$1:$L$177),0),1)</f>
        <v>368</v>
      </c>
      <c r="B13">
        <f>INDEX('[2]project-data'!$B$1:$K$58,MATCH($C13,'[2]project-data'!$D$1:$D$58,0),1)</f>
        <v>311</v>
      </c>
      <c r="C13" t="s">
        <v>16</v>
      </c>
      <c r="D13">
        <v>2008</v>
      </c>
      <c r="E13" t="s">
        <v>13</v>
      </c>
      <c r="F13" s="4">
        <v>44</v>
      </c>
      <c r="G13" s="3" t="s">
        <v>89</v>
      </c>
      <c r="H13" s="3" t="s">
        <v>89</v>
      </c>
      <c r="I13" s="3" t="s">
        <v>89</v>
      </c>
      <c r="J13" s="3" t="s">
        <v>89</v>
      </c>
      <c r="K13" t="str">
        <f>INDEX([1]Megan!$A$1:$U$177,MATCH(A13,[1]Megan!$A$1:$A$177,0),21)</f>
        <v>BA</v>
      </c>
    </row>
    <row r="14" spans="1:11" x14ac:dyDescent="0.35">
      <c r="A14">
        <f t="array" ref="A14">INDEX([1]Megan!$A$1:$C$177,MATCH(1,(C14=[1]Megan!$C$1:$C$177)*(E14=[1]Megan!$L$1:$L$177),0),1)</f>
        <v>369</v>
      </c>
      <c r="B14">
        <f>INDEX('[2]project-data'!$B$1:$K$58,MATCH($C14,'[2]project-data'!$D$1:$D$58,0),1)</f>
        <v>302</v>
      </c>
      <c r="C14" t="s">
        <v>17</v>
      </c>
      <c r="D14">
        <v>1998</v>
      </c>
      <c r="E14" t="s">
        <v>12</v>
      </c>
      <c r="F14" s="4">
        <v>2.5</v>
      </c>
      <c r="G14" s="3" t="s">
        <v>89</v>
      </c>
      <c r="H14" s="3" t="s">
        <v>89</v>
      </c>
      <c r="I14" s="3" t="s">
        <v>89</v>
      </c>
      <c r="J14" s="3" t="s">
        <v>89</v>
      </c>
      <c r="K14" t="str">
        <f>INDEX([1]Megan!$A$1:$U$177,MATCH(A14,[1]Megan!$A$1:$A$177,0),21)</f>
        <v>AR-2005</v>
      </c>
    </row>
    <row r="15" spans="1:11" x14ac:dyDescent="0.35">
      <c r="A15">
        <f t="array" ref="A15">INDEX([1]Megan!$A$1:$C$177,MATCH(1,(C15=[1]Megan!$C$1:$C$177)*(E15=[1]Megan!$L$1:$L$177),0),1)</f>
        <v>370</v>
      </c>
      <c r="B15">
        <f>INDEX('[2]project-data'!$B$1:$K$58,MATCH($C15,'[2]project-data'!$D$1:$D$58,0),1)</f>
        <v>302</v>
      </c>
      <c r="C15" t="s">
        <v>17</v>
      </c>
      <c r="D15">
        <v>2000</v>
      </c>
      <c r="E15" t="s">
        <v>11</v>
      </c>
      <c r="F15" s="4">
        <v>2.5</v>
      </c>
      <c r="G15" s="3" t="s">
        <v>89</v>
      </c>
      <c r="H15" s="3" t="s">
        <v>89</v>
      </c>
      <c r="I15" s="3" t="s">
        <v>89</v>
      </c>
      <c r="J15" s="3" t="s">
        <v>89</v>
      </c>
      <c r="K15" t="str">
        <f>INDEX([1]Megan!$A$1:$U$177,MATCH(A15,[1]Megan!$A$1:$A$177,0),21)</f>
        <v>AR-2005</v>
      </c>
    </row>
    <row r="16" spans="1:11" x14ac:dyDescent="0.35">
      <c r="A16">
        <f t="array" ref="A16">INDEX([1]Megan!$A$1:$C$177,MATCH(1,(C16=[1]Megan!$C$1:$C$177)*(E16=[1]Megan!$L$1:$L$177),0),1)</f>
        <v>372</v>
      </c>
      <c r="B16">
        <f>INDEX('[2]project-data'!$B$1:$K$58,MATCH($C16,'[2]project-data'!$D$1:$D$58,0),1)</f>
        <v>302</v>
      </c>
      <c r="C16" t="s">
        <v>17</v>
      </c>
      <c r="D16">
        <v>2001</v>
      </c>
      <c r="E16" t="s">
        <v>13</v>
      </c>
      <c r="F16" s="4">
        <v>2.5</v>
      </c>
      <c r="G16" s="4">
        <v>118.5</v>
      </c>
      <c r="H16" s="4">
        <v>84.6</v>
      </c>
      <c r="I16" s="4">
        <v>11.9</v>
      </c>
      <c r="J16" s="4">
        <v>2002</v>
      </c>
      <c r="K16" t="str">
        <f>INDEX([1]Megan!$A$1:$U$177,MATCH(A16,[1]Megan!$A$1:$A$177,0),21)</f>
        <v>AR-2005</v>
      </c>
    </row>
    <row r="17" spans="1:11" x14ac:dyDescent="0.35">
      <c r="A17">
        <v>373</v>
      </c>
      <c r="B17">
        <f>INDEX('[2]project-data'!$B$1:$K$58,MATCH($C17,'[2]project-data'!$D$1:$D$58,0),1)</f>
        <v>302</v>
      </c>
      <c r="C17" t="s">
        <v>17</v>
      </c>
      <c r="D17">
        <v>2000</v>
      </c>
      <c r="E17" t="s">
        <v>10</v>
      </c>
      <c r="F17" s="4">
        <v>2.5</v>
      </c>
      <c r="G17" s="4">
        <v>118.5</v>
      </c>
      <c r="H17" s="4">
        <v>84.6</v>
      </c>
      <c r="I17" s="4">
        <v>11.9</v>
      </c>
      <c r="J17" s="4">
        <v>2002</v>
      </c>
      <c r="K17" t="str">
        <f>INDEX([1]Megan!$A$1:$U$177,MATCH(A17,[1]Megan!$A$1:$A$177,0),21)</f>
        <v>AR-2002</v>
      </c>
    </row>
    <row r="18" spans="1:11" x14ac:dyDescent="0.35">
      <c r="A18">
        <f t="array" ref="A18">INDEX([1]Megan!$A$1:$C$177,MATCH(1,(C18=[1]Megan!$C$1:$C$177)*(E18=[1]Megan!$L$1:$L$177),0),1)</f>
        <v>374</v>
      </c>
      <c r="B18">
        <f>INDEX('[2]project-data'!$B$1:$K$58,MATCH($C18,'[2]project-data'!$D$1:$D$58,0),1)</f>
        <v>332</v>
      </c>
      <c r="C18" t="s">
        <v>18</v>
      </c>
      <c r="D18">
        <v>2013</v>
      </c>
      <c r="E18" t="s">
        <v>19</v>
      </c>
      <c r="F18" s="4">
        <v>10.52</v>
      </c>
      <c r="G18" s="4">
        <v>159.37</v>
      </c>
      <c r="H18" s="4">
        <v>74.989999999999995</v>
      </c>
      <c r="I18" s="3" t="s">
        <v>89</v>
      </c>
      <c r="J18" s="4">
        <v>2016</v>
      </c>
      <c r="K18" t="str">
        <f>INDEX([1]Megan!$A$1:$U$177,MATCH(A18,[1]Megan!$A$1:$A$177,0),21)</f>
        <v>AR-2014</v>
      </c>
    </row>
    <row r="19" spans="1:11" x14ac:dyDescent="0.35">
      <c r="A19">
        <f t="array" ref="A19">INDEX([1]Megan!$A$1:$C$177,MATCH(1,(C19=[1]Megan!$C$1:$C$177)*(E19=[1]Megan!$L$1:$L$177),0),1)</f>
        <v>377</v>
      </c>
      <c r="B19">
        <f>INDEX('[2]project-data'!$B$1:$K$58,MATCH($C19,'[2]project-data'!$D$1:$D$58,0),1)</f>
        <v>332</v>
      </c>
      <c r="C19" t="s">
        <v>18</v>
      </c>
      <c r="D19">
        <v>2016</v>
      </c>
      <c r="E19" t="s">
        <v>20</v>
      </c>
      <c r="F19" s="3" t="s">
        <v>89</v>
      </c>
      <c r="G19" s="3" t="s">
        <v>89</v>
      </c>
      <c r="H19" s="3" t="s">
        <v>89</v>
      </c>
      <c r="I19" s="3" t="s">
        <v>89</v>
      </c>
      <c r="J19" s="3" t="s">
        <v>89</v>
      </c>
      <c r="K19" t="str">
        <f>INDEX([1]Megan!$A$1:$U$177,MATCH(A19,[1]Megan!$A$1:$A$177,0),21)</f>
        <v>AR-2018</v>
      </c>
    </row>
    <row r="20" spans="1:11" x14ac:dyDescent="0.35">
      <c r="A20">
        <f t="array" ref="A20">INDEX([1]Megan!$A$1:$C$177,MATCH(1,(C20=[1]Megan!$C$1:$C$177)*(E20=[1]Megan!$L$1:$L$177),0),1)</f>
        <v>382</v>
      </c>
      <c r="B20">
        <f>INDEX('[2]project-data'!$B$1:$K$58,MATCH($C20,'[2]project-data'!$D$1:$D$58,0),1)</f>
        <v>351</v>
      </c>
      <c r="C20" t="s">
        <v>23</v>
      </c>
      <c r="D20">
        <v>1996</v>
      </c>
      <c r="E20" t="s">
        <v>10</v>
      </c>
      <c r="F20" s="4">
        <v>10.4</v>
      </c>
      <c r="G20" s="4">
        <v>1121.9000000000001</v>
      </c>
      <c r="H20" s="4">
        <v>312.39999999999998</v>
      </c>
      <c r="I20" s="4">
        <v>300</v>
      </c>
      <c r="J20" s="4">
        <v>2004</v>
      </c>
      <c r="K20" t="s">
        <v>93</v>
      </c>
    </row>
    <row r="21" spans="1:11" x14ac:dyDescent="0.35">
      <c r="A21">
        <f t="array" ref="A21">INDEX([1]Megan!$A$1:$C$177,MATCH(1,(C21=[1]Megan!$C$1:$C$177)*(E21=[1]Megan!$L$1:$L$177),0),1)</f>
        <v>388</v>
      </c>
      <c r="B21">
        <f>INDEX('[2]project-data'!$B$1:$K$58,MATCH($C21,'[2]project-data'!$D$1:$D$58,0),1)</f>
        <v>351</v>
      </c>
      <c r="C21" t="s">
        <v>23</v>
      </c>
      <c r="D21">
        <v>2005</v>
      </c>
      <c r="E21" t="s">
        <v>13</v>
      </c>
      <c r="F21" s="4">
        <v>10.7</v>
      </c>
      <c r="G21" s="4">
        <v>1653.61</v>
      </c>
      <c r="H21" s="4">
        <v>307.41000000000003</v>
      </c>
      <c r="I21" s="4">
        <v>400.9</v>
      </c>
      <c r="J21" s="3" t="s">
        <v>89</v>
      </c>
      <c r="K21" t="str">
        <f>INDEX([1]Megan!$A$1:$U$177,MATCH(A21,[1]Megan!$A$1:$A$177,0),21)</f>
        <v>AR-2007</v>
      </c>
    </row>
    <row r="22" spans="1:11" x14ac:dyDescent="0.35">
      <c r="A22">
        <f t="array" ref="A22">INDEX([1]Megan!$A$1:$C$177,MATCH(1,(C22=[1]Megan!$C$1:$C$177)*(E22=[1]Megan!$L$1:$L$177),0),1)</f>
        <v>394</v>
      </c>
      <c r="B22">
        <f>INDEX('[2]project-data'!$B$1:$K$58,MATCH($C22,'[2]project-data'!$D$1:$D$58,0),1)</f>
        <v>340</v>
      </c>
      <c r="C22" t="s">
        <v>25</v>
      </c>
      <c r="D22">
        <v>1996</v>
      </c>
      <c r="E22" t="s">
        <v>10</v>
      </c>
      <c r="F22" s="4">
        <v>17.399999999999999</v>
      </c>
      <c r="G22" s="4">
        <v>339.2</v>
      </c>
      <c r="H22" s="4">
        <v>243.93</v>
      </c>
      <c r="I22" s="3" t="s">
        <v>89</v>
      </c>
      <c r="J22" s="3" t="s">
        <v>89</v>
      </c>
      <c r="K22" t="str">
        <f>INDEX([1]Megan!$A$1:$U$177,MATCH(A22,[1]Megan!$A$1:$A$177,0),21)</f>
        <v>AR-1999</v>
      </c>
    </row>
    <row r="23" spans="1:11" x14ac:dyDescent="0.35">
      <c r="A23">
        <f t="array" ref="A23">INDEX([1]Megan!$A$1:$C$177,MATCH(1,(C23=[1]Megan!$C$1:$C$177)*(E23=[1]Megan!$L$1:$L$177),0),1)</f>
        <v>395</v>
      </c>
      <c r="B23" t="e">
        <f>INDEX('[2]project-data'!$B$1:$K$58,MATCH($C23,'[2]project-data'!$D$1:$D$58,0),1)</f>
        <v>#N/A</v>
      </c>
      <c r="C23" s="9" t="s">
        <v>24</v>
      </c>
      <c r="D23" s="9">
        <v>1996</v>
      </c>
      <c r="E23" s="9" t="s">
        <v>12</v>
      </c>
      <c r="F23" s="11">
        <v>17.399999999999999</v>
      </c>
      <c r="G23" s="11">
        <v>339.2</v>
      </c>
      <c r="H23" s="11">
        <v>243.93</v>
      </c>
      <c r="I23" s="10" t="s">
        <v>89</v>
      </c>
      <c r="J23" s="10" t="s">
        <v>89</v>
      </c>
      <c r="K23" s="9" t="str">
        <f>INDEX([1]Megan!$A$1:$U$177,MATCH(A23,[1]Megan!$A$1:$A$177,0),21)</f>
        <v>AR-2005</v>
      </c>
    </row>
    <row r="24" spans="1:11" x14ac:dyDescent="0.35">
      <c r="A24">
        <f t="array" ref="A24">INDEX([1]Megan!$A$1:$C$177,MATCH(1,(C24=[1]Megan!$C$1:$C$177)*(E24=[1]Megan!$L$1:$L$177),0),1)</f>
        <v>396</v>
      </c>
      <c r="B24" t="e">
        <f>INDEX('[2]project-data'!$B$1:$K$58,MATCH($C24,'[2]project-data'!$D$1:$D$58,0),1)</f>
        <v>#N/A</v>
      </c>
      <c r="C24" s="9" t="s">
        <v>24</v>
      </c>
      <c r="D24" s="9">
        <v>1996</v>
      </c>
      <c r="E24" s="9" t="s">
        <v>11</v>
      </c>
      <c r="F24" s="11">
        <v>17.399999999999999</v>
      </c>
      <c r="G24" s="11">
        <v>339.2</v>
      </c>
      <c r="H24" s="11">
        <v>243.93</v>
      </c>
      <c r="I24" s="10" t="s">
        <v>89</v>
      </c>
      <c r="J24" s="11">
        <v>2001</v>
      </c>
      <c r="K24" s="9" t="str">
        <f>INDEX([1]Megan!$A$1:$U$177,MATCH(A24,[1]Megan!$A$1:$A$177,0),21)</f>
        <v>AR-2005</v>
      </c>
    </row>
    <row r="25" spans="1:11" x14ac:dyDescent="0.35">
      <c r="A25">
        <f t="array" ref="A25">INDEX([1]Megan!$A$1:$C$177,MATCH(1,(C25=[1]Megan!$C$1:$C$177)*(E25=[1]Megan!$L$1:$L$177),0),1)</f>
        <v>391</v>
      </c>
      <c r="B25" t="e">
        <f>INDEX('[2]project-data'!$B$1:$K$58,MATCH($C25,'[2]project-data'!$D$1:$D$58,0),1)</f>
        <v>#N/A</v>
      </c>
      <c r="C25" s="9" t="s">
        <v>24</v>
      </c>
      <c r="D25" s="9">
        <v>1996</v>
      </c>
      <c r="E25" s="9" t="s">
        <v>10</v>
      </c>
      <c r="F25" s="11">
        <v>17.399999999999999</v>
      </c>
      <c r="G25" s="11">
        <v>339.2</v>
      </c>
      <c r="H25" s="11">
        <v>243.93</v>
      </c>
      <c r="I25" s="10" t="s">
        <v>89</v>
      </c>
      <c r="J25" s="11">
        <v>2001</v>
      </c>
      <c r="K25" s="9" t="str">
        <f>INDEX([1]Megan!$A$1:$U$177,MATCH(A25,[1]Megan!$A$1:$A$177,0),21)</f>
        <v>AR-1997</v>
      </c>
    </row>
    <row r="26" spans="1:11" x14ac:dyDescent="0.35">
      <c r="A26">
        <f t="array" ref="A26">INDEX([1]Megan!$A$1:$C$177,MATCH(1,(C26=[1]Megan!$C$1:$C$177)*(E26=[1]Megan!$L$1:$L$177),0),1)</f>
        <v>398</v>
      </c>
      <c r="B26" t="e">
        <f>INDEX('[2]project-data'!$B$1:$K$58,MATCH($C26,'[2]project-data'!$D$1:$D$58,0),1)</f>
        <v>#N/A</v>
      </c>
      <c r="C26" s="9" t="s">
        <v>24</v>
      </c>
      <c r="D26" s="9">
        <v>2001</v>
      </c>
      <c r="E26" s="9" t="s">
        <v>13</v>
      </c>
      <c r="F26" s="11">
        <v>17.399999999999999</v>
      </c>
      <c r="G26" s="11">
        <v>339.2</v>
      </c>
      <c r="H26" s="11">
        <v>243.93</v>
      </c>
      <c r="I26" s="10" t="s">
        <v>89</v>
      </c>
      <c r="J26" s="10" t="s">
        <v>89</v>
      </c>
      <c r="K26" s="9" t="str">
        <f>INDEX([1]Megan!$A$1:$U$177,MATCH(A26,[1]Megan!$A$1:$A$177,0),21)</f>
        <v>AR-2005</v>
      </c>
    </row>
    <row r="27" spans="1:11" x14ac:dyDescent="0.35">
      <c r="A27">
        <f t="array" ref="A27">INDEX([1]Megan!$A$1:$C$177,MATCH(1,(C27=[1]Megan!$C$1:$C$177)*(E27=[1]Megan!$L$1:$L$177),0),1)</f>
        <v>399</v>
      </c>
      <c r="B27">
        <f>INDEX('[2]project-data'!$B$1:$K$58,MATCH($C27,'[2]project-data'!$D$1:$D$58,0),1)</f>
        <v>338</v>
      </c>
      <c r="C27" t="s">
        <v>26</v>
      </c>
      <c r="D27">
        <v>1995</v>
      </c>
      <c r="E27" t="s">
        <v>12</v>
      </c>
      <c r="F27" s="4">
        <v>15.2</v>
      </c>
      <c r="G27" s="4">
        <v>450</v>
      </c>
      <c r="H27" s="4">
        <v>360</v>
      </c>
      <c r="I27" s="3" t="s">
        <v>89</v>
      </c>
      <c r="J27" s="3" t="s">
        <v>89</v>
      </c>
      <c r="K27" t="str">
        <f>INDEX([1]Megan!$A$1:$U$177,MATCH(A27,[1]Megan!$A$1:$A$177,0),21)</f>
        <v>AR-1997</v>
      </c>
    </row>
    <row r="28" spans="1:11" x14ac:dyDescent="0.35">
      <c r="A28">
        <f t="array" ref="A28">INDEX([1]Megan!$A$1:$C$177,MATCH(1,(C28=[1]Megan!$C$1:$C$177)*(E28=[1]Megan!$L$1:$L$177),0),1)</f>
        <v>400</v>
      </c>
      <c r="B28" t="e">
        <f>INDEX('[2]project-data'!$B$1:$K$58,MATCH($C28,'[2]project-data'!$D$1:$D$58,0),1)</f>
        <v>#N/A</v>
      </c>
      <c r="C28" s="9" t="s">
        <v>27</v>
      </c>
      <c r="D28" s="9">
        <v>1995</v>
      </c>
      <c r="E28" s="9" t="s">
        <v>12</v>
      </c>
      <c r="F28" s="11">
        <v>5.6</v>
      </c>
      <c r="G28" s="11">
        <v>220</v>
      </c>
      <c r="H28" s="11">
        <v>176</v>
      </c>
      <c r="I28" s="10" t="s">
        <v>89</v>
      </c>
      <c r="J28" s="10" t="s">
        <v>89</v>
      </c>
      <c r="K28" s="9" t="str">
        <f>INDEX([1]Megan!$A$1:$U$177,MATCH(A28,[1]Megan!$A$1:$A$177,0),21)</f>
        <v>AR-2000</v>
      </c>
    </row>
    <row r="29" spans="1:11" x14ac:dyDescent="0.35">
      <c r="A29">
        <v>402</v>
      </c>
      <c r="B29">
        <f>INDEX('[2]project-data'!$B$1:$K$58,MATCH($C29,'[2]project-data'!$D$1:$D$58,0),1)</f>
        <v>343</v>
      </c>
      <c r="C29" t="s">
        <v>28</v>
      </c>
      <c r="D29">
        <v>2017</v>
      </c>
      <c r="E29" t="s">
        <v>19</v>
      </c>
      <c r="F29" s="4">
        <v>3.5</v>
      </c>
      <c r="G29" s="4">
        <v>351.63</v>
      </c>
      <c r="H29" s="4">
        <v>174.06</v>
      </c>
      <c r="I29" s="3" t="s">
        <v>89</v>
      </c>
      <c r="J29" s="4">
        <v>2025</v>
      </c>
      <c r="K29" t="str">
        <f>INDEX([1]Megan!$A$1:$U$177,MATCH(A29,[1]Megan!$A$1:$A$177,0),21)</f>
        <v>PP</v>
      </c>
    </row>
    <row r="30" spans="1:11" x14ac:dyDescent="0.35">
      <c r="A30">
        <f t="array" ref="A30">INDEX([1]Megan!$A$1:$C$177,MATCH(1,(C30=[1]Megan!$C$1:$C$177)*(E30=[1]Megan!$L$1:$L$177),0),1)</f>
        <v>403</v>
      </c>
      <c r="B30">
        <f>INDEX('[2]project-data'!$B$1:$K$58,MATCH($C30,'[2]project-data'!$D$1:$D$58,0),1)</f>
        <v>337</v>
      </c>
      <c r="C30" t="s">
        <v>29</v>
      </c>
      <c r="D30">
        <v>1995</v>
      </c>
      <c r="E30" t="s">
        <v>12</v>
      </c>
      <c r="F30" s="4">
        <v>10</v>
      </c>
      <c r="G30" s="4">
        <v>25.9</v>
      </c>
      <c r="H30" s="4">
        <v>12.3</v>
      </c>
      <c r="I30" s="3" t="s">
        <v>89</v>
      </c>
      <c r="J30" s="3" t="s">
        <v>89</v>
      </c>
      <c r="K30" t="str">
        <f>INDEX([1]Megan!$A$1:$U$177,MATCH(A30,[1]Megan!$A$1:$A$177,0),21)</f>
        <v>AR-2005</v>
      </c>
    </row>
    <row r="31" spans="1:11" x14ac:dyDescent="0.35">
      <c r="A31">
        <f t="array" ref="A31">INDEX([1]Megan!$A$1:$C$177,MATCH(1,(C31=[1]Megan!$C$1:$C$177)*(E31=[1]Megan!$L$1:$L$177),0),1)</f>
        <v>405</v>
      </c>
      <c r="B31">
        <f>INDEX('[2]project-data'!$B$1:$K$58,MATCH($C31,'[2]project-data'!$D$1:$D$58,0),1)</f>
        <v>331</v>
      </c>
      <c r="C31" t="s">
        <v>30</v>
      </c>
      <c r="D31">
        <v>2015</v>
      </c>
      <c r="E31" t="s">
        <v>19</v>
      </c>
      <c r="F31" s="3" t="s">
        <v>89</v>
      </c>
      <c r="G31" s="3" t="s">
        <v>89</v>
      </c>
      <c r="H31" s="3" t="s">
        <v>89</v>
      </c>
      <c r="I31" s="3" t="s">
        <v>89</v>
      </c>
      <c r="J31" s="3" t="s">
        <v>89</v>
      </c>
      <c r="K31" t="str">
        <f>INDEX([1]Megan!$A$1:$U$177,MATCH(A31,[1]Megan!$A$1:$A$177,0),21)</f>
        <v>AR-2017</v>
      </c>
    </row>
    <row r="32" spans="1:11" x14ac:dyDescent="0.35">
      <c r="A32">
        <v>407</v>
      </c>
      <c r="B32">
        <f>INDEX('[2]project-data'!$B$1:$K$58,MATCH($C32,'[2]project-data'!$D$1:$D$58,0),1)</f>
        <v>314</v>
      </c>
      <c r="C32" t="s">
        <v>31</v>
      </c>
      <c r="D32">
        <v>1999</v>
      </c>
      <c r="E32" t="s">
        <v>12</v>
      </c>
      <c r="F32" s="4">
        <v>23</v>
      </c>
      <c r="G32" s="4">
        <v>30.9</v>
      </c>
      <c r="H32" s="4">
        <v>24.8</v>
      </c>
      <c r="I32" s="3" t="s">
        <v>89</v>
      </c>
      <c r="J32" s="3" t="s">
        <v>89</v>
      </c>
      <c r="K32" t="s">
        <v>94</v>
      </c>
    </row>
    <row r="33" spans="1:11" x14ac:dyDescent="0.35">
      <c r="A33">
        <f t="array" ref="A33">INDEX([1]Megan!$A$1:$C$177,MATCH(1,(C33=[1]Megan!$C$1:$C$177)*(E33=[1]Megan!$L$1:$L$177),0),1)</f>
        <v>415</v>
      </c>
      <c r="B33">
        <f>INDEX('[2]project-data'!$B$1:$K$58,MATCH($C33,'[2]project-data'!$D$1:$D$58,0),1)</f>
        <v>353</v>
      </c>
      <c r="C33" t="s">
        <v>34</v>
      </c>
      <c r="D33">
        <v>1997</v>
      </c>
      <c r="E33" t="s">
        <v>12</v>
      </c>
      <c r="F33" s="4">
        <v>72</v>
      </c>
      <c r="G33" s="4">
        <v>327</v>
      </c>
      <c r="H33" s="4">
        <v>110.5</v>
      </c>
      <c r="I33" s="4">
        <v>91.4</v>
      </c>
      <c r="J33" s="4">
        <v>2005</v>
      </c>
      <c r="K33" t="str">
        <f>INDEX([1]Megan!$A$1:$U$177,MATCH(A33,[1]Megan!$A$1:$A$177,0),21)</f>
        <v>BA</v>
      </c>
    </row>
    <row r="34" spans="1:11" x14ac:dyDescent="0.35">
      <c r="A34">
        <v>416</v>
      </c>
      <c r="B34">
        <f>INDEX('[2]project-data'!$B$1:$K$58,MATCH($C34,'[2]project-data'!$D$1:$D$58,0),1)</f>
        <v>353</v>
      </c>
      <c r="C34" t="s">
        <v>34</v>
      </c>
      <c r="D34">
        <v>1999</v>
      </c>
      <c r="E34" t="s">
        <v>10</v>
      </c>
      <c r="F34" s="4">
        <v>72</v>
      </c>
      <c r="G34" s="4">
        <v>327</v>
      </c>
      <c r="H34" s="3" t="s">
        <v>89</v>
      </c>
      <c r="I34" s="3" t="s">
        <v>89</v>
      </c>
      <c r="J34" s="4">
        <v>2005</v>
      </c>
      <c r="K34" t="str">
        <f>INDEX([1]Megan!$A$1:$U$177,MATCH(A34,[1]Megan!$A$1:$A$177,0),21)</f>
        <v>BA</v>
      </c>
    </row>
    <row r="35" spans="1:11" x14ac:dyDescent="0.35">
      <c r="A35">
        <f t="array" ref="A35">INDEX([1]Megan!$A$1:$C$177,MATCH(1,(C35=[1]Megan!$C$1:$C$177)*(E35=[1]Megan!$L$1:$L$177),0),1)</f>
        <v>418</v>
      </c>
      <c r="B35">
        <f>INDEX('[2]project-data'!$B$1:$K$58,MATCH($C35,'[2]project-data'!$D$1:$D$58,0),1)</f>
        <v>353</v>
      </c>
      <c r="C35" t="s">
        <v>34</v>
      </c>
      <c r="D35">
        <v>2006</v>
      </c>
      <c r="E35" t="s">
        <v>13</v>
      </c>
      <c r="F35" s="4">
        <v>72</v>
      </c>
      <c r="G35" s="3" t="s">
        <v>89</v>
      </c>
      <c r="H35" s="3" t="s">
        <v>89</v>
      </c>
      <c r="I35" s="3" t="s">
        <v>89</v>
      </c>
      <c r="J35" s="3" t="s">
        <v>89</v>
      </c>
      <c r="K35" t="str">
        <f>INDEX([1]Megan!$A$1:$U$177,MATCH(A35,[1]Megan!$A$1:$A$177,0),21)</f>
        <v>BA</v>
      </c>
    </row>
    <row r="36" spans="1:11" x14ac:dyDescent="0.35">
      <c r="A36">
        <f t="array" ref="A36">INDEX([1]Megan!$A$1:$C$177,MATCH(1,(C36=[1]Megan!$C$1:$C$177)*(E36=[1]Megan!$L$1:$L$177),0),1)</f>
        <v>420</v>
      </c>
      <c r="B36">
        <f>INDEX('[2]project-data'!$B$1:$K$58,MATCH($C36,'[2]project-data'!$D$1:$D$58,0),1)</f>
        <v>309</v>
      </c>
      <c r="C36" t="s">
        <v>35</v>
      </c>
      <c r="D36">
        <v>1996</v>
      </c>
      <c r="E36" t="s">
        <v>12</v>
      </c>
      <c r="F36" s="3" t="s">
        <v>89</v>
      </c>
      <c r="G36" s="3" t="s">
        <v>89</v>
      </c>
      <c r="H36" s="3" t="s">
        <v>89</v>
      </c>
      <c r="I36" s="3" t="s">
        <v>89</v>
      </c>
      <c r="J36" s="3" t="s">
        <v>89</v>
      </c>
      <c r="K36" t="str">
        <f>INDEX([1]Megan!$A$1:$U$177,MATCH(A36,[1]Megan!$A$1:$A$177,0),21)</f>
        <v>AR-1998</v>
      </c>
    </row>
    <row r="37" spans="1:11" x14ac:dyDescent="0.35">
      <c r="A37">
        <f t="array" ref="A37">INDEX([1]Megan!$A$1:$C$177,MATCH(1,(C37=[1]Megan!$C$1:$C$177)*(E37=[1]Megan!$L$1:$L$177),0),1)</f>
        <v>424</v>
      </c>
      <c r="B37">
        <f>INDEX('[2]project-data'!$B$1:$K$58,MATCH($C37,'[2]project-data'!$D$1:$D$58,0),1)</f>
        <v>322</v>
      </c>
      <c r="C37" t="s">
        <v>38</v>
      </c>
      <c r="D37">
        <v>2001</v>
      </c>
      <c r="E37" t="s">
        <v>12</v>
      </c>
      <c r="F37" s="4">
        <v>9.5</v>
      </c>
      <c r="G37" s="4">
        <v>87.9</v>
      </c>
      <c r="H37" s="4">
        <v>61.5</v>
      </c>
      <c r="I37" s="3" t="s">
        <v>89</v>
      </c>
      <c r="J37" s="3" t="s">
        <v>89</v>
      </c>
      <c r="K37" t="str">
        <f>INDEX([1]Megan!$A$1:$U$177,MATCH(A37,[1]Megan!$A$1:$A$177,0),21)</f>
        <v>AR-2002</v>
      </c>
    </row>
    <row r="38" spans="1:11" x14ac:dyDescent="0.35">
      <c r="A38">
        <f t="array" ref="A38">INDEX([1]Megan!$A$1:$C$177,MATCH(1,(C38=[1]Megan!$C$1:$C$177)*(E38=[1]Megan!$L$1:$L$177),0),1)</f>
        <v>426</v>
      </c>
      <c r="B38">
        <f>INDEX('[2]project-data'!$B$1:$K$58,MATCH($C38,'[2]project-data'!$D$1:$D$58,0),1)</f>
        <v>334</v>
      </c>
      <c r="C38" t="s">
        <v>40</v>
      </c>
      <c r="D38">
        <v>2019</v>
      </c>
      <c r="E38" t="s">
        <v>19</v>
      </c>
      <c r="F38" s="4">
        <v>20</v>
      </c>
      <c r="G38" s="4">
        <v>299.81</v>
      </c>
      <c r="H38" s="4">
        <v>100</v>
      </c>
      <c r="I38" s="3" t="s">
        <v>89</v>
      </c>
      <c r="J38" s="4">
        <v>2022</v>
      </c>
      <c r="K38" t="str">
        <f>INDEX([1]Megan!$A$1:$U$177,MATCH(A38,[1]Megan!$A$1:$A$177,0),21)</f>
        <v>PP</v>
      </c>
    </row>
    <row r="39" spans="1:11" x14ac:dyDescent="0.35">
      <c r="A39">
        <f t="array" ref="A39">INDEX([1]Megan!$A$1:$C$177,MATCH(1,(C39=[1]Megan!$C$1:$C$177)*(E39=[1]Megan!$L$1:$L$177),0),1)</f>
        <v>427</v>
      </c>
      <c r="B39">
        <f>INDEX('[2]project-data'!$B$1:$K$58,MATCH($C39,'[2]project-data'!$D$1:$D$58,0),1)</f>
        <v>336</v>
      </c>
      <c r="C39" t="s">
        <v>41</v>
      </c>
      <c r="D39">
        <v>1998</v>
      </c>
      <c r="E39" t="s">
        <v>12</v>
      </c>
      <c r="F39" s="4">
        <v>11.5</v>
      </c>
      <c r="G39" s="4">
        <v>88.8</v>
      </c>
      <c r="H39" s="4">
        <v>23.4</v>
      </c>
      <c r="I39" s="4">
        <v>38.6</v>
      </c>
      <c r="J39" s="3" t="s">
        <v>89</v>
      </c>
      <c r="K39" t="str">
        <f>INDEX([1]Megan!$A$1:$U$177,MATCH(A39,[1]Megan!$A$1:$A$177,0),21)</f>
        <v>AR-2002</v>
      </c>
    </row>
    <row r="40" spans="1:11" x14ac:dyDescent="0.35">
      <c r="A40">
        <f t="array" ref="A40">INDEX([1]Megan!$A$1:$C$177,MATCH(1,(C40=[1]Megan!$C$1:$C$177)*(E40=[1]Megan!$L$1:$L$177),0),1)</f>
        <v>428</v>
      </c>
      <c r="B40">
        <f>INDEX('[2]project-data'!$B$1:$K$58,MATCH($C40,'[2]project-data'!$D$1:$D$58,0),1)</f>
        <v>336</v>
      </c>
      <c r="C40" t="s">
        <v>41</v>
      </c>
      <c r="D40">
        <v>2000</v>
      </c>
      <c r="E40" t="s">
        <v>11</v>
      </c>
      <c r="F40" s="4">
        <v>11.5</v>
      </c>
      <c r="G40" s="4">
        <v>88.8</v>
      </c>
      <c r="H40" s="4">
        <v>23.4</v>
      </c>
      <c r="I40" s="4">
        <v>38.6</v>
      </c>
      <c r="J40" s="3" t="s">
        <v>89</v>
      </c>
      <c r="K40" t="str">
        <f>INDEX([1]Megan!$A$1:$U$177,MATCH(A40,[1]Megan!$A$1:$A$177,0),21)</f>
        <v>AR-2002</v>
      </c>
    </row>
    <row r="41" spans="1:11" x14ac:dyDescent="0.35">
      <c r="A41">
        <f t="array" ref="A41">INDEX([1]Megan!$A$1:$C$177,MATCH(1,(C41=[1]Megan!$C$1:$C$177)*(E41=[1]Megan!$L$1:$L$177),0),1)</f>
        <v>429</v>
      </c>
      <c r="B41">
        <f>INDEX('[2]project-data'!$B$1:$K$58,MATCH($C41,'[2]project-data'!$D$1:$D$58,0),1)</f>
        <v>304</v>
      </c>
      <c r="C41" t="s">
        <v>42</v>
      </c>
      <c r="D41">
        <v>2015</v>
      </c>
      <c r="E41" t="s">
        <v>19</v>
      </c>
      <c r="F41" s="3" t="s">
        <v>89</v>
      </c>
      <c r="G41" s="3" t="s">
        <v>89</v>
      </c>
      <c r="H41" s="3" t="s">
        <v>89</v>
      </c>
      <c r="I41" s="3" t="s">
        <v>89</v>
      </c>
      <c r="J41" s="3" t="s">
        <v>89</v>
      </c>
      <c r="K41" t="str">
        <f>INDEX([1]Megan!$A$1:$U$177,MATCH(A41,[1]Megan!$A$1:$A$177,0),21)</f>
        <v>AR-2017</v>
      </c>
    </row>
    <row r="42" spans="1:11" x14ac:dyDescent="0.35">
      <c r="A42">
        <f t="array" ref="A42">INDEX([1]Megan!$A$1:$C$177,MATCH(1,(C42=[1]Megan!$C$1:$C$177)*(E42=[1]Megan!$L$1:$L$177),0),1)</f>
        <v>430</v>
      </c>
      <c r="B42" t="e">
        <f>INDEX('[2]project-data'!$B$1:$K$58,MATCH($C42,'[2]project-data'!$D$1:$D$58,0),1)</f>
        <v>#N/A</v>
      </c>
      <c r="C42" s="9" t="s">
        <v>43</v>
      </c>
      <c r="D42" s="9">
        <v>2011</v>
      </c>
      <c r="E42" s="9" t="s">
        <v>10</v>
      </c>
      <c r="F42" s="11">
        <v>32</v>
      </c>
      <c r="G42" s="11">
        <v>357.23</v>
      </c>
      <c r="H42" s="11">
        <v>178.61</v>
      </c>
      <c r="I42" s="10" t="s">
        <v>89</v>
      </c>
      <c r="J42" s="11">
        <v>2014</v>
      </c>
      <c r="K42" s="9" t="str">
        <f>INDEX([1]Megan!$A$1:$U$177,MATCH(A42,[1]Megan!$A$1:$A$177,0),21)</f>
        <v>AR-2013</v>
      </c>
    </row>
    <row r="43" spans="1:11" x14ac:dyDescent="0.35">
      <c r="A43">
        <f t="array" ref="A43">INDEX([1]Megan!$A$1:$C$177,MATCH(1,(C43=[1]Megan!$C$1:$C$177)*(E43=[1]Megan!$L$1:$L$177),0),1)</f>
        <v>431</v>
      </c>
      <c r="B43" t="e">
        <f>INDEX('[2]project-data'!$B$1:$K$58,MATCH($C43,'[2]project-data'!$D$1:$D$58,0),1)</f>
        <v>#N/A</v>
      </c>
      <c r="C43" s="9" t="s">
        <v>43</v>
      </c>
      <c r="D43" s="9">
        <v>2008</v>
      </c>
      <c r="E43" s="9" t="s">
        <v>11</v>
      </c>
      <c r="F43" s="11">
        <v>32</v>
      </c>
      <c r="G43" s="11">
        <v>357.23</v>
      </c>
      <c r="H43" s="11">
        <v>178.61</v>
      </c>
      <c r="I43" s="10" t="s">
        <v>89</v>
      </c>
      <c r="J43" s="11">
        <v>2014</v>
      </c>
      <c r="K43" s="9" t="str">
        <f>INDEX([1]Megan!$A$1:$U$177,MATCH(A43,[1]Megan!$A$1:$A$177,0),21)</f>
        <v>AR-2013</v>
      </c>
    </row>
    <row r="44" spans="1:11" x14ac:dyDescent="0.35">
      <c r="A44">
        <f t="array" ref="A44">INDEX([1]Megan!$A$1:$C$177,MATCH(1,(C44=[1]Megan!$C$1:$C$177)*(E44=[1]Megan!$L$1:$L$177),0),1)</f>
        <v>432</v>
      </c>
      <c r="B44" t="e">
        <f>INDEX('[2]project-data'!$B$1:$K$58,MATCH($C44,'[2]project-data'!$D$1:$D$58,0),1)</f>
        <v>#N/A</v>
      </c>
      <c r="C44" s="9" t="s">
        <v>43</v>
      </c>
      <c r="D44" s="9">
        <v>2007</v>
      </c>
      <c r="E44" s="9" t="s">
        <v>12</v>
      </c>
      <c r="F44" s="11">
        <v>32</v>
      </c>
      <c r="G44" s="11">
        <v>357.23</v>
      </c>
      <c r="H44" s="11">
        <v>178.61</v>
      </c>
      <c r="I44" s="10" t="s">
        <v>89</v>
      </c>
      <c r="J44" s="11">
        <v>2014</v>
      </c>
      <c r="K44" s="9" t="str">
        <f>INDEX([1]Megan!$A$1:$U$177,MATCH(A44,[1]Megan!$A$1:$A$177,0),21)</f>
        <v>AR-2013</v>
      </c>
    </row>
    <row r="45" spans="1:11" x14ac:dyDescent="0.35">
      <c r="A45">
        <f t="array" ref="A45">INDEX([1]Megan!$A$1:$C$177,MATCH(1,(C45=[1]Megan!$C$1:$C$177)*(E45=[1]Megan!$L$1:$L$177),0),1)</f>
        <v>435</v>
      </c>
      <c r="B45">
        <f>INDEX('[2]project-data'!$B$1:$K$58,MATCH($C45,'[2]project-data'!$D$1:$D$58,0),1)</f>
        <v>345</v>
      </c>
      <c r="C45" t="s">
        <v>45</v>
      </c>
      <c r="D45" t="s">
        <v>46</v>
      </c>
      <c r="E45" t="s">
        <v>10</v>
      </c>
      <c r="F45" s="4">
        <v>12</v>
      </c>
      <c r="G45" s="4">
        <v>79.2</v>
      </c>
      <c r="H45" s="4">
        <v>39.6</v>
      </c>
      <c r="I45" s="3" t="s">
        <v>89</v>
      </c>
      <c r="J45" s="4">
        <v>2017</v>
      </c>
      <c r="K45" t="str">
        <f>INDEX([1]Megan!$A$1:$U$177,MATCH(A45,[1]Megan!$A$1:$A$177,0),21)</f>
        <v>AR-2015</v>
      </c>
    </row>
    <row r="46" spans="1:11" x14ac:dyDescent="0.35">
      <c r="A46">
        <f t="array" ref="A46">INDEX([1]Megan!$A$1:$C$177,MATCH(1,(C46=[1]Megan!$C$1:$C$177)*(E46=[1]Megan!$L$1:$L$177),0),1)</f>
        <v>436</v>
      </c>
      <c r="B46">
        <f>INDEX('[2]project-data'!$B$1:$K$58,MATCH($C46,'[2]project-data'!$D$1:$D$58,0),1)</f>
        <v>345</v>
      </c>
      <c r="C46" t="s">
        <v>45</v>
      </c>
      <c r="D46">
        <v>2013</v>
      </c>
      <c r="E46" t="s">
        <v>19</v>
      </c>
      <c r="F46" s="4">
        <v>12.2</v>
      </c>
      <c r="G46" s="4">
        <v>68.680000000000007</v>
      </c>
      <c r="H46" s="4">
        <v>34.340000000000003</v>
      </c>
      <c r="I46" s="3" t="s">
        <v>89</v>
      </c>
      <c r="J46" s="4">
        <v>2017</v>
      </c>
      <c r="K46" t="str">
        <f>INDEX([1]Megan!$A$1:$U$177,MATCH(A46,[1]Megan!$A$1:$A$177,0),21)</f>
        <v>AR-2016</v>
      </c>
    </row>
    <row r="47" spans="1:11" x14ac:dyDescent="0.35">
      <c r="A47">
        <f t="array" ref="A47">INDEX([1]Megan!$A$1:$C$177,MATCH(1,(C47=[1]Megan!$C$1:$C$177)*(E47=[1]Megan!$L$1:$L$177),0),1)</f>
        <v>438</v>
      </c>
      <c r="B47">
        <f>INDEX('[2]project-data'!$B$1:$K$58,MATCH($C47,'[2]project-data'!$D$1:$D$58,0),1)</f>
        <v>346</v>
      </c>
      <c r="C47" t="s">
        <v>47</v>
      </c>
      <c r="D47">
        <v>2010</v>
      </c>
      <c r="E47" t="s">
        <v>48</v>
      </c>
      <c r="F47" s="4">
        <v>17.2</v>
      </c>
      <c r="G47" s="4">
        <v>185</v>
      </c>
      <c r="H47" s="4">
        <v>92.5</v>
      </c>
      <c r="I47" s="3" t="s">
        <v>89</v>
      </c>
      <c r="J47" s="4">
        <v>2017</v>
      </c>
      <c r="K47" t="str">
        <f>INDEX([1]Megan!$A$1:$U$177,MATCH(A47,[1]Megan!$A$1:$A$177,0),21)</f>
        <v>AR-2014</v>
      </c>
    </row>
    <row r="48" spans="1:11" x14ac:dyDescent="0.35">
      <c r="A48">
        <f t="array" ref="A48">INDEX([1]Megan!$A$1:$C$177,MATCH(1,(C48=[1]Megan!$C$1:$C$177)*(E48=[1]Megan!$L$1:$L$177),0),1)</f>
        <v>441</v>
      </c>
      <c r="B48">
        <f>INDEX('[2]project-data'!$B$1:$K$58,MATCH($C48,'[2]project-data'!$D$1:$D$58,0),1)</f>
        <v>346</v>
      </c>
      <c r="C48" t="s">
        <v>47</v>
      </c>
      <c r="D48">
        <v>2015</v>
      </c>
      <c r="E48" t="s">
        <v>20</v>
      </c>
      <c r="F48" s="3" t="s">
        <v>89</v>
      </c>
      <c r="G48" s="4">
        <v>186</v>
      </c>
      <c r="H48" s="4">
        <v>93</v>
      </c>
      <c r="I48" s="3" t="s">
        <v>89</v>
      </c>
      <c r="J48" s="3" t="s">
        <v>89</v>
      </c>
      <c r="K48" t="str">
        <f>INDEX([1]Megan!$A$1:$U$177,MATCH(A48,[1]Megan!$A$1:$A$177,0),21)</f>
        <v>AR-2017</v>
      </c>
    </row>
    <row r="49" spans="1:11" x14ac:dyDescent="0.35">
      <c r="A49">
        <v>443</v>
      </c>
      <c r="B49">
        <f>INDEX('[2]project-data'!$B$1:$K$58,MATCH($C49,'[2]project-data'!$D$1:$D$58,0),1)</f>
        <v>344</v>
      </c>
      <c r="C49" t="s">
        <v>49</v>
      </c>
      <c r="D49">
        <v>2015</v>
      </c>
      <c r="E49" t="s">
        <v>19</v>
      </c>
      <c r="F49" s="4">
        <v>5.5</v>
      </c>
      <c r="G49" s="3" t="s">
        <v>89</v>
      </c>
      <c r="H49" s="3" t="s">
        <v>89</v>
      </c>
      <c r="I49" s="3" t="s">
        <v>89</v>
      </c>
      <c r="J49" s="3" t="s">
        <v>89</v>
      </c>
      <c r="K49" t="str">
        <f>INDEX([1]Megan!$A$1:$U$177,MATCH(A49,[1]Megan!$A$1:$A$177,0),21)</f>
        <v>AR-2017</v>
      </c>
    </row>
    <row r="50" spans="1:11" x14ac:dyDescent="0.35">
      <c r="A50">
        <f t="array" ref="A50">INDEX([1]Megan!$A$1:$C$177,MATCH(1,(C50=[1]Megan!$C$1:$C$177)*(E50=[1]Megan!$L$1:$L$177),0),1)</f>
        <v>445</v>
      </c>
      <c r="B50">
        <f>INDEX('[2]project-data'!$B$1:$K$58,MATCH($C50,'[2]project-data'!$D$1:$D$58,0),1)</f>
        <v>305</v>
      </c>
      <c r="C50" t="s">
        <v>50</v>
      </c>
      <c r="D50">
        <v>2007</v>
      </c>
      <c r="E50" t="s">
        <v>12</v>
      </c>
      <c r="F50" s="4">
        <v>32</v>
      </c>
      <c r="G50" s="4">
        <v>357.23</v>
      </c>
      <c r="H50" s="4">
        <v>178.61</v>
      </c>
      <c r="I50" s="3" t="s">
        <v>89</v>
      </c>
      <c r="J50" s="3" t="s">
        <v>89</v>
      </c>
      <c r="K50" t="str">
        <f>INDEX([1]Megan!$A$1:$U$177,MATCH(A50,[1]Megan!$A$1:$A$177,0),21)</f>
        <v>AR-2013</v>
      </c>
    </row>
    <row r="51" spans="1:11" x14ac:dyDescent="0.35">
      <c r="A51">
        <v>447</v>
      </c>
      <c r="B51">
        <f>INDEX('[2]project-data'!$B$1:$K$58,MATCH($C51,'[2]project-data'!$D$1:$D$58,0),1)</f>
        <v>305</v>
      </c>
      <c r="C51" t="s">
        <v>50</v>
      </c>
      <c r="D51">
        <v>2008</v>
      </c>
      <c r="E51" t="s">
        <v>11</v>
      </c>
      <c r="F51" s="4">
        <v>32</v>
      </c>
      <c r="G51" s="4">
        <v>357.23</v>
      </c>
      <c r="H51" s="4">
        <v>178.61</v>
      </c>
      <c r="I51" s="3" t="s">
        <v>89</v>
      </c>
      <c r="J51" s="4">
        <v>2014</v>
      </c>
      <c r="K51" t="str">
        <f>INDEX([1]Megan!$A$1:$U$177,MATCH(A51,[1]Megan!$A$1:$A$177,0),21)</f>
        <v>AR-2013</v>
      </c>
    </row>
    <row r="52" spans="1:11" x14ac:dyDescent="0.35">
      <c r="A52">
        <f t="array" ref="A52">INDEX([1]Megan!$A$1:$C$177,MATCH(1,(C52=[1]Megan!$C$1:$C$177)*(E52=[1]Megan!$L$1:$L$177),0),1)</f>
        <v>448</v>
      </c>
      <c r="B52">
        <f>INDEX('[2]project-data'!$B$1:$K$58,MATCH($C52,'[2]project-data'!$D$1:$D$58,0),1)</f>
        <v>305</v>
      </c>
      <c r="C52" t="s">
        <v>50</v>
      </c>
      <c r="D52">
        <v>2011</v>
      </c>
      <c r="E52" t="s">
        <v>10</v>
      </c>
      <c r="F52" s="4">
        <v>32</v>
      </c>
      <c r="G52" s="4">
        <v>357.23</v>
      </c>
      <c r="H52" s="4">
        <v>178.61</v>
      </c>
      <c r="I52" s="3" t="s">
        <v>89</v>
      </c>
      <c r="J52" s="3" t="s">
        <v>89</v>
      </c>
      <c r="K52" t="str">
        <f>INDEX([1]Megan!$A$1:$U$177,MATCH(A52,[1]Megan!$A$1:$A$177,0),21)</f>
        <v>AR-2013</v>
      </c>
    </row>
    <row r="53" spans="1:11" x14ac:dyDescent="0.35">
      <c r="A53">
        <f t="array" ref="A53">INDEX([1]Megan!$A$1:$C$177,MATCH(1,(C53=[1]Megan!$C$1:$C$177)*(E53=[1]Megan!$L$1:$L$177),0),1)</f>
        <v>449</v>
      </c>
      <c r="B53">
        <f>INDEX('[2]project-data'!$B$1:$K$58,MATCH($C53,'[2]project-data'!$D$1:$D$58,0),1)</f>
        <v>305</v>
      </c>
      <c r="C53" t="s">
        <v>50</v>
      </c>
      <c r="D53">
        <v>2014</v>
      </c>
      <c r="E53" t="s">
        <v>13</v>
      </c>
      <c r="F53" s="4">
        <v>32</v>
      </c>
      <c r="G53" s="3" t="s">
        <v>89</v>
      </c>
      <c r="H53" s="3" t="s">
        <v>89</v>
      </c>
      <c r="I53" s="3" t="s">
        <v>89</v>
      </c>
      <c r="J53" s="3" t="s">
        <v>89</v>
      </c>
      <c r="K53" t="str">
        <f>INDEX([1]Megan!$A$1:$U$177,MATCH(A53,[1]Megan!$A$1:$A$177,0),21)</f>
        <v>BA</v>
      </c>
    </row>
    <row r="54" spans="1:11" x14ac:dyDescent="0.35">
      <c r="A54">
        <f t="array" ref="A54">INDEX([1]Megan!$A$1:$C$177,MATCH(1,(C54=[1]Megan!$C$1:$C$177)*(E54=[1]Megan!$L$1:$L$177),0),1)</f>
        <v>450</v>
      </c>
      <c r="B54">
        <f>INDEX('[2]project-data'!$B$1:$K$58,MATCH($C54,'[2]project-data'!$D$1:$D$58,0),1)</f>
        <v>310</v>
      </c>
      <c r="C54" t="s">
        <v>51</v>
      </c>
      <c r="D54">
        <v>1994</v>
      </c>
      <c r="E54" t="s">
        <v>10</v>
      </c>
      <c r="F54" s="4">
        <v>0.3</v>
      </c>
      <c r="G54" s="4">
        <v>31.4</v>
      </c>
      <c r="H54" s="4">
        <v>25</v>
      </c>
      <c r="I54" s="3" t="s">
        <v>89</v>
      </c>
      <c r="J54" s="3" t="s">
        <v>89</v>
      </c>
      <c r="K54" t="str">
        <f>INDEX([1]Megan!$A$1:$U$177,MATCH(A54,[1]Megan!$A$1:$A$177,0),21)</f>
        <v>AR-1997</v>
      </c>
    </row>
    <row r="55" spans="1:11" x14ac:dyDescent="0.35">
      <c r="A55">
        <v>451</v>
      </c>
      <c r="B55">
        <f>INDEX('[2]project-data'!$B$1:$K$58,MATCH($C55,'[2]project-data'!$D$1:$D$58,0),1)</f>
        <v>310</v>
      </c>
      <c r="C55" t="s">
        <v>51</v>
      </c>
      <c r="D55">
        <v>1991</v>
      </c>
      <c r="E55" t="s">
        <v>10</v>
      </c>
      <c r="F55" s="3" t="s">
        <v>89</v>
      </c>
      <c r="G55" s="4">
        <v>108.5</v>
      </c>
      <c r="H55" s="4">
        <v>43.86</v>
      </c>
      <c r="I55" s="3" t="s">
        <v>89</v>
      </c>
      <c r="J55" s="3" t="s">
        <v>89</v>
      </c>
      <c r="K55" t="s">
        <v>95</v>
      </c>
    </row>
    <row r="56" spans="1:11" x14ac:dyDescent="0.35">
      <c r="A56">
        <f t="array" ref="A56">INDEX([1]Megan!$A$1:$C$177,MATCH(1,(C56=[1]Megan!$C$1:$C$177)*(E56=[1]Megan!$L$1:$L$177),0),1)</f>
        <v>452</v>
      </c>
      <c r="B56">
        <f>INDEX('[2]project-data'!$B$1:$K$58,MATCH($C56,'[2]project-data'!$D$1:$D$58,0),1)</f>
        <v>335</v>
      </c>
      <c r="C56" t="s">
        <v>52</v>
      </c>
      <c r="D56">
        <v>1991</v>
      </c>
      <c r="E56" t="s">
        <v>10</v>
      </c>
      <c r="F56" s="4">
        <v>1.2</v>
      </c>
      <c r="G56" s="4">
        <v>133.69999999999999</v>
      </c>
      <c r="H56" s="4">
        <v>15</v>
      </c>
      <c r="I56" s="3" t="s">
        <v>89</v>
      </c>
      <c r="J56" s="3" t="s">
        <v>89</v>
      </c>
      <c r="K56" t="str">
        <f>INDEX([1]Megan!$A$1:$U$177,MATCH(A56,[1]Megan!$A$1:$A$177,0),21)</f>
        <v>AR-1995</v>
      </c>
    </row>
    <row r="57" spans="1:11" x14ac:dyDescent="0.35">
      <c r="A57">
        <f t="array" ref="A57">INDEX([1]Megan!$A$1:$C$177,MATCH(1,(C57=[1]Megan!$C$1:$C$177)*(E57=[1]Megan!$L$1:$L$177),0),1)</f>
        <v>453</v>
      </c>
      <c r="B57" t="e">
        <f>INDEX('[2]project-data'!$B$1:$K$58,MATCH($C57,'[2]project-data'!$D$1:$D$58,0),1)</f>
        <v>#N/A</v>
      </c>
      <c r="C57" s="9" t="s">
        <v>53</v>
      </c>
      <c r="D57" s="9">
        <v>2010</v>
      </c>
      <c r="E57" s="9" t="s">
        <v>19</v>
      </c>
      <c r="F57" s="11">
        <v>9.3000000000000007</v>
      </c>
      <c r="G57" s="11">
        <v>33.479999999999997</v>
      </c>
      <c r="H57" s="11">
        <v>26.79</v>
      </c>
      <c r="I57" s="10" t="s">
        <v>89</v>
      </c>
      <c r="J57" s="10" t="s">
        <v>89</v>
      </c>
      <c r="K57" s="9" t="str">
        <f>INDEX([1]Megan!$A$1:$U$177,MATCH(A57,[1]Megan!$A$1:$A$177,0),21)</f>
        <v>AR-2013</v>
      </c>
    </row>
    <row r="58" spans="1:11" x14ac:dyDescent="0.35">
      <c r="A58">
        <f t="array" ref="A58">INDEX([1]Megan!$A$1:$C$177,MATCH(1,(C58=[1]Megan!$C$1:$C$177)*(E58=[1]Megan!$L$1:$L$177),0),1)</f>
        <v>454</v>
      </c>
      <c r="B58" t="e">
        <f>INDEX('[2]project-data'!$B$1:$K$58,MATCH($C58,'[2]project-data'!$D$1:$D$58,0),1)</f>
        <v>#N/A</v>
      </c>
      <c r="C58" s="9" t="s">
        <v>54</v>
      </c>
      <c r="D58" s="9">
        <v>2015</v>
      </c>
      <c r="E58" s="9" t="s">
        <v>20</v>
      </c>
      <c r="F58" s="10" t="s">
        <v>89</v>
      </c>
      <c r="G58" s="10" t="s">
        <v>89</v>
      </c>
      <c r="H58" s="10" t="s">
        <v>89</v>
      </c>
      <c r="I58" s="10" t="s">
        <v>89</v>
      </c>
      <c r="J58" s="10" t="s">
        <v>89</v>
      </c>
      <c r="K58" s="9" t="str">
        <f>INDEX([1]Megan!$A$1:$U$177,MATCH(A58,[1]Megan!$A$1:$A$177,0),21)</f>
        <v>AR-2017</v>
      </c>
    </row>
    <row r="59" spans="1:11" x14ac:dyDescent="0.35">
      <c r="A59">
        <f t="array" ref="A59">INDEX([1]Megan!$A$1:$C$177,MATCH(1,(C59=[1]Megan!$C$1:$C$177)*(E59=[1]Megan!$L$1:$L$177),0),1)</f>
        <v>455</v>
      </c>
      <c r="B59">
        <f>INDEX('[2]project-data'!$B$1:$K$58,MATCH($C59,'[2]project-data'!$D$1:$D$58,0),1)</f>
        <v>308</v>
      </c>
      <c r="C59" t="s">
        <v>55</v>
      </c>
      <c r="D59">
        <v>2015</v>
      </c>
      <c r="E59" t="s">
        <v>19</v>
      </c>
      <c r="F59" s="3" t="s">
        <v>89</v>
      </c>
      <c r="G59" s="4">
        <v>33.9</v>
      </c>
      <c r="H59" s="4">
        <v>16.899999999999999</v>
      </c>
      <c r="I59" s="3" t="s">
        <v>89</v>
      </c>
      <c r="J59" s="3" t="s">
        <v>89</v>
      </c>
      <c r="K59" t="str">
        <f>INDEX([1]Megan!$A$1:$U$177,MATCH(A59,[1]Megan!$A$1:$A$177,0),21)</f>
        <v>AR-2017</v>
      </c>
    </row>
    <row r="60" spans="1:11" x14ac:dyDescent="0.35">
      <c r="A60">
        <f t="array" ref="A60">INDEX([1]Megan!$A$1:$C$177,MATCH(1,(C60=[1]Megan!$C$1:$C$177)*(E60=[1]Megan!$L$1:$L$177),0),1)</f>
        <v>456</v>
      </c>
      <c r="B60" t="e">
        <f>INDEX('[2]project-data'!$B$1:$K$58,MATCH($C60,'[2]project-data'!$D$1:$D$58,0),1)</f>
        <v>#N/A</v>
      </c>
      <c r="C60" s="9" t="s">
        <v>56</v>
      </c>
      <c r="D60" s="9">
        <v>2011</v>
      </c>
      <c r="E60" s="9" t="s">
        <v>19</v>
      </c>
      <c r="F60" s="11">
        <v>11.1</v>
      </c>
      <c r="G60" s="11">
        <v>23.88</v>
      </c>
      <c r="H60" s="11">
        <v>19.100000000000001</v>
      </c>
      <c r="I60" s="10" t="s">
        <v>89</v>
      </c>
      <c r="J60" s="10" t="s">
        <v>89</v>
      </c>
      <c r="K60" s="9" t="str">
        <f>INDEX([1]Megan!$A$1:$U$177,MATCH(A60,[1]Megan!$A$1:$A$177,0),21)</f>
        <v>AR-</v>
      </c>
    </row>
    <row r="61" spans="1:11" x14ac:dyDescent="0.35">
      <c r="A61">
        <f t="array" ref="A61">INDEX([1]Megan!$A$1:$C$177,MATCH(1,(C61=[1]Megan!$C$1:$C$177)*(E61=[1]Megan!$L$1:$L$177),0),1)</f>
        <v>457</v>
      </c>
      <c r="B61">
        <f>INDEX('[2]project-data'!$B$1:$K$58,MATCH($C61,'[2]project-data'!$D$1:$D$58,0),1)</f>
        <v>339</v>
      </c>
      <c r="C61" t="s">
        <v>57</v>
      </c>
      <c r="D61">
        <v>2015</v>
      </c>
      <c r="E61" t="s">
        <v>19</v>
      </c>
      <c r="F61" s="3" t="s">
        <v>89</v>
      </c>
      <c r="G61" s="4">
        <v>19</v>
      </c>
      <c r="H61" s="4">
        <v>9.5</v>
      </c>
      <c r="I61" s="3" t="s">
        <v>89</v>
      </c>
      <c r="J61" s="3" t="s">
        <v>89</v>
      </c>
      <c r="K61" t="str">
        <f>INDEX([1]Megan!$A$1:$U$177,MATCH(A61,[1]Megan!$A$1:$A$177,0),21)</f>
        <v>AR-2017</v>
      </c>
    </row>
    <row r="62" spans="1:11" x14ac:dyDescent="0.35">
      <c r="A62">
        <f t="array" ref="A62">INDEX([1]Megan!$A$1:$C$177,MATCH(1,(C62=[1]Megan!$C$1:$C$177)*(E62=[1]Megan!$L$1:$L$177),0),1)</f>
        <v>458</v>
      </c>
      <c r="B62">
        <f>INDEX('[2]project-data'!$B$1:$K$58,MATCH($C62,'[2]project-data'!$D$1:$D$58,0),1)</f>
        <v>354</v>
      </c>
      <c r="C62" t="s">
        <v>58</v>
      </c>
      <c r="D62">
        <v>2013</v>
      </c>
      <c r="E62" t="s">
        <v>19</v>
      </c>
      <c r="F62" s="4">
        <v>2.7</v>
      </c>
      <c r="G62" s="4">
        <v>142.59</v>
      </c>
      <c r="H62" s="4">
        <v>49.65</v>
      </c>
      <c r="I62" s="4">
        <v>21.5</v>
      </c>
      <c r="J62" s="4">
        <v>2016</v>
      </c>
      <c r="K62" t="str">
        <f>INDEX([1]Megan!$A$1:$U$177,MATCH(A62,[1]Megan!$A$1:$A$177,0),21)</f>
        <v>AR-2014</v>
      </c>
    </row>
    <row r="63" spans="1:11" x14ac:dyDescent="0.35">
      <c r="A63">
        <f t="array" ref="A63">INDEX([1]Megan!$A$1:$C$177,MATCH(1,(C63=[1]Megan!$C$1:$C$177)*(E63=[1]Megan!$L$1:$L$177),0),1)</f>
        <v>461</v>
      </c>
      <c r="B63">
        <f>INDEX('[2]project-data'!$B$1:$K$58,MATCH($C63,'[2]project-data'!$D$1:$D$58,0),1)</f>
        <v>354</v>
      </c>
      <c r="C63" t="s">
        <v>58</v>
      </c>
      <c r="D63">
        <v>2017</v>
      </c>
      <c r="E63" t="s">
        <v>20</v>
      </c>
      <c r="F63" s="4">
        <v>2.8</v>
      </c>
      <c r="G63" s="3" t="s">
        <v>89</v>
      </c>
      <c r="H63" s="3" t="s">
        <v>89</v>
      </c>
      <c r="I63" s="3" t="s">
        <v>89</v>
      </c>
      <c r="J63" s="3" t="s">
        <v>89</v>
      </c>
      <c r="K63" t="str">
        <f>INDEX([1]Megan!$A$1:$U$177,MATCH(A63,[1]Megan!$A$1:$A$177,0),21)</f>
        <v>AR-2019</v>
      </c>
    </row>
    <row r="64" spans="1:11" x14ac:dyDescent="0.35">
      <c r="A64">
        <f t="array" ref="A64">INDEX([1]Megan!$A$1:$C$177,MATCH(1,(C64=[1]Megan!$C$1:$C$177)*(E64=[1]Megan!$L$1:$L$177),0),1)</f>
        <v>462</v>
      </c>
      <c r="B64">
        <f>INDEX('[2]project-data'!$B$1:$K$58,MATCH($C64,'[2]project-data'!$D$1:$D$58,0),1)</f>
        <v>316</v>
      </c>
      <c r="C64" t="s">
        <v>59</v>
      </c>
      <c r="D64">
        <v>2011</v>
      </c>
      <c r="E64" t="s">
        <v>19</v>
      </c>
      <c r="F64" s="4">
        <v>11.1</v>
      </c>
      <c r="G64" s="4">
        <v>23.88</v>
      </c>
      <c r="H64" s="4">
        <v>19.100000000000001</v>
      </c>
      <c r="I64" s="3" t="s">
        <v>89</v>
      </c>
      <c r="J64" s="4">
        <v>2014</v>
      </c>
      <c r="K64" t="str">
        <f>INDEX([1]Megan!$A$1:$U$177,MATCH(A64,[1]Megan!$A$1:$A$177,0),21)</f>
        <v>AR-2014</v>
      </c>
    </row>
    <row r="65" spans="1:11" x14ac:dyDescent="0.35">
      <c r="A65">
        <f t="array" ref="A65">INDEX([1]Megan!$A$1:$C$177,MATCH(1,(C65=[1]Megan!$C$1:$C$177)*(E65=[1]Megan!$L$1:$L$177),0),1)</f>
        <v>465</v>
      </c>
      <c r="B65">
        <f>INDEX('[2]project-data'!$B$1:$K$58,MATCH($C65,'[2]project-data'!$D$1:$D$58,0),1)</f>
        <v>315</v>
      </c>
      <c r="C65" t="s">
        <v>60</v>
      </c>
      <c r="D65">
        <v>2010</v>
      </c>
      <c r="E65" t="s">
        <v>19</v>
      </c>
      <c r="F65" s="4">
        <v>9.3000000000000007</v>
      </c>
      <c r="G65" s="4">
        <v>33.479999999999997</v>
      </c>
      <c r="H65" s="4">
        <v>26.79</v>
      </c>
      <c r="I65" s="3" t="s">
        <v>89</v>
      </c>
      <c r="J65" s="4">
        <v>2014</v>
      </c>
      <c r="K65" t="str">
        <f>INDEX([1]Megan!$A$1:$U$177,MATCH(A65,[1]Megan!$A$1:$A$177,0),21)</f>
        <v>AR-2014</v>
      </c>
    </row>
    <row r="66" spans="1:11" x14ac:dyDescent="0.35">
      <c r="A66">
        <v>468</v>
      </c>
      <c r="B66">
        <f>INDEX('[2]project-data'!$B$1:$K$58,MATCH($C66,'[2]project-data'!$D$1:$D$58,0),1)</f>
        <v>303</v>
      </c>
      <c r="C66" t="s">
        <v>61</v>
      </c>
      <c r="D66">
        <v>2016</v>
      </c>
      <c r="E66" t="s">
        <v>19</v>
      </c>
      <c r="F66" s="4">
        <v>10.3</v>
      </c>
      <c r="G66" s="4">
        <v>43.93</v>
      </c>
      <c r="H66" s="4">
        <v>21.83</v>
      </c>
      <c r="I66" s="3" t="s">
        <v>89</v>
      </c>
      <c r="J66" s="4">
        <v>2021</v>
      </c>
      <c r="K66" t="str">
        <f>INDEX([1]Megan!$A$1:$U$177,MATCH(A66,[1]Megan!$A$1:$A$177,0),21)</f>
        <v>OTHER</v>
      </c>
    </row>
    <row r="67" spans="1:11" x14ac:dyDescent="0.35">
      <c r="A67">
        <f t="array" ref="A67">INDEX([1]Megan!$A$1:$C$177,MATCH(1,(C67=[1]Megan!$C$1:$C$177)*(E67=[1]Megan!$L$1:$L$177),0),1)</f>
        <v>469</v>
      </c>
      <c r="B67">
        <f>INDEX('[2]project-data'!$B$1:$K$58,MATCH($C67,'[2]project-data'!$D$1:$D$58,0),1)</f>
        <v>347</v>
      </c>
      <c r="C67" t="s">
        <v>62</v>
      </c>
      <c r="D67">
        <v>1999</v>
      </c>
      <c r="E67" t="s">
        <v>12</v>
      </c>
      <c r="F67" s="4">
        <v>20.100000000000001</v>
      </c>
      <c r="G67" s="4">
        <v>1455.5</v>
      </c>
      <c r="H67" s="4">
        <v>727.7</v>
      </c>
      <c r="I67" s="3" t="s">
        <v>89</v>
      </c>
      <c r="J67" s="3" t="s">
        <v>89</v>
      </c>
      <c r="K67" t="str">
        <f>INDEX([1]Megan!$A$1:$U$177,MATCH(A67,[1]Megan!$A$1:$A$177,0),21)</f>
        <v>AR-2005</v>
      </c>
    </row>
    <row r="68" spans="1:11" x14ac:dyDescent="0.35">
      <c r="A68">
        <f t="array" ref="A68">INDEX([1]Megan!$A$1:$C$177,MATCH(1,(C68=[1]Megan!$C$1:$C$177)*(E68=[1]Megan!$L$1:$L$177),0),1)</f>
        <v>475</v>
      </c>
      <c r="B68">
        <f>INDEX('[2]project-data'!$B$1:$K$58,MATCH($C68,'[2]project-data'!$D$1:$D$58,0),1)</f>
        <v>317</v>
      </c>
      <c r="C68" t="s">
        <v>65</v>
      </c>
      <c r="D68">
        <v>2000</v>
      </c>
      <c r="E68" t="s">
        <v>11</v>
      </c>
      <c r="F68" s="4">
        <v>3.1</v>
      </c>
      <c r="G68" s="4">
        <v>433.9</v>
      </c>
      <c r="H68" s="4">
        <v>260.3</v>
      </c>
      <c r="I68" s="3" t="s">
        <v>89</v>
      </c>
      <c r="J68" s="4">
        <v>2004</v>
      </c>
      <c r="K68" t="str">
        <f>INDEX([1]Megan!$A$1:$U$177,MATCH(A68,[1]Megan!$A$1:$A$177,0),21)</f>
        <v>AR-2005</v>
      </c>
    </row>
    <row r="69" spans="1:11" x14ac:dyDescent="0.35">
      <c r="A69">
        <f t="array" ref="A69">INDEX([1]Megan!$A$1:$C$177,MATCH(1,(C69=[1]Megan!$C$1:$C$177)*(E69=[1]Megan!$L$1:$L$177),0),1)</f>
        <v>476</v>
      </c>
      <c r="B69">
        <f>INDEX('[2]project-data'!$B$1:$K$58,MATCH($C69,'[2]project-data'!$D$1:$D$58,0),1)</f>
        <v>317</v>
      </c>
      <c r="C69" t="s">
        <v>65</v>
      </c>
      <c r="D69">
        <v>2000</v>
      </c>
      <c r="E69" t="s">
        <v>10</v>
      </c>
      <c r="F69" s="4">
        <v>3.1</v>
      </c>
      <c r="G69" s="4">
        <v>433.9</v>
      </c>
      <c r="H69" s="4">
        <v>260.3</v>
      </c>
      <c r="I69" s="3" t="s">
        <v>89</v>
      </c>
      <c r="J69" s="4">
        <v>2004</v>
      </c>
      <c r="K69" t="str">
        <f>INDEX([1]Megan!$A$1:$U$177,MATCH(A69,[1]Megan!$A$1:$A$177,0),21)</f>
        <v>AR-2005</v>
      </c>
    </row>
    <row r="70" spans="1:11" x14ac:dyDescent="0.35">
      <c r="A70">
        <f t="array" ref="A70">INDEX([1]Megan!$A$1:$C$177,MATCH(1,(C70=[1]Megan!$C$1:$C$177)*(E70=[1]Megan!$L$1:$L$177),0),1)</f>
        <v>477</v>
      </c>
      <c r="B70">
        <f>INDEX('[2]project-data'!$B$1:$K$58,MATCH($C70,'[2]project-data'!$D$1:$D$58,0),1)</f>
        <v>301</v>
      </c>
      <c r="C70" t="s">
        <v>66</v>
      </c>
      <c r="D70">
        <v>1995</v>
      </c>
      <c r="E70" t="s">
        <v>12</v>
      </c>
      <c r="F70" s="4">
        <v>4.4000000000000004</v>
      </c>
      <c r="G70" s="4">
        <v>92.6</v>
      </c>
      <c r="H70" s="4">
        <v>74.099999999999994</v>
      </c>
      <c r="I70" s="3" t="s">
        <v>89</v>
      </c>
      <c r="J70" s="3" t="s">
        <v>89</v>
      </c>
      <c r="K70" t="str">
        <f>INDEX([1]Megan!$A$1:$U$177,MATCH(A70,[1]Megan!$A$1:$A$177,0),21)</f>
        <v>AR-1997</v>
      </c>
    </row>
    <row r="71" spans="1:11" x14ac:dyDescent="0.35">
      <c r="A71">
        <f t="array" ref="A71">INDEX([1]Megan!$A$1:$C$177,MATCH(1,(C71=[1]Megan!$C$1:$C$177)*(E71=[1]Megan!$L$1:$L$177),0),1)</f>
        <v>479</v>
      </c>
      <c r="B71">
        <f>INDEX('[2]project-data'!$B$1:$K$58,MATCH($C71,'[2]project-data'!$D$1:$D$58,0),1)</f>
        <v>301</v>
      </c>
      <c r="C71" t="s">
        <v>66</v>
      </c>
      <c r="D71">
        <v>1997</v>
      </c>
      <c r="E71" t="s">
        <v>11</v>
      </c>
      <c r="F71" s="4">
        <v>4.7</v>
      </c>
      <c r="G71" s="4">
        <v>156.6</v>
      </c>
      <c r="H71" s="4">
        <v>125.3</v>
      </c>
      <c r="I71" s="3" t="s">
        <v>89</v>
      </c>
      <c r="J71" s="4">
        <v>2002</v>
      </c>
      <c r="K71" t="str">
        <f>INDEX([1]Megan!$A$1:$U$177,MATCH(A71,[1]Megan!$A$1:$A$177,0),21)</f>
        <v>AR-2000</v>
      </c>
    </row>
    <row r="72" spans="1:11" x14ac:dyDescent="0.35">
      <c r="A72">
        <f t="array" ref="A72">INDEX([1]Megan!$A$1:$C$177,MATCH(1,(C72=[1]Megan!$C$1:$C$177)*(E72=[1]Megan!$L$1:$L$177),0),1)</f>
        <v>482</v>
      </c>
      <c r="B72">
        <f>INDEX('[2]project-data'!$B$1:$K$58,MATCH($C72,'[2]project-data'!$D$1:$D$58,0),1)</f>
        <v>301</v>
      </c>
      <c r="C72" t="s">
        <v>66</v>
      </c>
      <c r="D72">
        <v>2003</v>
      </c>
      <c r="E72" t="s">
        <v>10</v>
      </c>
      <c r="F72" s="4">
        <v>4.7</v>
      </c>
      <c r="G72" s="4">
        <v>161.30000000000001</v>
      </c>
      <c r="H72" s="4">
        <v>129.05000000000001</v>
      </c>
      <c r="I72" s="3" t="s">
        <v>89</v>
      </c>
      <c r="J72" s="4">
        <v>2004</v>
      </c>
      <c r="K72" t="str">
        <f>INDEX([1]Megan!$A$1:$U$177,MATCH(A72,[1]Megan!$A$1:$A$177,0),21)</f>
        <v>AR-2005</v>
      </c>
    </row>
    <row r="73" spans="1:11" x14ac:dyDescent="0.35">
      <c r="A73">
        <f t="array" ref="A73">INDEX([1]Megan!$A$1:$C$177,MATCH(1,(C73=[1]Megan!$C$1:$C$177)*(E73=[1]Megan!$L$1:$L$177),0),1)</f>
        <v>483</v>
      </c>
      <c r="B73">
        <f>INDEX('[2]project-data'!$B$1:$K$58,MATCH($C73,'[2]project-data'!$D$1:$D$58,0),1)</f>
        <v>306</v>
      </c>
      <c r="C73" t="s">
        <v>67</v>
      </c>
      <c r="D73">
        <v>2000</v>
      </c>
      <c r="E73" t="s">
        <v>12</v>
      </c>
      <c r="F73" s="4">
        <v>2.9</v>
      </c>
      <c r="G73" s="4">
        <v>93.5</v>
      </c>
      <c r="H73" s="4">
        <v>65.5</v>
      </c>
      <c r="I73" s="3" t="s">
        <v>89</v>
      </c>
      <c r="J73" s="3" t="s">
        <v>89</v>
      </c>
      <c r="K73" t="str">
        <f>INDEX([1]Megan!$A$1:$U$177,MATCH(A73,[1]Megan!$A$1:$A$177,0),21)</f>
        <v>AR-2002</v>
      </c>
    </row>
    <row r="74" spans="1:11" x14ac:dyDescent="0.35">
      <c r="A74">
        <f t="array" ref="A74">INDEX([1]Megan!$A$1:$C$177,MATCH(1,(C74=[1]Megan!$C$1:$C$177)*(E74=[1]Megan!$L$1:$L$177),0),1)</f>
        <v>487</v>
      </c>
      <c r="B74" t="e">
        <f>INDEX('[2]project-data'!$B$1:$K$58,MATCH($C74,'[2]project-data'!$D$1:$D$58,0),1)</f>
        <v>#N/A</v>
      </c>
      <c r="C74" s="9" t="s">
        <v>69</v>
      </c>
      <c r="D74" s="9">
        <v>2016</v>
      </c>
      <c r="E74" s="9" t="s">
        <v>19</v>
      </c>
      <c r="F74" s="10" t="s">
        <v>89</v>
      </c>
      <c r="G74" s="10" t="s">
        <v>89</v>
      </c>
      <c r="H74" s="10" t="s">
        <v>89</v>
      </c>
      <c r="I74" s="10" t="s">
        <v>89</v>
      </c>
      <c r="J74" s="10" t="s">
        <v>89</v>
      </c>
      <c r="K74" s="9" t="str">
        <f>INDEX([1]Megan!$A$1:$U$177,MATCH(A74,[1]Megan!$A$1:$A$177,0),21)</f>
        <v>AR-2018</v>
      </c>
    </row>
    <row r="75" spans="1:11" x14ac:dyDescent="0.35">
      <c r="A75">
        <f t="array" ref="A75">INDEX([1]Megan!$A$1:$C$177,MATCH(1,(C75=[1]Megan!$C$1:$C$177)*(E75=[1]Megan!$L$1:$L$177),0),1)</f>
        <v>489</v>
      </c>
      <c r="B75" t="e">
        <f>INDEX('[2]project-data'!$B$1:$K$58,MATCH($C75,'[2]project-data'!$D$1:$D$58,0),1)</f>
        <v>#N/A</v>
      </c>
      <c r="C75" s="9" t="s">
        <v>71</v>
      </c>
      <c r="D75" s="9">
        <v>1993</v>
      </c>
      <c r="E75" s="9" t="s">
        <v>12</v>
      </c>
      <c r="F75" s="11">
        <v>20.5</v>
      </c>
      <c r="G75" s="11">
        <v>1300</v>
      </c>
      <c r="H75" s="11">
        <v>623.9</v>
      </c>
      <c r="I75" s="10" t="s">
        <v>89</v>
      </c>
      <c r="J75" s="10" t="s">
        <v>89</v>
      </c>
      <c r="K75" s="9" t="str">
        <f>INDEX([1]Megan!$A$1:$U$177,MATCH(A75,[1]Megan!$A$1:$A$177,0),21)</f>
        <v>AR-1997</v>
      </c>
    </row>
    <row r="76" spans="1:11" x14ac:dyDescent="0.35">
      <c r="A76">
        <f t="array" ref="A76">INDEX([1]Megan!$A$1:$C$177,MATCH(1,(C76=[1]Megan!$C$1:$C$177)*(E76=[1]Megan!$L$1:$L$177),0),1)</f>
        <v>356</v>
      </c>
      <c r="B76">
        <f>INDEX('[2]project-data'!$B$1:$K$58,MATCH($C76,'[2]project-data'!$D$1:$D$58,0),1)</f>
        <v>350</v>
      </c>
      <c r="C76" s="5" t="s">
        <v>9</v>
      </c>
      <c r="D76" s="5"/>
      <c r="E76" s="5" t="s">
        <v>12</v>
      </c>
      <c r="F76" s="7">
        <v>1.58</v>
      </c>
      <c r="G76" s="7">
        <v>521.9</v>
      </c>
      <c r="H76" s="6" t="s">
        <v>89</v>
      </c>
      <c r="I76" s="6" t="s">
        <v>89</v>
      </c>
      <c r="J76" s="6" t="s">
        <v>89</v>
      </c>
      <c r="K76" s="5" t="s">
        <v>92</v>
      </c>
    </row>
    <row r="77" spans="1:11" x14ac:dyDescent="0.35">
      <c r="A77">
        <f t="array" ref="A77">INDEX([1]Megan!$A$1:$C$177,MATCH(1,(C77=[1]Megan!$C$1:$C$177)*(E77=[1]Megan!$L$1:$L$177),0),1)</f>
        <v>378</v>
      </c>
      <c r="B77">
        <f>INDEX('[2]project-data'!$B$1:$K$58,MATCH($C77,'[2]project-data'!$D$1:$D$58,0),1)</f>
        <v>325</v>
      </c>
      <c r="C77" s="5" t="s">
        <v>21</v>
      </c>
      <c r="D77" s="5"/>
      <c r="E77" s="5" t="s">
        <v>19</v>
      </c>
      <c r="F77" s="7">
        <v>5.3</v>
      </c>
      <c r="G77" s="6" t="s">
        <v>89</v>
      </c>
      <c r="H77" s="6" t="s">
        <v>89</v>
      </c>
      <c r="I77" s="6" t="s">
        <v>89</v>
      </c>
      <c r="J77" s="7">
        <v>2022</v>
      </c>
      <c r="K77" s="5" t="str">
        <f>INDEX([1]Megan!$A$1:$U$177,MATCH(A77,[1]Megan!$A$1:$A$177,0),21)</f>
        <v>PP</v>
      </c>
    </row>
    <row r="78" spans="1:11" x14ac:dyDescent="0.35">
      <c r="A78">
        <f t="array" ref="A78">INDEX([1]Megan!$A$1:$C$177,MATCH(1,(C78=[1]Megan!$C$1:$C$177)*(E78=[1]Megan!$L$1:$L$177),0),1)</f>
        <v>404</v>
      </c>
      <c r="B78">
        <f>INDEX('[2]project-data'!$B$1:$K$58,MATCH($C78,'[2]project-data'!$D$1:$D$58,0),1)</f>
        <v>337</v>
      </c>
      <c r="C78" s="5" t="s">
        <v>29</v>
      </c>
      <c r="D78" s="5"/>
      <c r="E78" s="5" t="s">
        <v>11</v>
      </c>
      <c r="F78" s="7">
        <v>10</v>
      </c>
      <c r="G78" s="7">
        <v>25.9</v>
      </c>
      <c r="H78" s="7">
        <v>12.3</v>
      </c>
      <c r="I78" s="6" t="s">
        <v>89</v>
      </c>
      <c r="J78" s="6" t="s">
        <v>89</v>
      </c>
      <c r="K78" s="5" t="str">
        <f>INDEX([1]Megan!$A$1:$U$177,MATCH(A78,[1]Megan!$A$1:$A$177,0),21)</f>
        <v>OTHER</v>
      </c>
    </row>
    <row r="79" spans="1:11" x14ac:dyDescent="0.35">
      <c r="A79">
        <f t="array" ref="A79">INDEX([1]Megan!$A$1:$C$177,MATCH(1,(C79=[1]Megan!$C$1:$C$177)*(E79=[1]Megan!$L$1:$L$177),0),1)</f>
        <v>411</v>
      </c>
      <c r="B79" t="str">
        <f>INDEX('[2]project-data'!$B$1:$K$58,MATCH($C79,'[2]project-data'!$D$1:$D$58,0),1)</f>
        <v>352b</v>
      </c>
      <c r="C79" s="5" t="s">
        <v>33</v>
      </c>
      <c r="D79" s="5"/>
      <c r="E79" s="5" t="s">
        <v>11</v>
      </c>
      <c r="F79" s="7">
        <v>71.7</v>
      </c>
      <c r="G79" s="7">
        <v>327</v>
      </c>
      <c r="H79" s="7">
        <v>110.5</v>
      </c>
      <c r="I79" s="7">
        <v>74.2</v>
      </c>
      <c r="J79" s="7">
        <v>2005</v>
      </c>
      <c r="K79" s="5" t="str">
        <f>INDEX([1]Megan!$A$1:$U$177,MATCH(A79,[1]Megan!$A$1:$A$177,0),21)</f>
        <v>AR-2001</v>
      </c>
    </row>
    <row r="80" spans="1:11" x14ac:dyDescent="0.35">
      <c r="A80">
        <f t="array" ref="A80">INDEX([1]Megan!$A$1:$C$177,MATCH(1,(C80=[1]Megan!$C$1:$C$177)*(E80=[1]Megan!$L$1:$L$177),0),1)</f>
        <v>425</v>
      </c>
      <c r="B80">
        <f>INDEX('[2]project-data'!$B$1:$K$58,MATCH($C80,'[2]project-data'!$D$1:$D$58,0),1)</f>
        <v>323</v>
      </c>
      <c r="C80" s="5" t="s">
        <v>39</v>
      </c>
      <c r="D80" s="5"/>
      <c r="E80" s="5" t="s">
        <v>12</v>
      </c>
      <c r="F80" s="7">
        <v>9.5</v>
      </c>
      <c r="G80" s="7">
        <v>872.9</v>
      </c>
      <c r="H80" s="7">
        <v>434.5</v>
      </c>
      <c r="I80" s="7">
        <v>3.9</v>
      </c>
      <c r="J80" s="6" t="s">
        <v>89</v>
      </c>
      <c r="K80" s="5" t="str">
        <f>INDEX([1]Megan!$A$1:$U$177,MATCH(A80,[1]Megan!$A$1:$A$177,0),21)</f>
        <v>AR-2005</v>
      </c>
    </row>
    <row r="81" spans="1:11" x14ac:dyDescent="0.35">
      <c r="A81">
        <f t="array" ref="A81">INDEX([1]Megan!$A$1:$C$177,MATCH(1,(C81=[1]Megan!$C$1:$C$177)*(E81=[1]Megan!$L$1:$L$177),0),1)</f>
        <v>470</v>
      </c>
      <c r="B81">
        <f>INDEX('[2]project-data'!$B$1:$K$58,MATCH($C81,'[2]project-data'!$D$1:$D$58,0),1)</f>
        <v>348</v>
      </c>
      <c r="C81" s="5" t="s">
        <v>63</v>
      </c>
      <c r="D81" s="5"/>
      <c r="E81" s="5" t="s">
        <v>19</v>
      </c>
      <c r="F81" s="7">
        <v>2.6</v>
      </c>
      <c r="G81" s="6" t="s">
        <v>89</v>
      </c>
      <c r="H81" s="7">
        <v>51.27</v>
      </c>
      <c r="I81" s="6" t="s">
        <v>89</v>
      </c>
      <c r="J81" s="7">
        <v>2024</v>
      </c>
      <c r="K81" s="5" t="str">
        <f>INDEX([1]Megan!$A$1:$U$177,MATCH(A81,[1]Megan!$A$1:$A$177,0),21)</f>
        <v>OTHER</v>
      </c>
    </row>
    <row r="82" spans="1:11" x14ac:dyDescent="0.35">
      <c r="A82">
        <f t="array" ref="A82">INDEX([1]Megan!$A$1:$C$177,MATCH(1,(C82=[1]Megan!$C$1:$C$177)*(E82=[1]Megan!$L$1:$L$177),0),1)</f>
        <v>486</v>
      </c>
      <c r="B82">
        <f>INDEX('[2]project-data'!$B$1:$K$58,MATCH($C82,'[2]project-data'!$D$1:$D$58,0),1)</f>
        <v>341</v>
      </c>
      <c r="C82" s="5" t="s">
        <v>68</v>
      </c>
      <c r="D82" s="5"/>
      <c r="E82" s="5" t="s">
        <v>19</v>
      </c>
      <c r="F82" s="7">
        <v>1.1000000000000001</v>
      </c>
      <c r="G82" s="6" t="s">
        <v>89</v>
      </c>
      <c r="H82" s="6" t="s">
        <v>89</v>
      </c>
      <c r="I82" s="6" t="s">
        <v>89</v>
      </c>
      <c r="J82" s="7">
        <v>2023</v>
      </c>
      <c r="K82" s="5" t="str">
        <f>INDEX([1]Megan!$A$1:$U$177,MATCH(A82,[1]Megan!$A$1:$A$177,0),21)</f>
        <v>PP</v>
      </c>
    </row>
    <row r="83" spans="1:11" x14ac:dyDescent="0.35">
      <c r="A83">
        <f t="array" ref="A83">INDEX([1]Megan!$A$1:$C$177,MATCH(1,(C83=[1]Megan!$C$1:$C$177)*(E83=[1]Megan!$L$1:$L$177),0),1)</f>
        <v>379</v>
      </c>
      <c r="B83">
        <f>INDEX('[2]project-data'!$B$1:$K$58,MATCH($C83,'[2]project-data'!$D$1:$D$58,0),1)</f>
        <v>320</v>
      </c>
      <c r="C83" s="5" t="s">
        <v>22</v>
      </c>
      <c r="D83" s="5"/>
      <c r="E83" s="5"/>
      <c r="F83" s="6" t="s">
        <v>89</v>
      </c>
      <c r="G83" s="7">
        <v>477.5</v>
      </c>
      <c r="H83" s="7">
        <v>382.6</v>
      </c>
      <c r="I83" s="6" t="s">
        <v>89</v>
      </c>
      <c r="J83" s="6" t="s">
        <v>89</v>
      </c>
      <c r="K83" s="5" t="str">
        <f>INDEX([1]Megan!$A$1:$U$177,MATCH(A83,[1]Megan!$A$1:$A$177,0),21)</f>
        <v>AR-2002</v>
      </c>
    </row>
    <row r="84" spans="1:11" x14ac:dyDescent="0.35">
      <c r="A84">
        <f t="array" ref="A84">INDEX([1]Megan!$A$1:$C$177,MATCH(1,(C84=[1]Megan!$C$1:$C$177)*(E84=[1]Megan!$L$1:$L$177),0),1)</f>
        <v>379</v>
      </c>
      <c r="B84">
        <f>INDEX('[2]project-data'!$B$1:$K$58,MATCH($C84,'[2]project-data'!$D$1:$D$58,0),1)</f>
        <v>320</v>
      </c>
      <c r="C84" s="5" t="s">
        <v>22</v>
      </c>
      <c r="D84" s="5"/>
      <c r="E84" s="5"/>
      <c r="F84" s="7">
        <v>1</v>
      </c>
      <c r="G84" s="7">
        <v>468</v>
      </c>
      <c r="H84" s="7">
        <v>374.4</v>
      </c>
      <c r="I84" s="6" t="s">
        <v>89</v>
      </c>
      <c r="J84" s="6" t="s">
        <v>89</v>
      </c>
      <c r="K84" s="5" t="str">
        <f>INDEX([1]Megan!$A$1:$U$177,MATCH(A84,[1]Megan!$A$1:$A$177,0),21)</f>
        <v>AR-2002</v>
      </c>
    </row>
    <row r="85" spans="1:11" x14ac:dyDescent="0.35">
      <c r="A85">
        <f t="array" ref="A85">INDEX([1]Megan!$A$1:$C$177,MATCH(1,(C85=[1]Megan!$C$1:$C$177)*(E85=[1]Megan!$L$1:$L$177),0),1)</f>
        <v>381</v>
      </c>
      <c r="B85">
        <f>INDEX('[2]project-data'!$B$1:$K$58,MATCH($C85,'[2]project-data'!$D$1:$D$58,0),1)</f>
        <v>351</v>
      </c>
      <c r="C85" s="5" t="s">
        <v>23</v>
      </c>
      <c r="D85" s="5"/>
      <c r="E85" s="5"/>
      <c r="F85" s="7">
        <v>1</v>
      </c>
      <c r="G85" s="7">
        <v>561.5</v>
      </c>
      <c r="H85" s="7">
        <v>449.2</v>
      </c>
      <c r="I85" s="6" t="s">
        <v>89</v>
      </c>
      <c r="J85" s="6" t="s">
        <v>89</v>
      </c>
      <c r="K85" s="5" t="str">
        <f>INDEX([1]Megan!$A$1:$U$177,MATCH(A85,[1]Megan!$A$1:$A$177,0),21)</f>
        <v>AR-2004</v>
      </c>
    </row>
    <row r="86" spans="1:11" x14ac:dyDescent="0.35">
      <c r="A86">
        <f t="array" ref="A86">INDEX([1]Megan!$A$1:$C$177,MATCH(1,(C86=[1]Megan!$C$1:$C$177)*(E86=[1]Megan!$L$1:$L$177),0),1)</f>
        <v>391</v>
      </c>
      <c r="B86" t="e">
        <f>INDEX('[2]project-data'!$B$1:$K$58,MATCH($C86,'[2]project-data'!$D$1:$D$58,0),1)</f>
        <v>#N/A</v>
      </c>
      <c r="C86" s="5" t="s">
        <v>24</v>
      </c>
      <c r="D86" s="5">
        <v>1996</v>
      </c>
      <c r="E86" s="5" t="s">
        <v>10</v>
      </c>
      <c r="F86" s="7">
        <v>26</v>
      </c>
      <c r="G86" s="7">
        <v>295</v>
      </c>
      <c r="H86" s="7">
        <v>236</v>
      </c>
      <c r="I86" s="6" t="s">
        <v>89</v>
      </c>
      <c r="J86" s="6" t="s">
        <v>89</v>
      </c>
      <c r="K86" s="5" t="str">
        <f>INDEX([1]Megan!$A$1:$U$177,MATCH(A86,[1]Megan!$A$1:$A$177,0),21)</f>
        <v>AR-1997</v>
      </c>
    </row>
    <row r="87" spans="1:11" x14ac:dyDescent="0.35">
      <c r="A87">
        <f t="array" ref="A87">INDEX([1]Megan!$A$1:$C$177,MATCH(1,(C87=[1]Megan!$C$1:$C$177)*(E87=[1]Megan!$L$1:$L$177),0),1)</f>
        <v>391</v>
      </c>
      <c r="B87" t="e">
        <f>INDEX('[2]project-data'!$B$1:$K$58,MATCH($C87,'[2]project-data'!$D$1:$D$58,0),1)</f>
        <v>#N/A</v>
      </c>
      <c r="C87" s="5" t="s">
        <v>24</v>
      </c>
      <c r="D87" s="5">
        <v>1996</v>
      </c>
      <c r="E87" s="5" t="s">
        <v>10</v>
      </c>
      <c r="F87" s="7">
        <v>26</v>
      </c>
      <c r="G87" s="7">
        <v>339.2</v>
      </c>
      <c r="H87" s="7">
        <v>243.93</v>
      </c>
      <c r="I87" s="6" t="s">
        <v>89</v>
      </c>
      <c r="J87" s="6" t="s">
        <v>89</v>
      </c>
      <c r="K87" s="5" t="str">
        <f>INDEX([1]Megan!$A$1:$U$177,MATCH(A87,[1]Megan!$A$1:$A$177,0),21)</f>
        <v>AR-1997</v>
      </c>
    </row>
    <row r="88" spans="1:11" x14ac:dyDescent="0.35">
      <c r="A88">
        <f t="array" ref="A88">INDEX([1]Megan!$A$1:$C$177,MATCH(1,(C88=[1]Megan!$C$1:$C$177)*(E88=[1]Megan!$L$1:$L$177),0),1)</f>
        <v>391</v>
      </c>
      <c r="B88" t="e">
        <f>INDEX('[2]project-data'!$B$1:$K$58,MATCH($C88,'[2]project-data'!$D$1:$D$58,0),1)</f>
        <v>#N/A</v>
      </c>
      <c r="C88" s="5" t="s">
        <v>24</v>
      </c>
      <c r="D88" s="5">
        <v>1996</v>
      </c>
      <c r="E88" s="5" t="s">
        <v>10</v>
      </c>
      <c r="F88" s="7">
        <v>26</v>
      </c>
      <c r="G88" s="7">
        <v>339.2</v>
      </c>
      <c r="H88" s="7">
        <v>243.93</v>
      </c>
      <c r="I88" s="6" t="s">
        <v>89</v>
      </c>
      <c r="J88" s="6" t="s">
        <v>89</v>
      </c>
      <c r="K88" s="5" t="str">
        <f>INDEX([1]Megan!$A$1:$U$177,MATCH(A88,[1]Megan!$A$1:$A$177,0),21)</f>
        <v>AR-1997</v>
      </c>
    </row>
    <row r="89" spans="1:11" x14ac:dyDescent="0.35">
      <c r="A89">
        <f t="array" ref="A89">INDEX([1]Megan!$A$1:$C$177,MATCH(1,(C89=[1]Megan!$C$1:$C$177)*(E89=[1]Megan!$L$1:$L$177),0),1)</f>
        <v>408</v>
      </c>
      <c r="B89" t="str">
        <f>INDEX('[2]project-data'!$B$1:$K$58,MATCH($C89,'[2]project-data'!$D$1:$D$58,0),1)</f>
        <v>352a</v>
      </c>
      <c r="C89" s="5" t="s">
        <v>32</v>
      </c>
      <c r="D89" s="5"/>
      <c r="E89" s="5"/>
      <c r="F89" s="7">
        <v>67</v>
      </c>
      <c r="G89" s="7">
        <v>428.29</v>
      </c>
      <c r="H89" s="7">
        <v>189.5</v>
      </c>
      <c r="I89" s="7">
        <v>56.39</v>
      </c>
      <c r="J89" s="7">
        <v>1997</v>
      </c>
      <c r="K89" s="5" t="str">
        <f>INDEX([1]Megan!$A$1:$U$177,MATCH(A89,[1]Megan!$A$1:$A$177,0),21)</f>
        <v>AR-1997</v>
      </c>
    </row>
    <row r="90" spans="1:11" x14ac:dyDescent="0.35">
      <c r="A90">
        <f t="array" ref="A90">INDEX([1]Megan!$A$1:$C$177,MATCH(1,(C90=[1]Megan!$C$1:$C$177)*(E90=[1]Megan!$L$1:$L$177),0),1)</f>
        <v>408</v>
      </c>
      <c r="B90" t="str">
        <f>INDEX('[2]project-data'!$B$1:$K$58,MATCH($C90,'[2]project-data'!$D$1:$D$58,0),1)</f>
        <v>352a</v>
      </c>
      <c r="C90" s="5" t="s">
        <v>32</v>
      </c>
      <c r="D90" s="5"/>
      <c r="E90" s="5"/>
      <c r="F90" s="7">
        <v>70</v>
      </c>
      <c r="G90" s="7">
        <v>428.3</v>
      </c>
      <c r="H90" s="7">
        <v>206.4</v>
      </c>
      <c r="I90" s="7">
        <v>39.5</v>
      </c>
      <c r="J90" s="7">
        <v>1997</v>
      </c>
      <c r="K90" s="5" t="str">
        <f>INDEX([1]Megan!$A$1:$U$177,MATCH(A90,[1]Megan!$A$1:$A$177,0),21)</f>
        <v>AR-1997</v>
      </c>
    </row>
    <row r="91" spans="1:11" x14ac:dyDescent="0.35">
      <c r="A91">
        <f t="array" ref="A91">INDEX([1]Megan!$A$1:$C$177,MATCH(1,(C91=[1]Megan!$C$1:$C$177)*(E91=[1]Megan!$L$1:$L$177),0),1)</f>
        <v>408</v>
      </c>
      <c r="B91" t="str">
        <f>INDEX('[2]project-data'!$B$1:$K$58,MATCH($C91,'[2]project-data'!$D$1:$D$58,0),1)</f>
        <v>352a</v>
      </c>
      <c r="C91" s="5" t="s">
        <v>32</v>
      </c>
      <c r="D91" s="5"/>
      <c r="E91" s="5"/>
      <c r="F91" s="7">
        <v>71.7</v>
      </c>
      <c r="G91" s="7">
        <v>422</v>
      </c>
      <c r="H91" s="7">
        <v>130.80000000000001</v>
      </c>
      <c r="I91" s="7">
        <v>93.3</v>
      </c>
      <c r="J91" s="7">
        <v>2007</v>
      </c>
      <c r="K91" s="5" t="str">
        <f>INDEX([1]Megan!$A$1:$U$177,MATCH(A91,[1]Megan!$A$1:$A$177,0),21)</f>
        <v>AR-1997</v>
      </c>
    </row>
    <row r="92" spans="1:11" x14ac:dyDescent="0.35">
      <c r="A92">
        <f t="array" ref="A92">INDEX([1]Megan!$A$1:$C$177,MATCH(1,(C92=[1]Megan!$C$1:$C$177)*(E92=[1]Megan!$L$1:$L$177),0),1)</f>
        <v>412</v>
      </c>
      <c r="B92" t="str">
        <f>INDEX('[2]project-data'!$B$1:$K$58,MATCH($C92,'[2]project-data'!$D$1:$D$58,0),1)</f>
        <v>352b</v>
      </c>
      <c r="C92" s="5" t="s">
        <v>33</v>
      </c>
      <c r="D92" s="5"/>
      <c r="E92" s="5"/>
      <c r="F92" s="6" t="s">
        <v>89</v>
      </c>
      <c r="G92" s="7">
        <v>327</v>
      </c>
      <c r="H92" s="7">
        <v>110.5</v>
      </c>
      <c r="I92" s="7">
        <v>91.4</v>
      </c>
      <c r="J92" s="7">
        <v>2005</v>
      </c>
      <c r="K92" s="5" t="str">
        <f>INDEX([1]Megan!$A$1:$U$177,MATCH(A92,[1]Megan!$A$1:$A$177,0),21)</f>
        <v>AR-2002</v>
      </c>
    </row>
    <row r="93" spans="1:11" x14ac:dyDescent="0.35">
      <c r="A93">
        <f t="array" ref="A93">INDEX([1]Megan!$A$1:$C$177,MATCH(1,(C93=[1]Megan!$C$1:$C$177)*(E93=[1]Megan!$L$1:$L$177),0),1)</f>
        <v>419</v>
      </c>
      <c r="B93">
        <f>INDEX('[2]project-data'!$B$1:$K$58,MATCH($C93,'[2]project-data'!$D$1:$D$58,0),1)</f>
        <v>309</v>
      </c>
      <c r="C93" s="5" t="s">
        <v>35</v>
      </c>
      <c r="D93" s="5"/>
      <c r="E93" s="5"/>
      <c r="F93" s="6" t="s">
        <v>90</v>
      </c>
      <c r="G93" s="7">
        <v>1212</v>
      </c>
      <c r="H93" s="7">
        <v>424.2</v>
      </c>
      <c r="I93" s="6" t="s">
        <v>89</v>
      </c>
      <c r="J93" s="6" t="s">
        <v>89</v>
      </c>
      <c r="K93" s="5" t="str">
        <f>INDEX([1]Megan!$A$1:$U$177,MATCH(A93,[1]Megan!$A$1:$A$177,0),21)</f>
        <v>AR-1997</v>
      </c>
    </row>
    <row r="94" spans="1:11" x14ac:dyDescent="0.35">
      <c r="A94">
        <f t="array" ref="A94">INDEX([1]Megan!$A$1:$C$177,MATCH(1,(C94=[1]Megan!$C$1:$C$177)*(E94=[1]Megan!$L$1:$L$177),0),1)</f>
        <v>421</v>
      </c>
      <c r="B94" t="e">
        <f>INDEX('[2]project-data'!$B$1:$K$58,MATCH($C94,'[2]project-data'!$D$1:$D$58,0),1)</f>
        <v>#N/A</v>
      </c>
      <c r="C94" s="5" t="s">
        <v>36</v>
      </c>
      <c r="D94" s="5">
        <v>1996</v>
      </c>
      <c r="E94" s="5" t="s">
        <v>12</v>
      </c>
      <c r="F94" s="7">
        <v>11.8</v>
      </c>
      <c r="G94" s="7">
        <v>1574</v>
      </c>
      <c r="H94" s="7">
        <v>550.9</v>
      </c>
      <c r="I94" s="6" t="s">
        <v>89</v>
      </c>
      <c r="J94" s="6" t="s">
        <v>89</v>
      </c>
      <c r="K94" s="5" t="str">
        <f>INDEX([1]Megan!$A$1:$U$177,MATCH(A94,[1]Megan!$A$1:$A$177,0),21)</f>
        <v>AR-1998</v>
      </c>
    </row>
    <row r="95" spans="1:11" x14ac:dyDescent="0.35">
      <c r="A95">
        <f t="array" ref="A95">INDEX([1]Megan!$A$1:$C$177,MATCH(1,(C95=[1]Megan!$C$1:$C$177)*(E95=[1]Megan!$L$1:$L$177),0),1)</f>
        <v>421</v>
      </c>
      <c r="B95" t="e">
        <f>INDEX('[2]project-data'!$B$1:$K$58,MATCH($C95,'[2]project-data'!$D$1:$D$58,0),1)</f>
        <v>#N/A</v>
      </c>
      <c r="C95" s="5" t="s">
        <v>36</v>
      </c>
      <c r="D95" s="5">
        <v>1996</v>
      </c>
      <c r="E95" s="5" t="s">
        <v>12</v>
      </c>
      <c r="F95" s="7">
        <v>11.9</v>
      </c>
      <c r="G95" s="8">
        <v>2152.5</v>
      </c>
      <c r="H95" s="7">
        <v>808</v>
      </c>
      <c r="I95" s="6" t="s">
        <v>89</v>
      </c>
      <c r="J95" s="6" t="s">
        <v>89</v>
      </c>
      <c r="K95" s="5" t="str">
        <f>INDEX([1]Megan!$A$1:$U$177,MATCH(A95,[1]Megan!$A$1:$A$177,0),21)</f>
        <v>AR-1998</v>
      </c>
    </row>
    <row r="96" spans="1:11" x14ac:dyDescent="0.35">
      <c r="A96">
        <f t="array" ref="A96">INDEX([1]Megan!$A$1:$C$177,MATCH(1,(C96=[1]Megan!$C$1:$C$177)*(E96=[1]Megan!$L$1:$L$177),0),1)</f>
        <v>423</v>
      </c>
      <c r="B96">
        <f>INDEX('[2]project-data'!$B$1:$K$58,MATCH($C96,'[2]project-data'!$D$1:$D$58,0),1)</f>
        <v>319</v>
      </c>
      <c r="C96" s="5" t="s">
        <v>37</v>
      </c>
      <c r="D96" s="5"/>
      <c r="E96" s="5"/>
      <c r="F96" s="7">
        <v>9.5</v>
      </c>
      <c r="G96" s="7">
        <v>453</v>
      </c>
      <c r="H96" s="7">
        <v>317.10000000000002</v>
      </c>
      <c r="I96" s="6" t="s">
        <v>89</v>
      </c>
      <c r="J96" s="6" t="s">
        <v>89</v>
      </c>
      <c r="K96" s="5" t="str">
        <f>INDEX([1]Megan!$A$1:$U$177,MATCH(A96,[1]Megan!$A$1:$A$177,0),21)</f>
        <v>AR-1997</v>
      </c>
    </row>
    <row r="97" spans="1:11" x14ac:dyDescent="0.35">
      <c r="A97">
        <f t="array" ref="A97">INDEX([1]Megan!$A$1:$C$177,MATCH(1,(C97=[1]Megan!$C$1:$C$177)*(E97=[1]Megan!$L$1:$L$177),0),1)</f>
        <v>433</v>
      </c>
      <c r="B97">
        <f>INDEX('[2]project-data'!$B$1:$K$58,MATCH($C97,'[2]project-data'!$D$1:$D$58,0),1)</f>
        <v>328</v>
      </c>
      <c r="C97" s="5" t="s">
        <v>44</v>
      </c>
      <c r="D97" s="5"/>
      <c r="E97" s="5"/>
      <c r="F97" s="7">
        <v>25</v>
      </c>
      <c r="G97" s="7">
        <v>880</v>
      </c>
      <c r="H97" s="7">
        <v>440</v>
      </c>
      <c r="I97" s="6" t="s">
        <v>89</v>
      </c>
      <c r="J97" s="7">
        <v>1998</v>
      </c>
      <c r="K97" s="5" t="str">
        <f>INDEX([1]Megan!$A$1:$U$177,MATCH(A97,[1]Megan!$A$1:$A$177,0),21)</f>
        <v>AR-1998</v>
      </c>
    </row>
    <row r="98" spans="1:11" x14ac:dyDescent="0.35">
      <c r="A98">
        <f t="array" ref="A98">INDEX([1]Megan!$A$1:$C$177,MATCH(1,(C98=[1]Megan!$C$1:$C$177)*(E98=[1]Megan!$L$1:$L$177),0),1)</f>
        <v>433</v>
      </c>
      <c r="B98">
        <f>INDEX('[2]project-data'!$B$1:$K$58,MATCH($C98,'[2]project-data'!$D$1:$D$58,0),1)</f>
        <v>328</v>
      </c>
      <c r="C98" s="5" t="s">
        <v>44</v>
      </c>
      <c r="D98" s="5"/>
      <c r="E98" s="5"/>
      <c r="F98" s="7">
        <v>14.6</v>
      </c>
      <c r="G98" s="7">
        <v>600.1</v>
      </c>
      <c r="H98" s="7">
        <v>330</v>
      </c>
      <c r="I98" s="6" t="s">
        <v>89</v>
      </c>
      <c r="J98" s="6" t="s">
        <v>89</v>
      </c>
      <c r="K98" s="5" t="str">
        <f>INDEX([1]Megan!$A$1:$U$177,MATCH(A98,[1]Megan!$A$1:$A$177,0),21)</f>
        <v>AR-1998</v>
      </c>
    </row>
    <row r="99" spans="1:11" x14ac:dyDescent="0.35">
      <c r="A99">
        <f t="array" ref="A99">INDEX([1]Megan!$A$1:$C$177,MATCH(1,(C99=[1]Megan!$C$1:$C$177)*(E99=[1]Megan!$L$1:$L$177),0),1)</f>
        <v>471</v>
      </c>
      <c r="B99" t="e">
        <f>INDEX('[2]project-data'!$B$1:$K$58,MATCH($C99,'[2]project-data'!$D$1:$D$58,0),1)</f>
        <v>#N/A</v>
      </c>
      <c r="C99" s="5" t="s">
        <v>64</v>
      </c>
      <c r="D99" s="5">
        <v>1996</v>
      </c>
      <c r="E99" s="5" t="s">
        <v>12</v>
      </c>
      <c r="F99" s="7">
        <v>2.9</v>
      </c>
      <c r="G99" s="7">
        <v>350</v>
      </c>
      <c r="H99" s="7">
        <v>276.5</v>
      </c>
      <c r="I99" s="6" t="s">
        <v>89</v>
      </c>
      <c r="J99" s="6" t="s">
        <v>89</v>
      </c>
      <c r="K99" s="5" t="str">
        <f>INDEX([1]Megan!$A$1:$U$177,MATCH(A99,[1]Megan!$A$1:$A$177,0),21)</f>
        <v>AR-1997</v>
      </c>
    </row>
    <row r="100" spans="1:11" x14ac:dyDescent="0.35">
      <c r="A100">
        <f t="array" ref="A100">INDEX([1]Megan!$A$1:$C$177,MATCH(1,(C100=[1]Megan!$C$1:$C$177)*(E100=[1]Megan!$L$1:$L$177),0),1)</f>
        <v>471</v>
      </c>
      <c r="B100" t="e">
        <f>INDEX('[2]project-data'!$B$1:$K$58,MATCH($C100,'[2]project-data'!$D$1:$D$58,0),1)</f>
        <v>#N/A</v>
      </c>
      <c r="C100" s="5" t="s">
        <v>64</v>
      </c>
      <c r="D100" s="5">
        <v>1996</v>
      </c>
      <c r="E100" s="5" t="s">
        <v>12</v>
      </c>
      <c r="F100" s="7">
        <v>3.1</v>
      </c>
      <c r="G100" s="7">
        <v>350</v>
      </c>
      <c r="H100" s="7">
        <v>276.5</v>
      </c>
      <c r="I100" s="6" t="s">
        <v>89</v>
      </c>
      <c r="J100" s="6" t="s">
        <v>89</v>
      </c>
      <c r="K100" s="5" t="str">
        <f>INDEX([1]Megan!$A$1:$U$177,MATCH(A100,[1]Megan!$A$1:$A$177,0),21)</f>
        <v>AR-1997</v>
      </c>
    </row>
    <row r="101" spans="1:11" x14ac:dyDescent="0.35">
      <c r="A101">
        <f t="array" ref="A101">INDEX([1]Megan!$A$1:$C$177,MATCH(1,(C101=[1]Megan!$C$1:$C$177)*(E101=[1]Megan!$L$1:$L$177),0),1)</f>
        <v>473</v>
      </c>
      <c r="B101" t="e">
        <f>INDEX('[2]project-data'!$B$1:$K$58,MATCH($C101,'[2]project-data'!$D$1:$D$58,0),1)</f>
        <v>#N/A</v>
      </c>
      <c r="C101" s="5" t="s">
        <v>64</v>
      </c>
      <c r="D101" s="5"/>
      <c r="E101" s="5"/>
      <c r="F101" s="7">
        <v>3.1</v>
      </c>
      <c r="G101" s="7">
        <v>397.1</v>
      </c>
      <c r="H101" s="7">
        <v>316.10000000000002</v>
      </c>
      <c r="I101" s="6" t="s">
        <v>89</v>
      </c>
      <c r="J101" s="7">
        <v>2005</v>
      </c>
      <c r="K101" s="5" t="str">
        <f>INDEX([1]Megan!$A$1:$U$177,MATCH(A101,[1]Megan!$A$1:$A$177,0),21)</f>
        <v>AR-2000</v>
      </c>
    </row>
    <row r="102" spans="1:11" x14ac:dyDescent="0.35">
      <c r="A102">
        <f t="array" ref="A102">INDEX([1]Megan!$A$1:$C$177,MATCH(1,(C102=[1]Megan!$C$1:$C$177)*(E102=[1]Megan!$L$1:$L$177),0),1)</f>
        <v>474</v>
      </c>
      <c r="B102" t="e">
        <f>INDEX('[2]project-data'!$B$1:$K$58,MATCH($C102,'[2]project-data'!$D$1:$D$58,0),1)</f>
        <v>#N/A</v>
      </c>
      <c r="C102" s="5" t="s">
        <v>64</v>
      </c>
      <c r="D102" s="5">
        <v>2000</v>
      </c>
      <c r="E102" s="5" t="s">
        <v>10</v>
      </c>
      <c r="F102" s="7">
        <v>3.1</v>
      </c>
      <c r="G102" s="7">
        <v>433.9</v>
      </c>
      <c r="H102" s="7">
        <v>260.3</v>
      </c>
      <c r="I102" s="6" t="s">
        <v>89</v>
      </c>
      <c r="J102" s="7">
        <v>2004</v>
      </c>
      <c r="K102" s="5" t="str">
        <f>INDEX([1]Megan!$A$1:$U$177,MATCH(A102,[1]Megan!$A$1:$A$177,0),21)</f>
        <v>AR-2002</v>
      </c>
    </row>
    <row r="103" spans="1:11" x14ac:dyDescent="0.35">
      <c r="A103">
        <f t="array" ref="A103">INDEX([1]Megan!$A$1:$C$177,MATCH(1,(C103=[1]Megan!$C$1:$C$177)*(E103=[1]Megan!$L$1:$L$177),0),1)</f>
        <v>488</v>
      </c>
      <c r="B103">
        <f>INDEX('[2]project-data'!$B$1:$K$58,MATCH($C103,'[2]project-data'!$D$1:$D$58,0),1)</f>
        <v>349</v>
      </c>
      <c r="C103" s="5" t="s">
        <v>70</v>
      </c>
      <c r="D103" s="5">
        <v>2016</v>
      </c>
      <c r="E103" s="5" t="s">
        <v>19</v>
      </c>
      <c r="F103" s="7">
        <v>3</v>
      </c>
      <c r="G103" s="7">
        <v>170</v>
      </c>
      <c r="H103" s="7">
        <v>84</v>
      </c>
      <c r="I103" s="6" t="s">
        <v>89</v>
      </c>
      <c r="J103" s="7">
        <v>2021</v>
      </c>
      <c r="K103" s="5" t="str">
        <f>INDEX([1]Megan!$A$1:$U$177,MATCH(A103,[1]Megan!$A$1:$A$177,0),21)</f>
        <v>PP</v>
      </c>
    </row>
    <row r="104" spans="1:11" x14ac:dyDescent="0.35">
      <c r="A104">
        <f t="array" ref="A104">INDEX([1]Megan!$A$1:$C$177,MATCH(1,(C104=[1]Megan!$C$1:$C$177)*(E104=[1]Megan!$L$1:$L$177),0),1)</f>
        <v>490</v>
      </c>
      <c r="B104" t="e">
        <f>INDEX('[2]project-data'!$B$1:$K$58,MATCH($C104,'[2]project-data'!$D$1:$D$58,0),1)</f>
        <v>#N/A</v>
      </c>
      <c r="C104" s="5" t="s">
        <v>71</v>
      </c>
      <c r="D104" s="5"/>
      <c r="E104" s="5"/>
      <c r="F104" s="7">
        <v>20.2</v>
      </c>
      <c r="G104" s="7">
        <v>1600</v>
      </c>
      <c r="H104" s="6" t="s">
        <v>89</v>
      </c>
      <c r="I104" s="6" t="s">
        <v>89</v>
      </c>
      <c r="J104" s="6" t="s">
        <v>89</v>
      </c>
      <c r="K104" s="5" t="str">
        <f>INDEX([1]Megan!$A$1:$U$177,MATCH(A104,[1]Megan!$A$1:$A$177,0),21)</f>
        <v>AR-1999</v>
      </c>
    </row>
    <row r="105" spans="1:11" x14ac:dyDescent="0.35">
      <c r="A105">
        <f t="array" ref="A105">INDEX([1]Megan!$A$1:$C$177,MATCH(1,(C105=[1]Megan!$C$1:$C$177)*(E105=[1]Megan!$L$1:$L$177),0),1)</f>
        <v>490</v>
      </c>
      <c r="B105" t="e">
        <f>INDEX('[2]project-data'!$B$1:$K$58,MATCH($C105,'[2]project-data'!$D$1:$D$58,0),1)</f>
        <v>#N/A</v>
      </c>
      <c r="C105" s="5" t="s">
        <v>71</v>
      </c>
      <c r="D105" s="5"/>
      <c r="E105" s="5"/>
      <c r="F105" s="7">
        <v>20.2</v>
      </c>
      <c r="G105" s="7">
        <v>2000</v>
      </c>
      <c r="H105" s="6" t="s">
        <v>89</v>
      </c>
      <c r="I105" s="6" t="s">
        <v>89</v>
      </c>
      <c r="J105" s="6" t="s">
        <v>89</v>
      </c>
      <c r="K105" s="5" t="str">
        <f>INDEX([1]Megan!$A$1:$U$177,MATCH(A105,[1]Megan!$A$1:$A$177,0),21)</f>
        <v>AR-1999</v>
      </c>
    </row>
    <row r="106" spans="1:11" x14ac:dyDescent="0.35">
      <c r="A106">
        <f t="array" ref="A106">INDEX([1]Megan!$A$1:$C$177,MATCH(1,(C106=[1]Megan!$C$1:$C$177)*(E106=[1]Megan!$L$1:$L$177),0),1)</f>
        <v>492</v>
      </c>
      <c r="B106" t="str">
        <f>INDEX('[2]project-data'!$B$1:$K$58,MATCH($C106,'[2]project-data'!$D$1:$D$58,0),1)</f>
        <v>313a</v>
      </c>
      <c r="C106" s="5" t="s">
        <v>72</v>
      </c>
      <c r="D106" s="5">
        <v>1993</v>
      </c>
      <c r="E106" s="5" t="s">
        <v>12</v>
      </c>
      <c r="F106" s="7">
        <v>10</v>
      </c>
      <c r="G106" s="6" t="s">
        <v>89</v>
      </c>
      <c r="H106" s="6" t="s">
        <v>89</v>
      </c>
      <c r="I106" s="6" t="s">
        <v>89</v>
      </c>
      <c r="J106" s="6" t="s">
        <v>89</v>
      </c>
      <c r="K106" s="5" t="str">
        <f>INDEX([1]Megan!$A$1:$U$177,MATCH(A106,[1]Megan!$A$1:$A$177,0),21)</f>
        <v>AR-1997</v>
      </c>
    </row>
    <row r="107" spans="1:11" x14ac:dyDescent="0.35">
      <c r="A107">
        <f t="array" ref="A107">INDEX([1]Megan!$A$1:$C$177,MATCH(1,(C107=[1]Megan!$C$1:$C$177)*(E107=[1]Megan!$L$1:$L$177),0),1)</f>
        <v>493</v>
      </c>
      <c r="B107" t="str">
        <f>INDEX('[2]project-data'!$B$1:$K$58,MATCH($C107,'[2]project-data'!$D$1:$D$58,0),1)</f>
        <v>313a</v>
      </c>
      <c r="C107" s="5" t="s">
        <v>72</v>
      </c>
      <c r="D107" s="5">
        <v>1996</v>
      </c>
      <c r="E107" s="5" t="s">
        <v>10</v>
      </c>
      <c r="F107" s="7">
        <v>9.6</v>
      </c>
      <c r="G107" s="7">
        <v>992.14</v>
      </c>
      <c r="H107" s="7">
        <v>604.09</v>
      </c>
      <c r="I107" s="7">
        <v>281.64999999999998</v>
      </c>
      <c r="J107" s="7">
        <v>2000</v>
      </c>
      <c r="K107" s="5" t="str">
        <f>INDEX([1]Megan!$A$1:$U$177,MATCH(A107,[1]Megan!$A$1:$A$177,0),21)</f>
        <v>AR-1998</v>
      </c>
    </row>
    <row r="108" spans="1:11" x14ac:dyDescent="0.35">
      <c r="A108">
        <f t="array" ref="A108">INDEX([1]Megan!$A$1:$C$177,MATCH(1,(C108=[1]Megan!$C$1:$C$177)*(E108=[1]Megan!$L$1:$L$177),0),1)</f>
        <v>493</v>
      </c>
      <c r="B108" t="str">
        <f>INDEX('[2]project-data'!$B$1:$K$58,MATCH($C108,'[2]project-data'!$D$1:$D$58,0),1)</f>
        <v>313a</v>
      </c>
      <c r="C108" s="5" t="s">
        <v>72</v>
      </c>
      <c r="D108" s="5">
        <v>1996</v>
      </c>
      <c r="E108" s="5" t="s">
        <v>10</v>
      </c>
      <c r="F108" s="7">
        <v>9.6</v>
      </c>
      <c r="G108" s="7">
        <v>992.14</v>
      </c>
      <c r="H108" s="7">
        <v>604.09</v>
      </c>
      <c r="I108" s="7">
        <v>281.64999999999998</v>
      </c>
      <c r="J108" s="7">
        <v>2000</v>
      </c>
      <c r="K108" s="5" t="str">
        <f>INDEX([1]Megan!$A$1:$U$177,MATCH(A108,[1]Megan!$A$1:$A$177,0),21)</f>
        <v>AR-1998</v>
      </c>
    </row>
    <row r="109" spans="1:11" x14ac:dyDescent="0.35">
      <c r="A109">
        <f t="array" ref="A109">INDEX([1]Megan!$A$1:$C$177,MATCH(1,(C109=[1]Megan!$C$1:$C$177)*(E109=[1]Megan!$L$1:$L$177),0),1)</f>
        <v>493</v>
      </c>
      <c r="B109" t="str">
        <f>INDEX('[2]project-data'!$B$1:$K$58,MATCH($C109,'[2]project-data'!$D$1:$D$58,0),1)</f>
        <v>313a</v>
      </c>
      <c r="C109" s="5" t="s">
        <v>72</v>
      </c>
      <c r="D109" s="5">
        <v>1996</v>
      </c>
      <c r="E109" s="5" t="s">
        <v>10</v>
      </c>
      <c r="F109" s="7">
        <v>9.3000000000000007</v>
      </c>
      <c r="G109" s="7">
        <v>992.14</v>
      </c>
      <c r="H109" s="7">
        <v>604.09</v>
      </c>
      <c r="I109" s="7">
        <v>281.64999999999998</v>
      </c>
      <c r="J109" s="7">
        <v>2002</v>
      </c>
      <c r="K109" s="5" t="str">
        <f>INDEX([1]Megan!$A$1:$U$177,MATCH(A109,[1]Megan!$A$1:$A$177,0),21)</f>
        <v>AR-1998</v>
      </c>
    </row>
    <row r="110" spans="1:11" x14ac:dyDescent="0.35">
      <c r="A110">
        <f t="array" ref="A110">INDEX([1]Megan!$A$1:$C$177,MATCH(1,(C110=[1]Megan!$C$1:$C$177)*(E110=[1]Megan!$L$1:$L$177),0),1)</f>
        <v>493</v>
      </c>
      <c r="B110" t="str">
        <f>INDEX('[2]project-data'!$B$1:$K$58,MATCH($C110,'[2]project-data'!$D$1:$D$58,0),1)</f>
        <v>313a</v>
      </c>
      <c r="C110" s="5" t="s">
        <v>72</v>
      </c>
      <c r="D110" s="5">
        <v>1996</v>
      </c>
      <c r="E110" s="5" t="s">
        <v>10</v>
      </c>
      <c r="F110" s="7">
        <v>9.3000000000000007</v>
      </c>
      <c r="G110" s="7">
        <v>992.14</v>
      </c>
      <c r="H110" s="7">
        <v>604.09</v>
      </c>
      <c r="I110" s="7">
        <v>281.64999999999998</v>
      </c>
      <c r="J110" s="7">
        <v>2002</v>
      </c>
      <c r="K110" s="5" t="str">
        <f>INDEX([1]Megan!$A$1:$U$177,MATCH(A110,[1]Megan!$A$1:$A$177,0),21)</f>
        <v>AR-1998</v>
      </c>
    </row>
    <row r="111" spans="1:11" x14ac:dyDescent="0.35">
      <c r="A111">
        <f t="array" ref="A111">INDEX([1]Megan!$A$1:$C$177,MATCH(1,(C111=[1]Megan!$C$1:$C$177)*(E111=[1]Megan!$L$1:$L$177),0),1)</f>
        <v>497</v>
      </c>
      <c r="B111" t="str">
        <f>INDEX('[2]project-data'!$B$1:$K$58,MATCH($C111,'[2]project-data'!$D$1:$D$58,0),1)</f>
        <v>313a</v>
      </c>
      <c r="C111" s="5" t="s">
        <v>72</v>
      </c>
      <c r="D111" s="5">
        <v>2002</v>
      </c>
      <c r="E111" s="5" t="s">
        <v>13</v>
      </c>
      <c r="F111" s="7">
        <v>9.3000000000000007</v>
      </c>
      <c r="G111" s="7">
        <v>992.14</v>
      </c>
      <c r="H111" s="7">
        <v>604.09</v>
      </c>
      <c r="I111" s="7">
        <v>281.64999999999998</v>
      </c>
      <c r="J111" s="7">
        <v>2002</v>
      </c>
      <c r="K111" s="5" t="str">
        <f>INDEX([1]Megan!$A$1:$U$177,MATCH(A111,[1]Megan!$A$1:$A$177,0),21)</f>
        <v>AR-2005</v>
      </c>
    </row>
    <row r="112" spans="1:11" x14ac:dyDescent="0.35">
      <c r="A112">
        <f t="array" ref="A112">INDEX([1]Megan!$A$1:$C$177,MATCH(1,(C112=[1]Megan!$C$1:$C$177)*(E112=[1]Megan!$L$1:$L$177),0),1)</f>
        <v>498</v>
      </c>
      <c r="B112" t="str">
        <f>INDEX('[2]project-data'!$B$1:$K$58,MATCH($C112,'[2]project-data'!$D$1:$D$58,0),1)</f>
        <v>313b</v>
      </c>
      <c r="C112" s="5" t="s">
        <v>73</v>
      </c>
      <c r="D112" s="5">
        <v>2000</v>
      </c>
      <c r="E112" s="5" t="s">
        <v>10</v>
      </c>
      <c r="F112" s="7">
        <v>6.1</v>
      </c>
      <c r="G112" s="8">
        <v>1215.4000000000001</v>
      </c>
      <c r="H112" s="7">
        <v>500</v>
      </c>
      <c r="I112" s="7">
        <v>153.69999999999999</v>
      </c>
      <c r="J112" s="6" t="s">
        <v>89</v>
      </c>
      <c r="K112" s="5" t="str">
        <f>INDEX([1]Megan!$A$1:$U$177,MATCH(A112,[1]Megan!$A$1:$A$177,0),21)</f>
        <v>AR-2010</v>
      </c>
    </row>
    <row r="113" spans="1:11" x14ac:dyDescent="0.35">
      <c r="A113">
        <f t="array" ref="A113">INDEX([1]Megan!$A$1:$C$177,MATCH(1,(C113=[1]Megan!$C$1:$C$177)*(E113=[1]Megan!$L$1:$L$177),0),1)</f>
        <v>498</v>
      </c>
      <c r="B113" t="str">
        <f>INDEX('[2]project-data'!$B$1:$K$58,MATCH($C113,'[2]project-data'!$D$1:$D$58,0),1)</f>
        <v>313b</v>
      </c>
      <c r="C113" s="5" t="s">
        <v>73</v>
      </c>
      <c r="D113" s="5">
        <v>2000</v>
      </c>
      <c r="E113" s="5" t="s">
        <v>10</v>
      </c>
      <c r="F113" s="7">
        <v>5.0999999999999996</v>
      </c>
      <c r="G113" s="8">
        <v>1215.4000000000001</v>
      </c>
      <c r="H113" s="7">
        <v>500</v>
      </c>
      <c r="I113" s="7">
        <v>153.69999999999999</v>
      </c>
      <c r="J113" s="7">
        <v>2005</v>
      </c>
      <c r="K113" s="5" t="str">
        <f>INDEX([1]Megan!$A$1:$U$177,MATCH(A113,[1]Megan!$A$1:$A$177,0),21)</f>
        <v>AR-2010</v>
      </c>
    </row>
    <row r="114" spans="1:11" x14ac:dyDescent="0.35">
      <c r="A114">
        <f t="array" ref="A114">INDEX([1]Megan!$A$1:$C$177,MATCH(1,(C114=[1]Megan!$C$1:$C$177)*(E114=[1]Megan!$L$1:$L$177),0),1)</f>
        <v>500</v>
      </c>
      <c r="B114" t="str">
        <f>INDEX('[2]project-data'!$B$1:$K$58,MATCH($C114,'[2]project-data'!$D$1:$D$58,0),1)</f>
        <v>313b</v>
      </c>
      <c r="C114" s="5" t="s">
        <v>73</v>
      </c>
      <c r="D114" s="5"/>
      <c r="E114" s="5"/>
      <c r="F114" s="7">
        <v>6.1</v>
      </c>
      <c r="G114" s="8">
        <v>1112.8</v>
      </c>
      <c r="H114" s="7">
        <v>721.6</v>
      </c>
      <c r="I114" s="7">
        <v>273.8</v>
      </c>
      <c r="J114" s="6" t="s">
        <v>89</v>
      </c>
      <c r="K114" s="5" t="str">
        <f>INDEX([1]Megan!$A$1:$U$177,MATCH(A114,[1]Megan!$A$1:$A$177,0),21)</f>
        <v>AR-2001</v>
      </c>
    </row>
    <row r="115" spans="1:11" x14ac:dyDescent="0.35">
      <c r="A115">
        <f t="array" ref="A115">INDEX([1]Megan!$A$1:$C$177,MATCH(1,(C115=[1]Megan!$C$1:$C$177)*(E115=[1]Megan!$L$1:$L$177),0),1)</f>
        <v>501</v>
      </c>
      <c r="B115" t="str">
        <f>INDEX('[2]project-data'!$B$1:$K$58,MATCH($C115,'[2]project-data'!$D$1:$D$58,0),1)</f>
        <v>321a</v>
      </c>
      <c r="C115" s="5" t="s">
        <v>74</v>
      </c>
      <c r="D115" s="5"/>
      <c r="E115" s="5"/>
      <c r="F115" s="7">
        <v>8.8000000000000007</v>
      </c>
      <c r="G115" s="7">
        <v>694</v>
      </c>
      <c r="H115" s="6" t="s">
        <v>89</v>
      </c>
      <c r="I115" s="6" t="s">
        <v>89</v>
      </c>
      <c r="J115" s="6" t="s">
        <v>89</v>
      </c>
      <c r="K115" s="5" t="str">
        <f>INDEX([1]Megan!$A$1:$U$177,MATCH(A115,[1]Megan!$A$1:$A$177,0),21)</f>
        <v>AR-1997</v>
      </c>
    </row>
    <row r="116" spans="1:11" x14ac:dyDescent="0.35">
      <c r="A116">
        <f t="array" ref="A116">INDEX([1]Megan!$A$1:$C$177,MATCH(1,(C116=[1]Megan!$C$1:$C$177)*(E116=[1]Megan!$L$1:$L$177),0),1)</f>
        <v>502</v>
      </c>
      <c r="B116" t="str">
        <f>INDEX('[2]project-data'!$B$1:$K$58,MATCH($C116,'[2]project-data'!$D$1:$D$58,0),1)</f>
        <v>321b</v>
      </c>
      <c r="C116" s="5" t="s">
        <v>75</v>
      </c>
      <c r="D116" s="5"/>
      <c r="E116" s="5"/>
      <c r="F116" s="7">
        <v>1</v>
      </c>
      <c r="G116" s="7">
        <v>150</v>
      </c>
      <c r="H116" s="7">
        <v>112.5</v>
      </c>
      <c r="I116" s="7">
        <v>35.700000000000003</v>
      </c>
      <c r="J116" s="6" t="s">
        <v>89</v>
      </c>
      <c r="K116" s="5" t="str">
        <f>INDEX([1]Megan!$A$1:$U$177,MATCH(A116,[1]Megan!$A$1:$A$177,0),21)</f>
        <v>AR-2000</v>
      </c>
    </row>
    <row r="117" spans="1:11" x14ac:dyDescent="0.35">
      <c r="A117">
        <f t="array" ref="A117">INDEX([1]Megan!$A$1:$C$177,MATCH(1,(C117=[1]Megan!$C$1:$C$177)*(E117=[1]Megan!$L$1:$L$177),0),1)</f>
        <v>502</v>
      </c>
      <c r="B117" t="str">
        <f>INDEX('[2]project-data'!$B$1:$K$58,MATCH($C117,'[2]project-data'!$D$1:$D$58,0),1)</f>
        <v>321b</v>
      </c>
      <c r="C117" s="5" t="s">
        <v>75</v>
      </c>
      <c r="D117" s="5"/>
      <c r="E117" s="5"/>
      <c r="F117" s="7">
        <v>1</v>
      </c>
      <c r="G117" s="7">
        <v>207.7</v>
      </c>
      <c r="H117" s="7">
        <v>141.9</v>
      </c>
      <c r="I117" s="7">
        <v>65.2</v>
      </c>
      <c r="J117" s="6" t="s">
        <v>89</v>
      </c>
      <c r="K117" s="5" t="str">
        <f>INDEX([1]Megan!$A$1:$U$177,MATCH(A117,[1]Megan!$A$1:$A$177,0),21)</f>
        <v>AR-2000</v>
      </c>
    </row>
    <row r="118" spans="1:11" x14ac:dyDescent="0.35">
      <c r="A118">
        <f t="array" ref="A118">INDEX([1]Megan!$A$1:$C$177,MATCH(1,(C118=[1]Megan!$C$1:$C$177)*(E118=[1]Megan!$L$1:$L$177),0),1)</f>
        <v>504</v>
      </c>
      <c r="B118" t="str">
        <f>INDEX('[2]project-data'!$B$1:$K$58,MATCH($C118,'[2]project-data'!$D$1:$D$58,0),1)</f>
        <v>321b</v>
      </c>
      <c r="C118" s="5" t="s">
        <v>75</v>
      </c>
      <c r="D118" s="5">
        <v>2000</v>
      </c>
      <c r="E118" s="5" t="s">
        <v>10</v>
      </c>
      <c r="F118" s="7">
        <v>1</v>
      </c>
      <c r="G118" s="7">
        <v>207.75</v>
      </c>
      <c r="H118" s="7">
        <v>141.94999999999999</v>
      </c>
      <c r="I118" s="7">
        <v>25.3</v>
      </c>
      <c r="J118" s="7">
        <v>2005</v>
      </c>
      <c r="K118" s="5" t="str">
        <f>INDEX([1]Megan!$A$1:$U$177,MATCH(A118,[1]Megan!$A$1:$A$177,0),21)</f>
        <v>AR-2005</v>
      </c>
    </row>
    <row r="119" spans="1:11" x14ac:dyDescent="0.35">
      <c r="A119">
        <f t="array" ref="A119">INDEX([1]Megan!$A$1:$C$177,MATCH(1,(C119=[1]Megan!$C$1:$C$177)*(E119=[1]Megan!$L$1:$L$177),0),1)</f>
        <v>505</v>
      </c>
      <c r="B119">
        <f>INDEX('[2]project-data'!$B$1:$K$58,MATCH($C119,'[2]project-data'!$D$1:$D$58,0),1)</f>
        <v>333</v>
      </c>
      <c r="C119" s="5" t="s">
        <v>76</v>
      </c>
      <c r="D119" s="5">
        <v>1994</v>
      </c>
      <c r="E119" s="5" t="s">
        <v>10</v>
      </c>
      <c r="F119" s="6" t="s">
        <v>77</v>
      </c>
      <c r="G119" s="7">
        <v>444.26</v>
      </c>
      <c r="H119" s="7">
        <v>444.26</v>
      </c>
      <c r="I119" s="6" t="s">
        <v>89</v>
      </c>
      <c r="J119" s="7">
        <v>2002</v>
      </c>
      <c r="K119" s="5" t="str">
        <f>INDEX([1]Megan!$A$1:$U$177,MATCH(A119,[1]Megan!$A$1:$A$177,0),21)</f>
        <v>AR-1997</v>
      </c>
    </row>
    <row r="120" spans="1:11" x14ac:dyDescent="0.35">
      <c r="A120">
        <f t="array" ref="A120">INDEX([1]Megan!$A$1:$C$177,MATCH(1,(C120=[1]Megan!$C$1:$C$177)*(E120=[1]Megan!$L$1:$L$177),0),1)</f>
        <v>506</v>
      </c>
      <c r="B120">
        <f>INDEX('[2]project-data'!$B$1:$K$58,MATCH($C120,'[2]project-data'!$D$1:$D$58,0),1)</f>
        <v>312</v>
      </c>
      <c r="C120" s="5" t="s">
        <v>78</v>
      </c>
      <c r="D120" s="5">
        <v>2016</v>
      </c>
      <c r="E120" s="5" t="s">
        <v>19</v>
      </c>
      <c r="F120" s="6" t="s">
        <v>89</v>
      </c>
      <c r="G120" s="6" t="s">
        <v>89</v>
      </c>
      <c r="H120" s="6" t="s">
        <v>89</v>
      </c>
      <c r="I120" s="6" t="s">
        <v>89</v>
      </c>
      <c r="J120" s="6" t="s">
        <v>89</v>
      </c>
      <c r="K120" s="5" t="str">
        <f>INDEX([1]Megan!$A$1:$U$177,MATCH(A120,[1]Megan!$A$1:$A$177,0),21)</f>
        <v>AR-2018</v>
      </c>
    </row>
    <row r="121" spans="1:11" x14ac:dyDescent="0.35">
      <c r="A121">
        <f t="array" ref="A121">INDEX([1]Megan!$A$1:$C$177,MATCH(1,(C121=[1]Megan!$C$1:$C$177)*(E121=[1]Megan!$L$1:$L$177),0),1)</f>
        <v>507</v>
      </c>
      <c r="B121">
        <f>INDEX('[2]project-data'!$B$1:$K$58,MATCH($C121,'[2]project-data'!$D$1:$D$58,0),1)</f>
        <v>330</v>
      </c>
      <c r="C121" s="5" t="s">
        <v>79</v>
      </c>
      <c r="D121" s="5">
        <v>2016</v>
      </c>
      <c r="E121" s="5" t="s">
        <v>19</v>
      </c>
      <c r="F121" s="6" t="s">
        <v>89</v>
      </c>
      <c r="G121" s="6" t="s">
        <v>89</v>
      </c>
      <c r="H121" s="6" t="s">
        <v>89</v>
      </c>
      <c r="I121" s="6" t="s">
        <v>89</v>
      </c>
      <c r="J121" s="6" t="s">
        <v>89</v>
      </c>
      <c r="K121" s="5" t="str">
        <f>INDEX([1]Megan!$A$1:$U$177,MATCH(A121,[1]Megan!$A$1:$A$177,0),21)</f>
        <v>AR-2018</v>
      </c>
    </row>
    <row r="122" spans="1:11" x14ac:dyDescent="0.35">
      <c r="A122">
        <f t="array" ref="A122">INDEX([1]Megan!$A$1:$C$177,MATCH(1,(C122=[1]Megan!$C$1:$C$177)*(E122=[1]Megan!$L$1:$L$177),0),1)</f>
        <v>507</v>
      </c>
      <c r="B122">
        <f>INDEX('[2]project-data'!$B$1:$K$58,MATCH($C122,'[2]project-data'!$D$1:$D$58,0),1)</f>
        <v>330</v>
      </c>
      <c r="C122" s="5" t="s">
        <v>79</v>
      </c>
      <c r="D122" s="5">
        <v>2016</v>
      </c>
      <c r="E122" s="5" t="s">
        <v>19</v>
      </c>
      <c r="F122" s="7">
        <v>2.44</v>
      </c>
      <c r="G122" s="7">
        <v>1716.18</v>
      </c>
      <c r="H122" s="7">
        <v>811.12</v>
      </c>
      <c r="I122" s="7">
        <v>122.45</v>
      </c>
      <c r="J122" s="7">
        <v>2026</v>
      </c>
      <c r="K122" s="5" t="str">
        <f>INDEX([1]Megan!$A$1:$U$177,MATCH(A122,[1]Megan!$A$1:$A$177,0),21)</f>
        <v>AR-2018</v>
      </c>
    </row>
    <row r="123" spans="1:11" x14ac:dyDescent="0.35">
      <c r="A123">
        <f t="array" ref="A123">INDEX([1]Megan!$A$1:$C$177,MATCH(1,(C123=[1]Megan!$C$1:$C$177)*(E123=[1]Megan!$L$1:$L$177),0),1)</f>
        <v>509</v>
      </c>
      <c r="B123">
        <f>INDEX('[2]project-data'!$B$1:$K$58,MATCH($C123,'[2]project-data'!$D$1:$D$58,0),1)</f>
        <v>327</v>
      </c>
      <c r="C123" s="5" t="s">
        <v>80</v>
      </c>
      <c r="D123" s="5"/>
      <c r="E123" s="5"/>
      <c r="F123" s="7">
        <v>1.74</v>
      </c>
      <c r="G123" s="7">
        <v>12.5</v>
      </c>
      <c r="H123" s="7">
        <v>9.1999999999999993</v>
      </c>
      <c r="I123" s="7">
        <v>0.08</v>
      </c>
      <c r="J123" s="6" t="s">
        <v>89</v>
      </c>
      <c r="K123" s="5" t="str">
        <f>INDEX([1]Megan!$A$1:$U$177,MATCH(A123,[1]Megan!$A$1:$A$177,0),21)</f>
        <v>AR-1997</v>
      </c>
    </row>
    <row r="124" spans="1:11" x14ac:dyDescent="0.35">
      <c r="A124">
        <f t="array" ref="A124">INDEX([1]Megan!$A$1:$C$177,MATCH(1,(C124=[1]Megan!$C$1:$C$177)*(E124=[1]Megan!$L$1:$L$177),0),1)</f>
        <v>510</v>
      </c>
      <c r="B124">
        <f>INDEX('[2]project-data'!$B$1:$K$58,MATCH($C124,'[2]project-data'!$D$1:$D$58,0),1)</f>
        <v>326</v>
      </c>
      <c r="C124" s="5" t="s">
        <v>81</v>
      </c>
      <c r="D124" s="5"/>
      <c r="E124" s="5"/>
      <c r="F124" s="7">
        <v>3</v>
      </c>
      <c r="G124" s="7">
        <v>21.7</v>
      </c>
      <c r="H124" s="7">
        <v>13</v>
      </c>
      <c r="I124" s="7">
        <v>0.8</v>
      </c>
      <c r="J124" s="6" t="s">
        <v>89</v>
      </c>
      <c r="K124" s="5" t="str">
        <f>INDEX([1]Megan!$A$1:$U$177,MATCH(A124,[1]Megan!$A$1:$A$177,0),21)</f>
        <v>AR-1998</v>
      </c>
    </row>
    <row r="125" spans="1:11" x14ac:dyDescent="0.35">
      <c r="A125">
        <f t="array" ref="A125">INDEX([1]Megan!$A$1:$C$177,MATCH(1,(C125=[1]Megan!$C$1:$C$177)*(E125=[1]Megan!$L$1:$L$177),0),1)</f>
        <v>511</v>
      </c>
      <c r="B125">
        <f>INDEX('[2]project-data'!$B$1:$K$58,MATCH($C125,'[2]project-data'!$D$1:$D$58,0),1)</f>
        <v>329</v>
      </c>
      <c r="C125" s="5" t="s">
        <v>82</v>
      </c>
      <c r="D125" s="5">
        <v>1994</v>
      </c>
      <c r="E125" s="5" t="s">
        <v>10</v>
      </c>
      <c r="F125" s="7">
        <v>7</v>
      </c>
      <c r="G125" s="7">
        <v>326.8</v>
      </c>
      <c r="H125" s="7">
        <v>121</v>
      </c>
      <c r="I125" s="7">
        <v>135.80000000000001</v>
      </c>
      <c r="J125" s="6" t="s">
        <v>89</v>
      </c>
      <c r="K125" s="5" t="str">
        <f>INDEX([1]Megan!$A$1:$U$177,MATCH(A125,[1]Megan!$A$1:$A$177,0),21)</f>
        <v>AR-1996</v>
      </c>
    </row>
    <row r="126" spans="1:11" x14ac:dyDescent="0.35">
      <c r="A126">
        <f t="array" ref="A126">INDEX([1]Megan!$A$1:$C$177,MATCH(1,(C126=[1]Megan!$C$1:$C$177)*(E126=[1]Megan!$L$1:$L$177),0),1)</f>
        <v>511</v>
      </c>
      <c r="B126">
        <f>INDEX('[2]project-data'!$B$1:$K$58,MATCH($C126,'[2]project-data'!$D$1:$D$58,0),1)</f>
        <v>329</v>
      </c>
      <c r="C126" s="5" t="s">
        <v>82</v>
      </c>
      <c r="D126" s="5">
        <v>1994</v>
      </c>
      <c r="E126" s="5" t="s">
        <v>10</v>
      </c>
      <c r="F126" s="7">
        <v>7</v>
      </c>
      <c r="G126" s="7">
        <v>326.8</v>
      </c>
      <c r="H126" s="7">
        <v>121</v>
      </c>
      <c r="I126" s="7">
        <v>135.80000000000001</v>
      </c>
      <c r="J126" s="6" t="s">
        <v>89</v>
      </c>
      <c r="K126" s="5" t="str">
        <f>INDEX([1]Megan!$A$1:$U$177,MATCH(A126,[1]Megan!$A$1:$A$177,0),21)</f>
        <v>AR-1996</v>
      </c>
    </row>
    <row r="127" spans="1:11" x14ac:dyDescent="0.35">
      <c r="A127">
        <f t="array" ref="A127">INDEX([1]Megan!$A$1:$C$177,MATCH(1,(C127=[1]Megan!$C$1:$C$177)*(E127=[1]Megan!$L$1:$L$177),0),1)</f>
        <v>511</v>
      </c>
      <c r="B127">
        <f>INDEX('[2]project-data'!$B$1:$K$58,MATCH($C127,'[2]project-data'!$D$1:$D$58,0),1)</f>
        <v>329</v>
      </c>
      <c r="C127" s="5" t="s">
        <v>82</v>
      </c>
      <c r="D127" s="5">
        <v>1994</v>
      </c>
      <c r="E127" s="5" t="s">
        <v>10</v>
      </c>
      <c r="F127" s="7">
        <v>7</v>
      </c>
      <c r="G127" s="7">
        <v>321.7</v>
      </c>
      <c r="H127" s="7">
        <v>149.83000000000001</v>
      </c>
      <c r="I127" s="7">
        <v>101.87</v>
      </c>
      <c r="J127" s="7">
        <v>1999</v>
      </c>
      <c r="K127" s="5" t="str">
        <f>INDEX([1]Megan!$A$1:$U$177,MATCH(A127,[1]Megan!$A$1:$A$177,0),21)</f>
        <v>AR-1996</v>
      </c>
    </row>
    <row r="128" spans="1:11" x14ac:dyDescent="0.35">
      <c r="A128">
        <f t="array" ref="A128">INDEX([1]Megan!$A$1:$C$177,MATCH(1,(C128=[1]Megan!$C$1:$C$177)*(E128=[1]Megan!$L$1:$L$177),0),1)</f>
        <v>511</v>
      </c>
      <c r="B128">
        <f>INDEX('[2]project-data'!$B$1:$K$58,MATCH($C128,'[2]project-data'!$D$1:$D$58,0),1)</f>
        <v>329</v>
      </c>
      <c r="C128" s="5" t="s">
        <v>82</v>
      </c>
      <c r="D128" s="5">
        <v>1997</v>
      </c>
      <c r="E128" s="5" t="s">
        <v>10</v>
      </c>
      <c r="F128" s="7">
        <v>5</v>
      </c>
      <c r="G128" s="7">
        <v>326.70999999999998</v>
      </c>
      <c r="H128" s="7">
        <v>135.91</v>
      </c>
      <c r="I128" s="7">
        <v>101.87</v>
      </c>
      <c r="J128" s="6" t="s">
        <v>89</v>
      </c>
      <c r="K128" s="5" t="str">
        <f>INDEX([1]Megan!$A$1:$U$177,MATCH(A128,[1]Megan!$A$1:$A$177,0),21)</f>
        <v>AR-1996</v>
      </c>
    </row>
    <row r="129" spans="1:11" x14ac:dyDescent="0.35">
      <c r="A129">
        <f t="array" ref="A129">INDEX([1]Megan!$A$1:$C$177,MATCH(1,(C129=[1]Megan!$C$1:$C$177)*(E129=[1]Megan!$L$1:$L$177),0),1)</f>
        <v>515</v>
      </c>
      <c r="B129">
        <f>INDEX('[2]project-data'!$B$1:$K$58,MATCH($C129,'[2]project-data'!$D$1:$D$58,0),1)</f>
        <v>318</v>
      </c>
      <c r="C129" s="5" t="s">
        <v>83</v>
      </c>
      <c r="D129" s="5"/>
      <c r="E129" s="5"/>
      <c r="F129" s="7">
        <v>2.2999999999999998</v>
      </c>
      <c r="G129" s="7">
        <v>62.8</v>
      </c>
      <c r="H129" s="7">
        <v>8.58</v>
      </c>
      <c r="I129" s="7">
        <v>22.82</v>
      </c>
      <c r="J129" s="6" t="s">
        <v>89</v>
      </c>
      <c r="K129" s="5" t="str">
        <f>INDEX([1]Megan!$A$1:$U$177,MATCH(A129,[1]Megan!$A$1:$A$177,0),21)</f>
        <v>AR-2000</v>
      </c>
    </row>
    <row r="130" spans="1:11" x14ac:dyDescent="0.35">
      <c r="A130">
        <f t="array" ref="A130">INDEX([1]Megan!$A$1:$C$177,MATCH(1,(C130=[1]Megan!$C$1:$C$177)*(E130=[1]Megan!$L$1:$L$177),0),1)</f>
        <v>516</v>
      </c>
      <c r="B130">
        <f>INDEX('[2]project-data'!$B$1:$K$58,MATCH($C130,'[2]project-data'!$D$1:$D$58,0),1)</f>
        <v>342</v>
      </c>
      <c r="C130" s="5" t="s">
        <v>84</v>
      </c>
      <c r="D130" s="5">
        <v>1996</v>
      </c>
      <c r="E130" s="5" t="s">
        <v>12</v>
      </c>
      <c r="F130" s="7">
        <v>12</v>
      </c>
      <c r="G130" s="7">
        <v>414</v>
      </c>
      <c r="H130" s="7">
        <v>232</v>
      </c>
      <c r="I130" s="7">
        <v>99.2</v>
      </c>
      <c r="J130" s="6" t="s">
        <v>89</v>
      </c>
      <c r="K130" s="5" t="str">
        <f>INDEX([1]Megan!$A$1:$U$177,MATCH(A130,[1]Megan!$A$1:$A$177,0),21)</f>
        <v>AR-1997</v>
      </c>
    </row>
    <row r="131" spans="1:11" x14ac:dyDescent="0.35">
      <c r="A131">
        <f t="array" ref="A131">INDEX([1]Megan!$A$1:$C$177,MATCH(1,(C131=[1]Megan!$C$1:$C$177)*(E131=[1]Megan!$L$1:$L$177),0),1)</f>
        <v>517</v>
      </c>
      <c r="B131">
        <f>INDEX('[2]project-data'!$B$1:$K$58,MATCH($C131,'[2]project-data'!$D$1:$D$58,0),1)</f>
        <v>342</v>
      </c>
      <c r="C131" s="5" t="s">
        <v>84</v>
      </c>
      <c r="D131" s="5">
        <v>1996</v>
      </c>
      <c r="E131" s="5" t="s">
        <v>11</v>
      </c>
      <c r="F131" s="7">
        <v>12</v>
      </c>
      <c r="G131" s="7">
        <v>512.5</v>
      </c>
      <c r="H131" s="7">
        <v>162.6</v>
      </c>
      <c r="I131" s="7">
        <v>237.4</v>
      </c>
      <c r="J131" s="6" t="s">
        <v>89</v>
      </c>
      <c r="K131" s="5" t="str">
        <f>INDEX([1]Megan!$A$1:$U$177,MATCH(A131,[1]Megan!$A$1:$A$177,0),21)</f>
        <v>AR-2000</v>
      </c>
    </row>
    <row r="132" spans="1:11" x14ac:dyDescent="0.35">
      <c r="A132">
        <f t="array" ref="A132">INDEX([1]Megan!$A$1:$C$177,MATCH(1,(C132=[1]Megan!$C$1:$C$177)*(E132=[1]Megan!$L$1:$L$177),0),1)</f>
        <v>516</v>
      </c>
      <c r="B132">
        <f>INDEX('[2]project-data'!$B$1:$K$58,MATCH($C132,'[2]project-data'!$D$1:$D$58,0),1)</f>
        <v>342</v>
      </c>
      <c r="C132" s="5" t="s">
        <v>84</v>
      </c>
      <c r="D132" s="5"/>
      <c r="E132" s="5" t="s">
        <v>12</v>
      </c>
      <c r="F132" s="7">
        <v>10.7</v>
      </c>
      <c r="G132" s="7">
        <v>383.7</v>
      </c>
      <c r="H132" s="7">
        <v>100.2</v>
      </c>
      <c r="I132" s="7">
        <v>3.9</v>
      </c>
      <c r="J132" s="6" t="s">
        <v>89</v>
      </c>
      <c r="K132" s="5" t="str">
        <f>INDEX([1]Megan!$A$1:$U$177,MATCH(A132,[1]Megan!$A$1:$A$177,0),21)</f>
        <v>AR-1997</v>
      </c>
    </row>
    <row r="133" spans="1:11" x14ac:dyDescent="0.35">
      <c r="A133">
        <f t="array" ref="A133">INDEX([1]Megan!$A$1:$C$177,MATCH(1,(C133=[1]Megan!$C$1:$C$177)*(E133=[1]Megan!$L$1:$L$177),0),1)</f>
        <v>519</v>
      </c>
      <c r="B133">
        <f>INDEX('[2]project-data'!$B$1:$K$58,MATCH($C133,'[2]project-data'!$D$1:$D$58,0),1)</f>
        <v>342</v>
      </c>
      <c r="C133" s="5" t="s">
        <v>84</v>
      </c>
      <c r="D133" s="5">
        <v>2001</v>
      </c>
      <c r="E133" s="5" t="s">
        <v>10</v>
      </c>
      <c r="F133" s="7">
        <v>12</v>
      </c>
      <c r="G133" s="7">
        <v>386.46</v>
      </c>
      <c r="H133" s="7">
        <v>100.2</v>
      </c>
      <c r="I133" s="7">
        <v>133.77000000000001</v>
      </c>
      <c r="J133" s="7">
        <v>2004</v>
      </c>
      <c r="K133" s="5" t="str">
        <f>INDEX([1]Megan!$A$1:$U$177,MATCH(A133,[1]Megan!$A$1:$A$177,0),21)</f>
        <v>AR-2005</v>
      </c>
    </row>
    <row r="134" spans="1:11" x14ac:dyDescent="0.35">
      <c r="A134">
        <f t="array" ref="A134">INDEX([1]Megan!$A$1:$C$177,MATCH(1,(C134=[1]Megan!$C$1:$C$177)*(E134=[1]Megan!$L$1:$L$177),0),1)</f>
        <v>520</v>
      </c>
      <c r="B134">
        <f>INDEX('[2]project-data'!$B$1:$K$58,MATCH($C134,'[2]project-data'!$D$1:$D$58,0),1)</f>
        <v>324</v>
      </c>
      <c r="C134" s="5" t="s">
        <v>85</v>
      </c>
      <c r="D134" s="5">
        <v>2001</v>
      </c>
      <c r="E134" s="5" t="s">
        <v>12</v>
      </c>
      <c r="F134" s="7">
        <v>1.6</v>
      </c>
      <c r="G134" s="7">
        <v>389.9</v>
      </c>
      <c r="H134" s="7">
        <v>194.9</v>
      </c>
      <c r="I134" s="6" t="s">
        <v>89</v>
      </c>
      <c r="J134" s="6" t="s">
        <v>89</v>
      </c>
      <c r="K134" s="5" t="str">
        <f>INDEX([1]Megan!$A$1:$U$177,MATCH(A134,[1]Megan!$A$1:$A$177,0),21)</f>
        <v>AR-2002</v>
      </c>
    </row>
    <row r="135" spans="1:11" x14ac:dyDescent="0.35">
      <c r="A135">
        <f t="array" ref="A135">INDEX([1]Megan!$A$1:$C$177,MATCH(1,(C135=[1]Megan!$C$1:$C$177)*(E135=[1]Megan!$L$1:$L$177),0),1)</f>
        <v>520</v>
      </c>
      <c r="B135">
        <f>INDEX('[2]project-data'!$B$1:$K$58,MATCH($C135,'[2]project-data'!$D$1:$D$58,0),1)</f>
        <v>324</v>
      </c>
      <c r="C135" s="5" t="s">
        <v>85</v>
      </c>
      <c r="D135" s="5">
        <v>2001</v>
      </c>
      <c r="E135" s="5" t="s">
        <v>12</v>
      </c>
      <c r="F135" s="7">
        <v>1.6</v>
      </c>
      <c r="G135" s="7">
        <v>389.9</v>
      </c>
      <c r="H135" s="7">
        <v>272.89999999999998</v>
      </c>
      <c r="I135" s="7">
        <v>39</v>
      </c>
      <c r="J135" s="6" t="s">
        <v>89</v>
      </c>
      <c r="K135" s="5" t="str">
        <f>INDEX([1]Megan!$A$1:$U$177,MATCH(A135,[1]Megan!$A$1:$A$177,0),21)</f>
        <v>AR-2002</v>
      </c>
    </row>
    <row r="136" spans="1:11" x14ac:dyDescent="0.35">
      <c r="A136">
        <f t="array" ref="A136">INDEX([1]Megan!$A$1:$C$177,MATCH(1,(C136=[1]Megan!$C$1:$C$177)*(E136=[1]Megan!$L$1:$L$177),0),1)</f>
        <v>520</v>
      </c>
      <c r="B136">
        <f>INDEX('[2]project-data'!$B$1:$K$58,MATCH($C136,'[2]project-data'!$D$1:$D$58,0),1)</f>
        <v>324</v>
      </c>
      <c r="C136" s="5" t="s">
        <v>85</v>
      </c>
      <c r="D136" s="5">
        <v>2001</v>
      </c>
      <c r="E136" s="5" t="s">
        <v>12</v>
      </c>
      <c r="F136" s="7">
        <v>1.6</v>
      </c>
      <c r="G136" s="7">
        <v>389.9</v>
      </c>
      <c r="H136" s="7">
        <v>233.9</v>
      </c>
      <c r="I136" s="7">
        <v>77.900000000000006</v>
      </c>
      <c r="J136" s="7">
        <v>2007</v>
      </c>
      <c r="K136" s="5" t="str">
        <f>INDEX([1]Megan!$A$1:$U$177,MATCH(A136,[1]Megan!$A$1:$A$177,0),21)</f>
        <v>AR-2002</v>
      </c>
    </row>
    <row r="137" spans="1:11" x14ac:dyDescent="0.35">
      <c r="A137">
        <f t="array" ref="A137">INDEX([1]Megan!$A$1:$C$177,MATCH(1,(C137=[1]Megan!$C$1:$C$177)*(E137=[1]Megan!$L$1:$L$177),0),1)</f>
        <v>523</v>
      </c>
      <c r="B137">
        <f>INDEX('[2]project-data'!$B$1:$K$58,MATCH($C137,'[2]project-data'!$D$1:$D$58,0),1)</f>
        <v>324</v>
      </c>
      <c r="C137" s="5" t="s">
        <v>85</v>
      </c>
      <c r="D137" s="5">
        <v>2003</v>
      </c>
      <c r="E137" s="5" t="s">
        <v>11</v>
      </c>
      <c r="F137" s="7">
        <v>1.5</v>
      </c>
      <c r="G137" s="7">
        <v>362.8</v>
      </c>
      <c r="H137" s="7">
        <v>217.7</v>
      </c>
      <c r="I137" s="7">
        <v>72.599999999999994</v>
      </c>
      <c r="J137" s="7">
        <v>2008</v>
      </c>
      <c r="K137" s="5" t="str">
        <f>INDEX([1]Megan!$A$1:$U$177,MATCH(A137,[1]Megan!$A$1:$A$177,0),21)</f>
        <v>AR-2005</v>
      </c>
    </row>
    <row r="138" spans="1:11" x14ac:dyDescent="0.35">
      <c r="A138">
        <f t="array" ref="A138">INDEX([1]Megan!$A$1:$C$177,MATCH(1,(C138=[1]Megan!$C$1:$C$177)*(E138=[1]Megan!$L$1:$L$177),0),1)</f>
        <v>524</v>
      </c>
      <c r="B138">
        <f>INDEX('[2]project-data'!$B$1:$K$58,MATCH($C138,'[2]project-data'!$D$1:$D$58,0),1)</f>
        <v>324</v>
      </c>
      <c r="C138" s="5" t="s">
        <v>85</v>
      </c>
      <c r="D138" s="5">
        <v>2006</v>
      </c>
      <c r="E138" s="5" t="s">
        <v>10</v>
      </c>
      <c r="F138" s="7">
        <v>1.2</v>
      </c>
      <c r="G138" s="7">
        <v>435</v>
      </c>
      <c r="H138" s="7">
        <v>235.7</v>
      </c>
      <c r="I138" s="7">
        <v>112.3</v>
      </c>
      <c r="J138" s="6" t="s">
        <v>89</v>
      </c>
      <c r="K138" s="5" t="str">
        <f>INDEX([1]Megan!$A$1:$U$177,MATCH(A138,[1]Megan!$A$1:$A$177,0),21)</f>
        <v>AR-2010</v>
      </c>
    </row>
    <row r="139" spans="1:11" x14ac:dyDescent="0.35">
      <c r="A139">
        <f t="array" ref="A139">INDEX([1]Megan!$A$1:$C$177,MATCH(1,(C139=[1]Megan!$C$1:$C$177)*(E139=[1]Megan!$L$1:$L$177),0),1)</f>
        <v>520</v>
      </c>
      <c r="B139">
        <f>INDEX('[2]project-data'!$B$1:$K$58,MATCH($C139,'[2]project-data'!$D$1:$D$58,0),1)</f>
        <v>324</v>
      </c>
      <c r="C139" s="5" t="s">
        <v>85</v>
      </c>
      <c r="D139" s="5">
        <v>2001</v>
      </c>
      <c r="E139" s="5" t="s">
        <v>12</v>
      </c>
      <c r="F139" s="7">
        <v>1.2</v>
      </c>
      <c r="G139" s="7">
        <v>326.7</v>
      </c>
      <c r="H139" s="6" t="s">
        <v>89</v>
      </c>
      <c r="I139" s="6" t="s">
        <v>89</v>
      </c>
      <c r="J139" s="6" t="s">
        <v>89</v>
      </c>
      <c r="K139" s="5" t="str">
        <f>INDEX([1]Megan!$A$1:$U$177,MATCH(A139,[1]Megan!$A$1:$A$177,0),21)</f>
        <v>AR-2002</v>
      </c>
    </row>
    <row r="140" spans="1:11" x14ac:dyDescent="0.35">
      <c r="A140">
        <f t="array" ref="A140">INDEX([1]Megan!$A$1:$C$177,MATCH(1,(C140=[1]Megan!$C$1:$C$177)*(E140=[1]Megan!$L$1:$L$177),0),1)</f>
        <v>523</v>
      </c>
      <c r="B140">
        <f>INDEX('[2]project-data'!$B$1:$K$58,MATCH($C140,'[2]project-data'!$D$1:$D$58,0),1)</f>
        <v>324</v>
      </c>
      <c r="C140" s="5" t="s">
        <v>85</v>
      </c>
      <c r="D140" s="5">
        <v>2003</v>
      </c>
      <c r="E140" s="5" t="s">
        <v>11</v>
      </c>
      <c r="F140" s="7">
        <v>1.2</v>
      </c>
      <c r="G140" s="7">
        <v>326.8</v>
      </c>
      <c r="H140" s="6" t="s">
        <v>89</v>
      </c>
      <c r="I140" s="6" t="s">
        <v>89</v>
      </c>
      <c r="J140" s="6" t="s">
        <v>89</v>
      </c>
      <c r="K140" s="5" t="str">
        <f>INDEX([1]Megan!$A$1:$U$177,MATCH(A140,[1]Megan!$A$1:$A$177,0),21)</f>
        <v>AR-2005</v>
      </c>
    </row>
    <row r="141" spans="1:11" x14ac:dyDescent="0.35">
      <c r="A141">
        <f t="array" ref="A141">INDEX([1]Megan!$A$1:$C$177,MATCH(1,(C141=[1]Megan!$C$1:$C$177)*(E141=[1]Megan!$L$1:$L$177),0),1)</f>
        <v>524</v>
      </c>
      <c r="B141">
        <f>INDEX('[2]project-data'!$B$1:$K$58,MATCH($C141,'[2]project-data'!$D$1:$D$58,0),1)</f>
        <v>324</v>
      </c>
      <c r="C141" s="5" t="s">
        <v>85</v>
      </c>
      <c r="D141" s="5">
        <v>2006</v>
      </c>
      <c r="E141" s="5" t="s">
        <v>10</v>
      </c>
      <c r="F141" s="7">
        <v>1.2</v>
      </c>
      <c r="G141" s="7">
        <v>435</v>
      </c>
      <c r="H141" s="6" t="s">
        <v>89</v>
      </c>
      <c r="I141" s="6" t="s">
        <v>89</v>
      </c>
      <c r="J141" s="6" t="s">
        <v>89</v>
      </c>
      <c r="K141" s="5" t="str">
        <f>INDEX([1]Megan!$A$1:$U$177,MATCH(A141,[1]Megan!$A$1:$A$177,0),21)</f>
        <v>AR-2010</v>
      </c>
    </row>
    <row r="142" spans="1:11" x14ac:dyDescent="0.35">
      <c r="A142">
        <f t="array" ref="A142">INDEX([1]Megan!$A$1:$C$177,MATCH(1,(C142=[1]Megan!$C$1:$C$177)*(E142=[1]Megan!$L$1:$L$177),0),1)</f>
        <v>528</v>
      </c>
      <c r="B142">
        <f>INDEX('[2]project-data'!$B$1:$K$58,MATCH($C142,'[2]project-data'!$D$1:$D$58,0),1)</f>
        <v>324</v>
      </c>
      <c r="C142" s="5" t="s">
        <v>85</v>
      </c>
      <c r="D142" s="5">
        <v>2009</v>
      </c>
      <c r="E142" s="5" t="s">
        <v>86</v>
      </c>
      <c r="F142" s="7">
        <v>1.2</v>
      </c>
      <c r="G142" s="7">
        <v>538.70000000000005</v>
      </c>
      <c r="H142" s="6" t="s">
        <v>89</v>
      </c>
      <c r="I142" s="6" t="s">
        <v>89</v>
      </c>
      <c r="J142" s="6" t="s">
        <v>89</v>
      </c>
      <c r="K142" s="5" t="str">
        <f>INDEX([1]Megan!$A$1:$U$177,MATCH(A142,[1]Megan!$A$1:$A$177,0),21)</f>
        <v>BA</v>
      </c>
    </row>
    <row r="143" spans="1:11" x14ac:dyDescent="0.35">
      <c r="A143">
        <f t="array" ref="A143">INDEX([1]Megan!$A$1:$C$177,MATCH(1,(C143=[1]Megan!$C$1:$C$177)*(E143=[1]Megan!$L$1:$L$177),0),1)</f>
        <v>529</v>
      </c>
      <c r="B143">
        <f>INDEX('[2]project-data'!$B$1:$K$58,MATCH($C143,'[2]project-data'!$D$1:$D$58,0),1)</f>
        <v>324</v>
      </c>
      <c r="C143" s="5" t="s">
        <v>85</v>
      </c>
      <c r="D143" s="5">
        <v>2012</v>
      </c>
      <c r="E143" s="5" t="s">
        <v>87</v>
      </c>
      <c r="F143" s="7">
        <v>1.2</v>
      </c>
      <c r="G143" s="6" t="s">
        <v>89</v>
      </c>
      <c r="H143" s="6" t="s">
        <v>89</v>
      </c>
      <c r="I143" s="6" t="s">
        <v>89</v>
      </c>
      <c r="J143" s="6" t="s">
        <v>89</v>
      </c>
      <c r="K143" s="5" t="str">
        <f>INDEX([1]Megan!$A$1:$U$177,MATCH(A143,[1]Megan!$A$1:$A$177,0),21)</f>
        <v>BA</v>
      </c>
    </row>
  </sheetData>
  <autoFilter ref="A1:K143" xr:uid="{00000000-0009-0000-0000-000000000000}">
    <sortState xmlns:xlrd2="http://schemas.microsoft.com/office/spreadsheetml/2017/richdata2" ref="A2:K143">
      <sortCondition sortBy="cellColor" ref="C1:C14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Willis-Jackson</cp:lastModifiedBy>
  <dcterms:created xsi:type="dcterms:W3CDTF">2021-02-08T22:52:02Z</dcterms:created>
  <dcterms:modified xsi:type="dcterms:W3CDTF">2021-02-23T19:18:59Z</dcterms:modified>
</cp:coreProperties>
</file>