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https://connectglosac-my.sharepoint.com/personal/s4417653_glos_ac_uk/Documents/CT7004 Dissertation/_assignment/zip/Results/"/>
    </mc:Choice>
  </mc:AlternateContent>
  <xr:revisionPtr revIDLastSave="596" documentId="11_AD4DB114E441178AC67DF4360E16E392693EDF12" xr6:coauthVersionLast="47" xr6:coauthVersionMax="47" xr10:uidLastSave="{08FE96F6-73BF-A148-87D8-37A372D61FA9}"/>
  <bookViews>
    <workbookView xWindow="19180" yWindow="500" windowWidth="19220" windowHeight="22120" xr2:uid="{00000000-000D-0000-FFFF-FFFF00000000}"/>
  </bookViews>
  <sheets>
    <sheet name="Classification" sheetId="1" r:id="rId1"/>
    <sheet name="Prioritisation" sheetId="2" r:id="rId2"/>
    <sheet name="Operational Metr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3" i="3"/>
  <c r="C4" i="3"/>
  <c r="C2" i="3"/>
  <c r="C8" i="3"/>
  <c r="C6" i="3"/>
  <c r="C7" i="3"/>
  <c r="C4" i="1"/>
  <c r="C2" i="1"/>
  <c r="C6" i="1"/>
  <c r="C5" i="1"/>
  <c r="C8" i="1"/>
  <c r="C7" i="1"/>
  <c r="C3" i="1"/>
</calcChain>
</file>

<file path=xl/sharedStrings.xml><?xml version="1.0" encoding="utf-8"?>
<sst xmlns="http://schemas.openxmlformats.org/spreadsheetml/2006/main" count="99" uniqueCount="28">
  <si>
    <t>Model</t>
  </si>
  <si>
    <t>gpt-4o</t>
  </si>
  <si>
    <t>Accuracy</t>
  </si>
  <si>
    <t>True Positive Rate (Recall)</t>
  </si>
  <si>
    <t>False Positive Rate</t>
  </si>
  <si>
    <t>gpt-4.1</t>
  </si>
  <si>
    <t>gpt-4.5-preview</t>
  </si>
  <si>
    <t>gpt-4o-mini</t>
  </si>
  <si>
    <t>gpt-4.1-mini</t>
  </si>
  <si>
    <t>deepseek-chat</t>
  </si>
  <si>
    <t>deepseek-reasoner</t>
  </si>
  <si>
    <t>Precision</t>
  </si>
  <si>
    <t>Average runtime per alert (s)</t>
  </si>
  <si>
    <t>Costs per alert ($)</t>
  </si>
  <si>
    <t>False Negative Rate (FNR)</t>
  </si>
  <si>
    <t>F1-score</t>
  </si>
  <si>
    <t>Recall</t>
  </si>
  <si>
    <t>Macro Precision</t>
  </si>
  <si>
    <t>Macro Recall</t>
  </si>
  <si>
    <t>FPR</t>
  </si>
  <si>
    <t>FNR</t>
  </si>
  <si>
    <t>Macro F1-score</t>
  </si>
  <si>
    <t>Overall Performance</t>
  </si>
  <si>
    <t>Low-Priority Performance:</t>
  </si>
  <si>
    <t>Medium-Priority Performance:</t>
  </si>
  <si>
    <t>High-Priority Performance:</t>
  </si>
  <si>
    <t>Critical-Priority Performance:</t>
  </si>
  <si>
    <t>HC-Priority Performance: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</si>
</sst>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0" fontId="0" fillId="2" borderId="0" xfId="0" applyFill="1"/>
    <xf numFmtId="0" fontId="0" fillId="2" borderId="1" xfId="0" applyFill="1" applyBorder="1"/>
    <xf numFmtId="10" fontId="0" fillId="2" borderId="1" xfId="0" applyNumberFormat="1" applyFill="1" applyBorder="1"/>
    <xf numFmtId="10" fontId="0" fillId="2" borderId="1" xfId="1" applyNumberFormat="1" applyFont="1" applyFill="1" applyBorder="1"/>
    <xf numFmtId="10" fontId="0" fillId="2" borderId="0" xfId="0" applyNumberFormat="1" applyFill="1"/>
    <xf numFmtId="10" fontId="0" fillId="2" borderId="0" xfId="1" applyNumberFormat="1" applyFont="1" applyFill="1"/>
    <xf numFmtId="0" fontId="2" fillId="0" borderId="0" xfId="0" applyFont="1"/>
    <xf numFmtId="10" fontId="0" fillId="2" borderId="0" xfId="1" applyNumberFormat="1" applyFont="1" applyFill="1" applyBorder="1"/>
    <xf numFmtId="2" fontId="0" fillId="0" borderId="0" xfId="0" applyNumberFormat="1"/>
    <xf numFmtId="164" fontId="0" fillId="0" borderId="0" xfId="0" applyNumberFormat="1"/>
    <xf numFmtId="10" fontId="0" fillId="0" borderId="0" xfId="1" applyNumberFormat="1" applyFont="1" applyBorder="1"/>
    <xf numFmtId="0" fontId="0" fillId="0" borderId="0" xfId="0" applyAlignment="1">
      <alignment horizontal="center"/>
    </xf>
    <xf numFmtId="0" fontId="0" fillId="0" borderId="0" xfId="0" applyBorder="1"/>
  </cellXfs>
  <cellStyles count="2">
    <cellStyle name="Prozent" xfId="1" builtinId="5"/>
    <cellStyle name="Standard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95DF17-9B1A-DE46-A4A3-ECFA54648784}" name="Tabelle7" displayName="Tabelle7" ref="A1:G8" totalsRowShown="0">
  <autoFilter ref="A1:G8" xr:uid="{5895DF17-9B1A-DE46-A4A3-ECFA54648784}"/>
  <sortState xmlns:xlrd2="http://schemas.microsoft.com/office/spreadsheetml/2017/richdata2" ref="A2:G8">
    <sortCondition descending="1" ref="B1:B8"/>
  </sortState>
  <tableColumns count="7">
    <tableColumn id="1" xr3:uid="{CEE7D533-1609-B44B-A5CA-8A01664B0977}" name="Model"/>
    <tableColumn id="4" xr3:uid="{32F1C9B4-D14D-B140-8EAC-6C413245FB2D}" name="True Positive Rate (Recall)" dataDxfId="47"/>
    <tableColumn id="5" xr3:uid="{EE1B275E-1C0A-894E-937E-FDC8C1F72313}" name="False Negative Rate (FNR)" dataDxfId="46">
      <calculatedColumnFormula>1-B2</calculatedColumnFormula>
    </tableColumn>
    <tableColumn id="3" xr3:uid="{3C65E620-8D10-AB4F-831F-78F96EEAB2EC}" name="Precision" dataDxfId="45"/>
    <tableColumn id="7" xr3:uid="{B010A46C-BDF2-0146-9074-EA30AB70D67D}" name="F1-score" dataDxfId="44"/>
    <tableColumn id="2" xr3:uid="{7010D16E-BD4E-444F-85C3-6920A6033A40}" name="Accuracy" dataDxfId="43"/>
    <tableColumn id="6" xr3:uid="{A4A2D934-1020-8F43-B185-B3F14ECF6F79}" name="False Positive Rate" dataDxfId="4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A0BC20-A71F-D945-A46B-78FE22C3BEB5}" name="Tabelle1" displayName="Tabelle1" ref="A2:E9" totalsRowShown="0" headerRowDxfId="41" dataDxfId="40" tableBorderDxfId="39">
  <autoFilter ref="A2:E9" xr:uid="{C4A0BC20-A71F-D945-A46B-78FE22C3BEB5}"/>
  <sortState xmlns:xlrd2="http://schemas.microsoft.com/office/spreadsheetml/2017/richdata2" ref="A3:E9">
    <sortCondition descending="1" ref="B2:B9"/>
  </sortState>
  <tableColumns count="5">
    <tableColumn id="1" xr3:uid="{100E8591-0102-5149-9CD1-8F24655E9BC7}" name="Model" dataDxfId="38"/>
    <tableColumn id="2" xr3:uid="{84C43B60-DC76-6041-AFA8-9747CCAB850F}" name="Macro Recall" dataDxfId="37"/>
    <tableColumn id="3" xr3:uid="{F103D92A-0475-0C4B-867D-097C7812528F}" name="Macro Precision" dataDxfId="36"/>
    <tableColumn id="4" xr3:uid="{90665F3B-F052-EC4B-A019-3A11720961E6}" name="Macro F1-score" dataDxfId="35"/>
    <tableColumn id="5" xr3:uid="{4B524098-F4B7-444B-9B99-6BD2781107C7}" name="Accuracy" dataDxfId="3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A09EFD-290B-624F-BB13-B101E36B0436}" name="Tabelle2" displayName="Tabelle2" ref="A15:D22" totalsRowShown="0" headerRowDxfId="33" tableBorderDxfId="32">
  <autoFilter ref="A15:D22" xr:uid="{F1A09EFD-290B-624F-BB13-B101E36B0436}"/>
  <sortState xmlns:xlrd2="http://schemas.microsoft.com/office/spreadsheetml/2017/richdata2" ref="A16:D22">
    <sortCondition descending="1" ref="B15:B22"/>
  </sortState>
  <tableColumns count="4">
    <tableColumn id="1" xr3:uid="{1995C214-E033-1544-98B8-51B79F36F7CF}" name="Model" dataDxfId="31"/>
    <tableColumn id="2" xr3:uid="{A5B5F58A-1277-AC4A-ADE1-D2B5CD12BC31}" name="Precision" dataDxfId="30"/>
    <tableColumn id="3" xr3:uid="{B2CD6FE5-4C1D-6243-8D1A-147D222681C4}" name="Recall" dataDxfId="29" dataCellStyle="Prozent"/>
    <tableColumn id="4" xr3:uid="{474A6708-3094-3645-BEA0-36DA73903F9E}" name="F1-score" dataDxfId="28" dataCellStyle="Prozen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E8470D-5D56-2C4C-B4AC-54BA0316EB86}" name="Tabelle3" displayName="Tabelle3" ref="A25:D32" totalsRowShown="0" headerRowDxfId="27" tableBorderDxfId="26">
  <autoFilter ref="A25:D32" xr:uid="{43E8470D-5D56-2C4C-B4AC-54BA0316EB86}"/>
  <sortState xmlns:xlrd2="http://schemas.microsoft.com/office/spreadsheetml/2017/richdata2" ref="A26:D32">
    <sortCondition descending="1" ref="B25:B32"/>
  </sortState>
  <tableColumns count="4">
    <tableColumn id="1" xr3:uid="{FAF6F9B8-04EC-F141-A151-3DC11614DCC7}" name="Model" dataDxfId="25"/>
    <tableColumn id="2" xr3:uid="{D407C530-F641-D347-B7CC-9668373AAF29}" name="Recall" dataDxfId="24" dataCellStyle="Prozent"/>
    <tableColumn id="3" xr3:uid="{E3373178-CD3A-3D48-9C78-E82CDB3DABA6}" name="Precision" dataDxfId="23"/>
    <tableColumn id="4" xr3:uid="{704FC428-66FF-7548-9BFF-9FBD772639D9}" name="F1-score" dataDxfId="22" dataCellStyle="Prozent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974AB9-7BF5-6841-8B36-C4CA324749C9}" name="Tabelle4" displayName="Tabelle4" ref="A35:D42" totalsRowShown="0" headerRowDxfId="21" tableBorderDxfId="20">
  <autoFilter ref="A35:D42" xr:uid="{1D974AB9-7BF5-6841-8B36-C4CA324749C9}"/>
  <sortState xmlns:xlrd2="http://schemas.microsoft.com/office/spreadsheetml/2017/richdata2" ref="A36:D42">
    <sortCondition descending="1" ref="B35:B42"/>
  </sortState>
  <tableColumns count="4">
    <tableColumn id="1" xr3:uid="{5AB7F9F6-B2D9-4347-AA6F-131AD4C5BA8C}" name="Model" dataDxfId="19"/>
    <tableColumn id="2" xr3:uid="{EA6AC1E6-6045-B940-B5CA-D49DA66CD997}" name="Recall" dataDxfId="18" dataCellStyle="Prozent"/>
    <tableColumn id="3" xr3:uid="{D3DD2AF3-75D7-074A-9DD7-711EA98646C2}" name="Precision" dataDxfId="17"/>
    <tableColumn id="4" xr3:uid="{1CEEAE51-796D-A147-878C-E50C041F6EBE}" name="F1-score" dataDxfId="16" dataCellStyle="Prozent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518F9A-EC99-9041-B0BD-927DE2F5B4BD}" name="Tabelle5" displayName="Tabelle5" ref="A45:D52" totalsRowShown="0" headerRowDxfId="15" dataDxfId="14" tableBorderDxfId="13">
  <autoFilter ref="A45:D52" xr:uid="{47518F9A-EC99-9041-B0BD-927DE2F5B4BD}"/>
  <sortState xmlns:xlrd2="http://schemas.microsoft.com/office/spreadsheetml/2017/richdata2" ref="A46:D52">
    <sortCondition descending="1" ref="B45:B52"/>
  </sortState>
  <tableColumns count="4">
    <tableColumn id="1" xr3:uid="{339F53F6-5E52-934B-89D7-391A5A04E654}" name="Model" dataDxfId="12"/>
    <tableColumn id="2" xr3:uid="{394DC24B-94E4-8246-80FC-63E8BBB6F70C}" name="Recall" dataDxfId="11"/>
    <tableColumn id="3" xr3:uid="{F38153D8-7011-354F-97F4-A28B5BD3E679}" name="Precision" dataDxfId="10"/>
    <tableColumn id="4" xr3:uid="{73F78BEF-CABB-C74B-B34E-C5341EEA68AA}" name="F1-score" dataDxfId="9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B2A9CE-A7E1-0141-97BC-5FEDE0B3D11A}" name="Tabelle6" displayName="Tabelle6" ref="A55:F62" totalsRowShown="0" headerRowDxfId="8" dataDxfId="7" tableBorderDxfId="6" dataCellStyle="Prozent">
  <autoFilter ref="A55:F62" xr:uid="{43B2A9CE-A7E1-0141-97BC-5FEDE0B3D11A}"/>
  <sortState xmlns:xlrd2="http://schemas.microsoft.com/office/spreadsheetml/2017/richdata2" ref="A56:F62">
    <sortCondition descending="1" ref="B55:B62"/>
  </sortState>
  <tableColumns count="6">
    <tableColumn id="1" xr3:uid="{58B1F0DA-E3D1-574F-A4D9-D3F93E803849}" name="Model" dataDxfId="5"/>
    <tableColumn id="2" xr3:uid="{FA8EF17E-8EDA-574B-BA41-D939365430D0}" name="Recall" dataDxfId="4" dataCellStyle="Prozent"/>
    <tableColumn id="3" xr3:uid="{06A0EC94-59B2-D141-8D05-5F358EEFF0CD}" name="FNR" dataDxfId="3" dataCellStyle="Prozent"/>
    <tableColumn id="4" xr3:uid="{4C2270DC-E6B0-624C-A455-6665482D5D25}" name="Precision" dataDxfId="2" dataCellStyle="Prozent"/>
    <tableColumn id="5" xr3:uid="{FCB6218E-6876-5148-B76A-D9F8FDC36652}" name="F1-score" dataDxfId="1" dataCellStyle="Prozent"/>
    <tableColumn id="6" xr3:uid="{50B90C90-6AD9-F94B-8A81-8249AFE4F1C9}" name="FPR" dataDxfId="0" dataCellStyle="Prozent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1B13F6-A4A1-8443-A806-98608A6B9AB6}" name="Tabelle8" displayName="Tabelle8" ref="A1:C8" totalsRowShown="0">
  <autoFilter ref="A1:C8" xr:uid="{FA1B13F6-A4A1-8443-A806-98608A6B9AB6}"/>
  <sortState xmlns:xlrd2="http://schemas.microsoft.com/office/spreadsheetml/2017/richdata2" ref="A2:C8">
    <sortCondition ref="C1:C8"/>
  </sortState>
  <tableColumns count="3">
    <tableColumn id="1" xr3:uid="{6827F823-6D97-FD4A-BBEF-FE9A831FD54F}" name="Model"/>
    <tableColumn id="2" xr3:uid="{E1DAC0F7-A4F9-B848-95A6-F1529431FCA4}" name="Average runtime per alert (s)"/>
    <tableColumn id="3" xr3:uid="{2ED797E1-7250-A541-93FC-869ED9EACF86}" name="Costs per alert ($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59" workbookViewId="0">
      <selection activeCell="B16" sqref="B16"/>
    </sheetView>
  </sheetViews>
  <sheetFormatPr baseColWidth="10" defaultColWidth="9.1640625" defaultRowHeight="15" x14ac:dyDescent="0.2"/>
  <cols>
    <col min="1" max="1" width="15.6640625" bestFit="1" customWidth="1"/>
    <col min="2" max="2" width="10.6640625" customWidth="1"/>
    <col min="3" max="3" width="11.5" customWidth="1"/>
    <col min="4" max="4" width="11.33203125" customWidth="1"/>
    <col min="5" max="5" width="9.6640625" customWidth="1"/>
    <col min="7" max="7" width="8.5" customWidth="1"/>
    <col min="8" max="8" width="14.33203125" customWidth="1"/>
    <col min="9" max="9" width="16.6640625" customWidth="1"/>
    <col min="10" max="10" width="21.83203125" customWidth="1"/>
    <col min="12" max="12" width="8.6640625" customWidth="1"/>
    <col min="13" max="13" width="14.83203125" customWidth="1"/>
    <col min="14" max="14" width="27" bestFit="1" customWidth="1"/>
    <col min="15" max="15" width="18.33203125" bestFit="1" customWidth="1"/>
  </cols>
  <sheetData>
    <row r="1" spans="1:7" x14ac:dyDescent="0.2">
      <c r="A1" t="s">
        <v>0</v>
      </c>
      <c r="B1" t="s">
        <v>3</v>
      </c>
      <c r="C1" t="s">
        <v>14</v>
      </c>
      <c r="D1" t="s">
        <v>11</v>
      </c>
      <c r="E1" t="s">
        <v>15</v>
      </c>
      <c r="F1" t="s">
        <v>2</v>
      </c>
      <c r="G1" t="s">
        <v>4</v>
      </c>
    </row>
    <row r="2" spans="1:7" x14ac:dyDescent="0.2">
      <c r="A2" t="s">
        <v>7</v>
      </c>
      <c r="B2" s="1">
        <v>0.95192307692307687</v>
      </c>
      <c r="C2" s="1">
        <f t="shared" ref="C2:C8" si="0">1-B2</f>
        <v>4.8076923076923128E-2</v>
      </c>
      <c r="D2" s="1">
        <v>0.6470588235294118</v>
      </c>
      <c r="E2" s="1">
        <v>0.77042801556420237</v>
      </c>
      <c r="F2" s="1">
        <v>0.6685393258426966</v>
      </c>
      <c r="G2" s="1">
        <v>0.72972972972972971</v>
      </c>
    </row>
    <row r="3" spans="1:7" x14ac:dyDescent="0.2">
      <c r="A3" t="s">
        <v>1</v>
      </c>
      <c r="B3" s="1">
        <v>0.94230769230769229</v>
      </c>
      <c r="C3" s="1">
        <f t="shared" si="0"/>
        <v>5.7692307692307709E-2</v>
      </c>
      <c r="D3" s="1">
        <v>0.65333333333333332</v>
      </c>
      <c r="E3" s="1">
        <v>0.77165354330708658</v>
      </c>
      <c r="F3" s="1">
        <v>0.6741573033707865</v>
      </c>
      <c r="G3" s="1">
        <v>0.70270270270270274</v>
      </c>
    </row>
    <row r="4" spans="1:7" x14ac:dyDescent="0.2">
      <c r="A4" t="s">
        <v>6</v>
      </c>
      <c r="B4" s="1">
        <v>0.93269230769230771</v>
      </c>
      <c r="C4" s="1">
        <f t="shared" si="0"/>
        <v>6.7307692307692291E-2</v>
      </c>
      <c r="D4" s="1">
        <v>0.79508196721311475</v>
      </c>
      <c r="E4" s="1">
        <v>0.8584070796460177</v>
      </c>
      <c r="F4" s="1">
        <v>0.8202247191011236</v>
      </c>
      <c r="G4" s="1">
        <v>0.33783783783783777</v>
      </c>
    </row>
    <row r="5" spans="1:7" x14ac:dyDescent="0.2">
      <c r="A5" t="s">
        <v>9</v>
      </c>
      <c r="B5" s="1">
        <v>0.92307692307692313</v>
      </c>
      <c r="C5" s="1">
        <f t="shared" si="0"/>
        <v>7.6923076923076872E-2</v>
      </c>
      <c r="D5" s="1">
        <v>0.70588235294117652</v>
      </c>
      <c r="E5" s="1">
        <v>0.8</v>
      </c>
      <c r="F5" s="1">
        <v>0.7303370786516854</v>
      </c>
      <c r="G5" s="1">
        <v>0.54054054054054057</v>
      </c>
    </row>
    <row r="6" spans="1:7" x14ac:dyDescent="0.2">
      <c r="A6" t="s">
        <v>8</v>
      </c>
      <c r="B6" s="1">
        <v>0.82692307692307687</v>
      </c>
      <c r="C6" s="1">
        <f t="shared" si="0"/>
        <v>0.17307692307692313</v>
      </c>
      <c r="D6" s="1">
        <v>0.67716535433070868</v>
      </c>
      <c r="E6" s="1">
        <v>0.74458874458874458</v>
      </c>
      <c r="F6" s="1">
        <v>0.6685393258426966</v>
      </c>
      <c r="G6" s="1">
        <v>0.55405405405405406</v>
      </c>
    </row>
    <row r="7" spans="1:7" x14ac:dyDescent="0.2">
      <c r="A7" t="s">
        <v>5</v>
      </c>
      <c r="B7" s="1">
        <v>0.70192307692307687</v>
      </c>
      <c r="C7" s="1">
        <f t="shared" si="0"/>
        <v>0.29807692307692313</v>
      </c>
      <c r="D7" s="1">
        <v>0.76842105263157889</v>
      </c>
      <c r="E7" s="1">
        <v>0.73366834170854267</v>
      </c>
      <c r="F7" s="1">
        <v>0.702247191011236</v>
      </c>
      <c r="G7" s="1">
        <v>0.29729729729729731</v>
      </c>
    </row>
    <row r="8" spans="1:7" x14ac:dyDescent="0.2">
      <c r="A8" t="s">
        <v>10</v>
      </c>
      <c r="B8" s="1">
        <v>0.55769230769230771</v>
      </c>
      <c r="C8" s="1">
        <f t="shared" si="0"/>
        <v>0.44230769230769229</v>
      </c>
      <c r="D8" s="1">
        <v>0.87878787878787878</v>
      </c>
      <c r="E8" s="1">
        <v>0.68235294117647061</v>
      </c>
      <c r="F8" s="1">
        <v>0.6966292134831461</v>
      </c>
      <c r="G8" s="1">
        <v>0.1081081081081081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F003-F7D8-4458-BD97-2E446EA6EA1B}">
  <dimension ref="A1:F62"/>
  <sheetViews>
    <sheetView zoomScale="141" workbookViewId="0">
      <selection activeCell="D66" sqref="D66"/>
    </sheetView>
  </sheetViews>
  <sheetFormatPr baseColWidth="10" defaultRowHeight="15" x14ac:dyDescent="0.2"/>
  <cols>
    <col min="1" max="1" width="18.33203125" bestFit="1" customWidth="1"/>
    <col min="2" max="2" width="11.5" customWidth="1"/>
    <col min="3" max="3" width="15.5" customWidth="1"/>
    <col min="4" max="4" width="14.83203125" customWidth="1"/>
    <col min="5" max="5" width="14.5" customWidth="1"/>
  </cols>
  <sheetData>
    <row r="1" spans="1:6" x14ac:dyDescent="0.2">
      <c r="A1" t="s">
        <v>22</v>
      </c>
      <c r="C1" s="14"/>
      <c r="D1" s="14"/>
      <c r="E1" s="14"/>
      <c r="F1" s="14"/>
    </row>
    <row r="2" spans="1:6" x14ac:dyDescent="0.2">
      <c r="A2" s="9" t="s">
        <v>0</v>
      </c>
      <c r="B2" s="9" t="s">
        <v>18</v>
      </c>
      <c r="C2" s="9" t="s">
        <v>17</v>
      </c>
      <c r="D2" s="9" t="s">
        <v>21</v>
      </c>
      <c r="E2" s="9" t="s">
        <v>2</v>
      </c>
    </row>
    <row r="3" spans="1:6" x14ac:dyDescent="0.2">
      <c r="A3" s="4" t="s">
        <v>5</v>
      </c>
      <c r="B3" s="6">
        <v>0.34585784313725487</v>
      </c>
      <c r="C3" s="6">
        <v>0.36687038451744342</v>
      </c>
      <c r="D3" s="5">
        <v>0.32393496678540479</v>
      </c>
      <c r="E3" s="5">
        <v>0.4943820224719101</v>
      </c>
    </row>
    <row r="4" spans="1:6" x14ac:dyDescent="0.2">
      <c r="A4" t="s">
        <v>8</v>
      </c>
      <c r="B4" s="2">
        <v>0.33889705882352938</v>
      </c>
      <c r="C4" s="2">
        <v>0.34908379723346827</v>
      </c>
      <c r="D4" s="1">
        <v>0.28010269576379981</v>
      </c>
      <c r="E4" s="1">
        <v>0.3651685393258427</v>
      </c>
    </row>
    <row r="5" spans="1:6" x14ac:dyDescent="0.2">
      <c r="A5" s="3" t="s">
        <v>9</v>
      </c>
      <c r="B5" s="8">
        <v>0.3361764705882353</v>
      </c>
      <c r="C5" s="8">
        <v>0.29424066924066922</v>
      </c>
      <c r="D5" s="7">
        <v>0.22244712491738269</v>
      </c>
      <c r="E5" s="7">
        <v>0.3089887640449438</v>
      </c>
    </row>
    <row r="6" spans="1:6" x14ac:dyDescent="0.2">
      <c r="A6" t="s">
        <v>6</v>
      </c>
      <c r="B6" s="2">
        <v>0.33441176470588241</v>
      </c>
      <c r="C6" s="2">
        <v>0.30514336847330542</v>
      </c>
      <c r="D6" s="1">
        <v>0.25530149202428992</v>
      </c>
      <c r="E6" s="1">
        <v>0.37640449438202239</v>
      </c>
    </row>
    <row r="7" spans="1:6" x14ac:dyDescent="0.2">
      <c r="A7" s="3" t="s">
        <v>1</v>
      </c>
      <c r="B7" s="7">
        <v>0.32416666666666671</v>
      </c>
      <c r="C7" s="7">
        <v>0.36385604354354351</v>
      </c>
      <c r="D7" s="7">
        <v>0.25340924545330912</v>
      </c>
      <c r="E7" s="7">
        <v>0.30337078651685401</v>
      </c>
    </row>
    <row r="8" spans="1:6" x14ac:dyDescent="0.2">
      <c r="A8" t="s">
        <v>10</v>
      </c>
      <c r="B8" s="2">
        <v>0.28522058823529423</v>
      </c>
      <c r="C8" s="2">
        <v>0.27039219034608369</v>
      </c>
      <c r="D8" s="1">
        <v>0.25829848779928971</v>
      </c>
      <c r="E8" s="1">
        <v>0.5</v>
      </c>
    </row>
    <row r="9" spans="1:6" x14ac:dyDescent="0.2">
      <c r="A9" s="3" t="s">
        <v>7</v>
      </c>
      <c r="B9" s="10">
        <v>0.28492647058823528</v>
      </c>
      <c r="C9" s="10">
        <v>0.35555555555555551</v>
      </c>
      <c r="D9" s="7">
        <v>0.20340951319212189</v>
      </c>
      <c r="E9" s="7">
        <v>0.2247191011235955</v>
      </c>
    </row>
    <row r="14" spans="1:6" x14ac:dyDescent="0.2">
      <c r="A14" t="s">
        <v>23</v>
      </c>
    </row>
    <row r="15" spans="1:6" x14ac:dyDescent="0.2">
      <c r="A15" s="9" t="s">
        <v>0</v>
      </c>
      <c r="B15" s="9" t="s">
        <v>11</v>
      </c>
      <c r="C15" s="9" t="s">
        <v>16</v>
      </c>
      <c r="D15" s="9" t="s">
        <v>15</v>
      </c>
    </row>
    <row r="16" spans="1:6" x14ac:dyDescent="0.2">
      <c r="A16" s="4" t="s">
        <v>7</v>
      </c>
      <c r="B16" s="5">
        <v>0.95</v>
      </c>
      <c r="C16" s="6">
        <v>0.13970588235294121</v>
      </c>
      <c r="D16" s="6">
        <v>0.24358974358974361</v>
      </c>
    </row>
    <row r="17" spans="1:4" x14ac:dyDescent="0.2">
      <c r="A17" t="s">
        <v>1</v>
      </c>
      <c r="B17" s="1">
        <v>0.94444444444444442</v>
      </c>
      <c r="C17" s="1">
        <v>0.25</v>
      </c>
      <c r="D17" s="1">
        <v>0.39534883720930231</v>
      </c>
    </row>
    <row r="18" spans="1:4" x14ac:dyDescent="0.2">
      <c r="A18" t="s">
        <v>8</v>
      </c>
      <c r="B18" s="1">
        <v>0.90384615384615385</v>
      </c>
      <c r="C18" s="2">
        <v>0.34558823529411759</v>
      </c>
      <c r="D18" s="2">
        <v>0.5</v>
      </c>
    </row>
    <row r="19" spans="1:4" x14ac:dyDescent="0.2">
      <c r="A19" s="3" t="s">
        <v>6</v>
      </c>
      <c r="B19" s="7">
        <v>0.8771929824561403</v>
      </c>
      <c r="C19" s="8">
        <v>0.36764705882352938</v>
      </c>
      <c r="D19" s="8">
        <v>0.51813471502590669</v>
      </c>
    </row>
    <row r="20" spans="1:4" x14ac:dyDescent="0.2">
      <c r="A20" t="s">
        <v>5</v>
      </c>
      <c r="B20" s="1">
        <v>0.85882352941176465</v>
      </c>
      <c r="C20" s="2">
        <v>0.53676470588235292</v>
      </c>
      <c r="D20" s="2">
        <v>0.66063348416289591</v>
      </c>
    </row>
    <row r="21" spans="1:4" x14ac:dyDescent="0.2">
      <c r="A21" s="3" t="s">
        <v>9</v>
      </c>
      <c r="B21" s="7">
        <v>0.8571428571428571</v>
      </c>
      <c r="C21" s="8">
        <v>0.26470588235294118</v>
      </c>
      <c r="D21" s="8">
        <v>0.4044943820224719</v>
      </c>
    </row>
    <row r="22" spans="1:4" x14ac:dyDescent="0.2">
      <c r="A22" s="3" t="s">
        <v>10</v>
      </c>
      <c r="B22" s="7">
        <v>0.82291666666666663</v>
      </c>
      <c r="C22" s="10">
        <v>0.58088235294117652</v>
      </c>
      <c r="D22" s="10">
        <v>0.68103448275862066</v>
      </c>
    </row>
    <row r="24" spans="1:4" x14ac:dyDescent="0.2">
      <c r="A24" t="s">
        <v>24</v>
      </c>
    </row>
    <row r="25" spans="1:4" x14ac:dyDescent="0.2">
      <c r="A25" s="9" t="s">
        <v>0</v>
      </c>
      <c r="B25" s="9" t="s">
        <v>16</v>
      </c>
      <c r="C25" s="9" t="s">
        <v>11</v>
      </c>
      <c r="D25" s="9" t="s">
        <v>15</v>
      </c>
    </row>
    <row r="26" spans="1:4" x14ac:dyDescent="0.2">
      <c r="A26" s="4" t="s">
        <v>6</v>
      </c>
      <c r="B26" s="6">
        <v>0.25</v>
      </c>
      <c r="C26" s="5">
        <v>0.12</v>
      </c>
      <c r="D26" s="6">
        <v>0.1621621621621622</v>
      </c>
    </row>
    <row r="27" spans="1:4" x14ac:dyDescent="0.2">
      <c r="A27" t="s">
        <v>8</v>
      </c>
      <c r="B27" s="2">
        <v>0.25</v>
      </c>
      <c r="C27" s="1">
        <v>4.6875E-2</v>
      </c>
      <c r="D27" s="2">
        <v>7.8947368421052627E-2</v>
      </c>
    </row>
    <row r="28" spans="1:4" x14ac:dyDescent="0.2">
      <c r="A28" s="3" t="s">
        <v>1</v>
      </c>
      <c r="B28" s="7">
        <v>0.16666666666666671</v>
      </c>
      <c r="C28" s="7">
        <v>3.125E-2</v>
      </c>
      <c r="D28" s="7">
        <v>5.2631578947368418E-2</v>
      </c>
    </row>
    <row r="29" spans="1:4" x14ac:dyDescent="0.2">
      <c r="A29" t="s">
        <v>5</v>
      </c>
      <c r="B29" s="2">
        <v>0.16666666666666671</v>
      </c>
      <c r="C29" s="1">
        <v>5.7142857142857141E-2</v>
      </c>
      <c r="D29" s="2">
        <v>8.5106382978723402E-2</v>
      </c>
    </row>
    <row r="30" spans="1:4" x14ac:dyDescent="0.2">
      <c r="A30" s="3" t="s">
        <v>7</v>
      </c>
      <c r="B30" s="8">
        <v>0</v>
      </c>
      <c r="C30" s="7">
        <v>0</v>
      </c>
      <c r="D30" s="8">
        <v>0</v>
      </c>
    </row>
    <row r="31" spans="1:4" x14ac:dyDescent="0.2">
      <c r="A31" t="s">
        <v>9</v>
      </c>
      <c r="B31" s="2">
        <v>0</v>
      </c>
      <c r="C31" s="1">
        <v>0</v>
      </c>
      <c r="D31" s="2">
        <v>0</v>
      </c>
    </row>
    <row r="32" spans="1:4" x14ac:dyDescent="0.2">
      <c r="A32" s="3" t="s">
        <v>10</v>
      </c>
      <c r="B32" s="10">
        <v>0</v>
      </c>
      <c r="C32" s="7">
        <v>0</v>
      </c>
      <c r="D32" s="10">
        <v>0</v>
      </c>
    </row>
    <row r="34" spans="1:4" x14ac:dyDescent="0.2">
      <c r="A34" t="s">
        <v>25</v>
      </c>
    </row>
    <row r="35" spans="1:4" x14ac:dyDescent="0.2">
      <c r="A35" s="9" t="s">
        <v>0</v>
      </c>
      <c r="B35" s="9" t="s">
        <v>16</v>
      </c>
      <c r="C35" s="9" t="s">
        <v>11</v>
      </c>
      <c r="D35" s="9" t="s">
        <v>15</v>
      </c>
    </row>
    <row r="36" spans="1:4" x14ac:dyDescent="0.2">
      <c r="A36" s="4" t="s">
        <v>7</v>
      </c>
      <c r="B36" s="6">
        <v>0.8</v>
      </c>
      <c r="C36" s="5">
        <v>0.22222222222222221</v>
      </c>
      <c r="D36" s="6">
        <v>0.34782608695652167</v>
      </c>
    </row>
    <row r="37" spans="1:4" x14ac:dyDescent="0.2">
      <c r="A37" t="s">
        <v>1</v>
      </c>
      <c r="B37" s="1">
        <v>0.68</v>
      </c>
      <c r="C37" s="1">
        <v>0.22972972972972969</v>
      </c>
      <c r="D37" s="1">
        <v>0.34343434343434343</v>
      </c>
    </row>
    <row r="38" spans="1:4" x14ac:dyDescent="0.2">
      <c r="A38" s="3" t="s">
        <v>9</v>
      </c>
      <c r="B38" s="8">
        <v>0.68</v>
      </c>
      <c r="C38" s="7">
        <v>0.15315315315315309</v>
      </c>
      <c r="D38" s="8">
        <v>0.25</v>
      </c>
    </row>
    <row r="39" spans="1:4" x14ac:dyDescent="0.2">
      <c r="A39" t="s">
        <v>8</v>
      </c>
      <c r="B39" s="13">
        <v>0.56000000000000005</v>
      </c>
      <c r="C39" s="1">
        <v>0.24561403508771931</v>
      </c>
      <c r="D39" s="13">
        <v>0.34146341463414642</v>
      </c>
    </row>
    <row r="40" spans="1:4" x14ac:dyDescent="0.2">
      <c r="A40" s="3" t="s">
        <v>6</v>
      </c>
      <c r="B40" s="8">
        <v>0.52</v>
      </c>
      <c r="C40" s="7">
        <v>0.16455696202531639</v>
      </c>
      <c r="D40" s="8">
        <v>0.25</v>
      </c>
    </row>
    <row r="41" spans="1:4" x14ac:dyDescent="0.2">
      <c r="A41" t="s">
        <v>5</v>
      </c>
      <c r="B41" s="2">
        <v>0.48</v>
      </c>
      <c r="C41" s="1">
        <v>0.2181818181818182</v>
      </c>
      <c r="D41" s="2">
        <v>0.3</v>
      </c>
    </row>
    <row r="42" spans="1:4" x14ac:dyDescent="0.2">
      <c r="A42" s="3" t="s">
        <v>10</v>
      </c>
      <c r="B42" s="10">
        <v>0.36</v>
      </c>
      <c r="C42" s="7">
        <v>0.1475409836065574</v>
      </c>
      <c r="D42" s="10">
        <v>0.20930232558139539</v>
      </c>
    </row>
    <row r="44" spans="1:4" x14ac:dyDescent="0.2">
      <c r="A44" t="s">
        <v>26</v>
      </c>
    </row>
    <row r="45" spans="1:4" x14ac:dyDescent="0.2">
      <c r="A45" s="9" t="s">
        <v>0</v>
      </c>
      <c r="B45" s="9" t="s">
        <v>16</v>
      </c>
      <c r="C45" s="9" t="s">
        <v>11</v>
      </c>
      <c r="D45" s="9" t="s">
        <v>15</v>
      </c>
    </row>
    <row r="46" spans="1:4" x14ac:dyDescent="0.2">
      <c r="A46" s="4" t="s">
        <v>9</v>
      </c>
      <c r="B46" s="5">
        <v>0.4</v>
      </c>
      <c r="C46" s="5">
        <v>0.16666666666666671</v>
      </c>
      <c r="D46" s="5">
        <v>0.23529411764705879</v>
      </c>
    </row>
    <row r="47" spans="1:4" x14ac:dyDescent="0.2">
      <c r="A47" s="3" t="s">
        <v>5</v>
      </c>
      <c r="B47" s="7">
        <v>0.2</v>
      </c>
      <c r="C47" s="7">
        <v>0.33333333333333331</v>
      </c>
      <c r="D47" s="7">
        <v>0.25</v>
      </c>
    </row>
    <row r="48" spans="1:4" x14ac:dyDescent="0.2">
      <c r="A48" t="s">
        <v>1</v>
      </c>
      <c r="B48" s="1">
        <v>0.2</v>
      </c>
      <c r="C48" s="1">
        <v>0.25</v>
      </c>
      <c r="D48" s="1">
        <v>0.22222222222222221</v>
      </c>
    </row>
    <row r="49" spans="1:6" x14ac:dyDescent="0.2">
      <c r="A49" s="3" t="s">
        <v>7</v>
      </c>
      <c r="B49" s="7">
        <v>0.2</v>
      </c>
      <c r="C49" s="7">
        <v>0.25</v>
      </c>
      <c r="D49" s="7">
        <v>0.22222222222222221</v>
      </c>
    </row>
    <row r="50" spans="1:6" x14ac:dyDescent="0.2">
      <c r="A50" t="s">
        <v>8</v>
      </c>
      <c r="B50" s="1">
        <v>0.2</v>
      </c>
      <c r="C50" s="1">
        <v>0.2</v>
      </c>
      <c r="D50" s="1">
        <v>0.2</v>
      </c>
    </row>
    <row r="51" spans="1:6" x14ac:dyDescent="0.2">
      <c r="A51" s="3" t="s">
        <v>10</v>
      </c>
      <c r="B51" s="7">
        <v>0.2</v>
      </c>
      <c r="C51" s="7">
        <v>0.1111111111111111</v>
      </c>
      <c r="D51" s="7">
        <v>0.14285714285714279</v>
      </c>
    </row>
    <row r="52" spans="1:6" x14ac:dyDescent="0.2">
      <c r="A52" t="s">
        <v>6</v>
      </c>
      <c r="B52" s="1">
        <v>0.2</v>
      </c>
      <c r="C52" s="1">
        <v>5.8823529411764712E-2</v>
      </c>
      <c r="D52" s="1">
        <v>9.0909090909090912E-2</v>
      </c>
    </row>
    <row r="54" spans="1:6" x14ac:dyDescent="0.2">
      <c r="A54" t="s">
        <v>27</v>
      </c>
    </row>
    <row r="55" spans="1:6" x14ac:dyDescent="0.2">
      <c r="A55" s="9" t="s">
        <v>0</v>
      </c>
      <c r="B55" s="9" t="s">
        <v>16</v>
      </c>
      <c r="C55" s="9" t="s">
        <v>20</v>
      </c>
      <c r="D55" s="9" t="s">
        <v>11</v>
      </c>
      <c r="E55" s="9" t="s">
        <v>15</v>
      </c>
      <c r="F55" s="9" t="s">
        <v>19</v>
      </c>
    </row>
    <row r="56" spans="1:6" x14ac:dyDescent="0.2">
      <c r="A56" s="4" t="s">
        <v>7</v>
      </c>
      <c r="B56" s="6">
        <v>0.83333333333333337</v>
      </c>
      <c r="C56" s="6">
        <v>0.16666666666666671</v>
      </c>
      <c r="D56" s="6">
        <v>0.26595744680851058</v>
      </c>
      <c r="E56" s="6">
        <v>0.40322580645161288</v>
      </c>
      <c r="F56" s="6">
        <v>0.46621621621621617</v>
      </c>
    </row>
    <row r="57" spans="1:6" x14ac:dyDescent="0.2">
      <c r="A57" s="15" t="s">
        <v>9</v>
      </c>
      <c r="B57" s="13">
        <v>0.76666666666666672</v>
      </c>
      <c r="C57" s="13">
        <v>0.23333333333333331</v>
      </c>
      <c r="D57" s="13">
        <v>0.18699186991869921</v>
      </c>
      <c r="E57" s="13">
        <v>0.30065359477124182</v>
      </c>
      <c r="F57" s="13">
        <v>0.67567567567567566</v>
      </c>
    </row>
    <row r="58" spans="1:6" x14ac:dyDescent="0.2">
      <c r="A58" s="3" t="s">
        <v>6</v>
      </c>
      <c r="B58" s="8">
        <v>0.76666666666666672</v>
      </c>
      <c r="C58" s="8">
        <v>0.23333333333333331</v>
      </c>
      <c r="D58" s="8">
        <v>0.23958333333333329</v>
      </c>
      <c r="E58" s="8">
        <v>0.36507936507936511</v>
      </c>
      <c r="F58" s="8">
        <v>0.49324324324324331</v>
      </c>
    </row>
    <row r="59" spans="1:6" x14ac:dyDescent="0.2">
      <c r="A59" t="s">
        <v>1</v>
      </c>
      <c r="B59" s="1">
        <v>0.7</v>
      </c>
      <c r="C59" s="1">
        <v>0.3</v>
      </c>
      <c r="D59" s="1">
        <v>0.26923076923076922</v>
      </c>
      <c r="E59" s="1">
        <v>0.3888888888888889</v>
      </c>
      <c r="F59" s="1">
        <v>0.38513513513513509</v>
      </c>
    </row>
    <row r="60" spans="1:6" x14ac:dyDescent="0.2">
      <c r="A60" s="3" t="s">
        <v>8</v>
      </c>
      <c r="B60" s="8">
        <v>0.53333333333333333</v>
      </c>
      <c r="C60" s="8">
        <v>0.46666666666666667</v>
      </c>
      <c r="D60" s="8">
        <v>0.25806451612903231</v>
      </c>
      <c r="E60" s="8">
        <v>0.34782608695652167</v>
      </c>
      <c r="F60" s="8">
        <v>0.3108108108108108</v>
      </c>
    </row>
    <row r="61" spans="1:6" x14ac:dyDescent="0.2">
      <c r="A61" t="s">
        <v>5</v>
      </c>
      <c r="B61" s="13">
        <v>0.46666666666666667</v>
      </c>
      <c r="C61" s="13">
        <v>0.53333333333333333</v>
      </c>
      <c r="D61" s="13">
        <v>0.2413793103448276</v>
      </c>
      <c r="E61" s="13">
        <v>0.31818181818181818</v>
      </c>
      <c r="F61" s="13">
        <v>0.29729729729729731</v>
      </c>
    </row>
    <row r="62" spans="1:6" x14ac:dyDescent="0.2">
      <c r="A62" s="3" t="s">
        <v>10</v>
      </c>
      <c r="B62" s="10">
        <v>0.36666666666666659</v>
      </c>
      <c r="C62" s="10">
        <v>0.6333333333333333</v>
      </c>
      <c r="D62" s="10">
        <v>0.15714285714285711</v>
      </c>
      <c r="E62" s="10">
        <v>0.22</v>
      </c>
      <c r="F62" s="10">
        <v>0.39864864864864857</v>
      </c>
    </row>
  </sheetData>
  <mergeCells count="1">
    <mergeCell ref="C1:F1"/>
  </mergeCells>
  <pageMargins left="0.7" right="0.7" top="0.78740157499999996" bottom="0.78740157499999996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76426-0C2D-BE42-A065-7923EB02B11F}">
  <dimension ref="A1:C8"/>
  <sheetViews>
    <sheetView zoomScale="142" workbookViewId="0">
      <selection activeCell="D2" sqref="D2"/>
    </sheetView>
  </sheetViews>
  <sheetFormatPr baseColWidth="10" defaultRowHeight="15" x14ac:dyDescent="0.2"/>
  <cols>
    <col min="1" max="1" width="15" bestFit="1" customWidth="1"/>
    <col min="2" max="2" width="24.5" customWidth="1"/>
    <col min="3" max="3" width="16.5" customWidth="1"/>
  </cols>
  <sheetData>
    <row r="1" spans="1:3" x14ac:dyDescent="0.2">
      <c r="A1" t="s">
        <v>0</v>
      </c>
      <c r="B1" t="s">
        <v>12</v>
      </c>
      <c r="C1" t="s">
        <v>13</v>
      </c>
    </row>
    <row r="2" spans="1:3" x14ac:dyDescent="0.2">
      <c r="A2" t="s">
        <v>7</v>
      </c>
      <c r="B2" s="11">
        <v>1.8839999999999999</v>
      </c>
      <c r="C2" s="12">
        <f>0.008/178</f>
        <v>4.4943820224719104E-5</v>
      </c>
    </row>
    <row r="3" spans="1:3" x14ac:dyDescent="0.2">
      <c r="A3" t="s">
        <v>9</v>
      </c>
      <c r="B3" s="11">
        <v>9.0292999999999992</v>
      </c>
      <c r="C3" s="12">
        <f>0.04/178</f>
        <v>2.2471910112359551E-4</v>
      </c>
    </row>
    <row r="4" spans="1:3" x14ac:dyDescent="0.2">
      <c r="A4" t="s">
        <v>8</v>
      </c>
      <c r="B4" s="11">
        <v>2.4325999999999999</v>
      </c>
      <c r="C4" s="12">
        <f>0.14/178</f>
        <v>7.8651685393258438E-4</v>
      </c>
    </row>
    <row r="5" spans="1:3" x14ac:dyDescent="0.2">
      <c r="A5" t="s">
        <v>10</v>
      </c>
      <c r="B5" s="11">
        <v>85.796300000000002</v>
      </c>
      <c r="C5" s="12">
        <f>0.17/178</f>
        <v>9.5505617977528095E-4</v>
      </c>
    </row>
    <row r="6" spans="1:3" x14ac:dyDescent="0.2">
      <c r="A6" t="s">
        <v>5</v>
      </c>
      <c r="B6" s="11">
        <v>3.4565000000000001</v>
      </c>
      <c r="C6" s="12">
        <f>0.773/178</f>
        <v>4.3426966292134835E-3</v>
      </c>
    </row>
    <row r="7" spans="1:3" x14ac:dyDescent="0.2">
      <c r="A7" t="s">
        <v>1</v>
      </c>
      <c r="B7" s="11">
        <v>2.9763000000000002</v>
      </c>
      <c r="C7" s="12">
        <f>0.91/178</f>
        <v>5.1123595505617979E-3</v>
      </c>
    </row>
    <row r="8" spans="1:3" x14ac:dyDescent="0.2">
      <c r="A8" t="s">
        <v>6</v>
      </c>
      <c r="B8" s="11">
        <v>3.3511000000000002</v>
      </c>
      <c r="C8" s="12">
        <f>22.202/178</f>
        <v>0.12473033707865169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Classification</vt:lpstr>
      <vt:lpstr>Prioritisation</vt:lpstr>
      <vt:lpstr>Operational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Rieger, Matthias</cp:lastModifiedBy>
  <dcterms:created xsi:type="dcterms:W3CDTF">2015-06-05T18:19:34Z</dcterms:created>
  <dcterms:modified xsi:type="dcterms:W3CDTF">2025-08-19T07:36:43Z</dcterms:modified>
</cp:coreProperties>
</file>