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cjuns\OneDrive\NUS\CS4211 Formal Methods for Software Engineering\CS4211-Project\"/>
    </mc:Choice>
  </mc:AlternateContent>
  <xr:revisionPtr revIDLastSave="0" documentId="13_ncr:1_{81AF4C46-3EBB-4CBA-BB38-933F708714B3}" xr6:coauthVersionLast="47" xr6:coauthVersionMax="47" xr10:uidLastSave="{00000000-0000-0000-0000-000000000000}"/>
  <bookViews>
    <workbookView xWindow="-110" yWindow="-110" windowWidth="25820" windowHeight="15500" activeTab="1" xr2:uid="{00000000-000D-0000-FFFF-FFFF00000000}"/>
  </bookViews>
  <sheets>
    <sheet name="Sheet2" sheetId="2" r:id="rId1"/>
    <sheet name="Sheet1" sheetId="1" r:id="rId2"/>
  </sheets>
  <calcPr calcId="191029"/>
  <pivotCaches>
    <pivotCache cacheId="2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8" i="2" l="1"/>
  <c r="D7" i="2"/>
  <c r="D6" i="2"/>
  <c r="D5" i="2"/>
  <c r="D4" i="2"/>
  <c r="D3" i="2"/>
  <c r="D2" i="2"/>
</calcChain>
</file>

<file path=xl/sharedStrings.xml><?xml version="1.0" encoding="utf-8"?>
<sst xmlns="http://schemas.openxmlformats.org/spreadsheetml/2006/main" count="99" uniqueCount="21">
  <si>
    <t>season</t>
  </si>
  <si>
    <t>original_net</t>
  </si>
  <si>
    <t>new_net</t>
  </si>
  <si>
    <t>model</t>
  </si>
  <si>
    <t>1516</t>
  </si>
  <si>
    <t>final</t>
  </si>
  <si>
    <t>1617</t>
  </si>
  <si>
    <t>1718</t>
  </si>
  <si>
    <t>1819</t>
  </si>
  <si>
    <t>1920</t>
  </si>
  <si>
    <t>2021</t>
  </si>
  <si>
    <t>of</t>
  </si>
  <si>
    <t>of_ko</t>
  </si>
  <si>
    <t>of_pk</t>
  </si>
  <si>
    <t>of_to</t>
  </si>
  <si>
    <t>of_to_sc</t>
  </si>
  <si>
    <t>of_to_sc_ko</t>
  </si>
  <si>
    <t>Row Labels</t>
  </si>
  <si>
    <t>Grand Total</t>
  </si>
  <si>
    <t>Sum of original_net</t>
  </si>
  <si>
    <t>Sum of new_net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</si>
</sst>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[summary.xlsx]Sheet2!PivotTable1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Sheet2!$B$1</c:f>
              <c:strCache>
                <c:ptCount val="1"/>
                <c:pt idx="0">
                  <c:v>Sum of original_net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Sheet2!$A$2:$A$9</c:f>
              <c:strCache>
                <c:ptCount val="7"/>
                <c:pt idx="0">
                  <c:v>final</c:v>
                </c:pt>
                <c:pt idx="1">
                  <c:v>of</c:v>
                </c:pt>
                <c:pt idx="2">
                  <c:v>of_ko</c:v>
                </c:pt>
                <c:pt idx="3">
                  <c:v>of_pk</c:v>
                </c:pt>
                <c:pt idx="4">
                  <c:v>of_to</c:v>
                </c:pt>
                <c:pt idx="5">
                  <c:v>of_to_sc</c:v>
                </c:pt>
                <c:pt idx="6">
                  <c:v>of_to_sc_ko</c:v>
                </c:pt>
              </c:strCache>
            </c:strRef>
          </c:cat>
          <c:val>
            <c:numRef>
              <c:f>Sheet2!$B$2:$B$9</c:f>
              <c:numCache>
                <c:formatCode>General</c:formatCode>
                <c:ptCount val="7"/>
                <c:pt idx="0">
                  <c:v>-2227</c:v>
                </c:pt>
                <c:pt idx="1">
                  <c:v>-2227</c:v>
                </c:pt>
                <c:pt idx="2">
                  <c:v>-2227</c:v>
                </c:pt>
                <c:pt idx="3">
                  <c:v>-2227</c:v>
                </c:pt>
                <c:pt idx="4">
                  <c:v>-2227</c:v>
                </c:pt>
                <c:pt idx="5">
                  <c:v>-2227</c:v>
                </c:pt>
                <c:pt idx="6">
                  <c:v>-2227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009-4E0C-9D5D-E1CB107C787F}"/>
            </c:ext>
          </c:extLst>
        </c:ser>
        <c:ser>
          <c:idx val="1"/>
          <c:order val="1"/>
          <c:tx>
            <c:strRef>
              <c:f>Sheet2!$C$1</c:f>
              <c:strCache>
                <c:ptCount val="1"/>
                <c:pt idx="0">
                  <c:v>Sum of new_net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Sheet2!$A$2:$A$9</c:f>
              <c:strCache>
                <c:ptCount val="7"/>
                <c:pt idx="0">
                  <c:v>final</c:v>
                </c:pt>
                <c:pt idx="1">
                  <c:v>of</c:v>
                </c:pt>
                <c:pt idx="2">
                  <c:v>of_ko</c:v>
                </c:pt>
                <c:pt idx="3">
                  <c:v>of_pk</c:v>
                </c:pt>
                <c:pt idx="4">
                  <c:v>of_to</c:v>
                </c:pt>
                <c:pt idx="5">
                  <c:v>of_to_sc</c:v>
                </c:pt>
                <c:pt idx="6">
                  <c:v>of_to_sc_ko</c:v>
                </c:pt>
              </c:strCache>
            </c:strRef>
          </c:cat>
          <c:val>
            <c:numRef>
              <c:f>Sheet2!$C$2:$C$9</c:f>
              <c:numCache>
                <c:formatCode>General</c:formatCode>
                <c:ptCount val="7"/>
                <c:pt idx="0">
                  <c:v>1887</c:v>
                </c:pt>
                <c:pt idx="1">
                  <c:v>-9782</c:v>
                </c:pt>
                <c:pt idx="2">
                  <c:v>-5732</c:v>
                </c:pt>
                <c:pt idx="3">
                  <c:v>-7361</c:v>
                </c:pt>
                <c:pt idx="4">
                  <c:v>-7107</c:v>
                </c:pt>
                <c:pt idx="5">
                  <c:v>-4423</c:v>
                </c:pt>
                <c:pt idx="6">
                  <c:v>-3795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009-4E0C-9D5D-E1CB107C78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5575215"/>
        <c:axId val="209397711"/>
      </c:barChart>
      <c:catAx>
        <c:axId val="2055752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397711"/>
        <c:crosses val="autoZero"/>
        <c:auto val="1"/>
        <c:lblAlgn val="ctr"/>
        <c:lblOffset val="100"/>
        <c:noMultiLvlLbl val="0"/>
      </c:catAx>
      <c:valAx>
        <c:axId val="209397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5752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603250</xdr:colOff>
      <xdr:row>1</xdr:row>
      <xdr:rowOff>165100</xdr:rowOff>
    </xdr:from>
    <xdr:to>
      <xdr:col>13</xdr:col>
      <xdr:colOff>298450</xdr:colOff>
      <xdr:row>16</xdr:row>
      <xdr:rowOff>146050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8320F48-0808-E7CF-FE06-AB7B350E081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S C" refreshedDate="45255.755292013891" createdVersion="8" refreshedVersion="8" minRefreshableVersion="3" recordCount="42" xr:uid="{97D4ECB9-C3CB-48D6-95D5-636AC7F05440}">
  <cacheSource type="worksheet">
    <worksheetSource name="Table1"/>
  </cacheSource>
  <cacheFields count="4">
    <cacheField name="season" numFmtId="0">
      <sharedItems/>
    </cacheField>
    <cacheField name="original_net" numFmtId="0">
      <sharedItems containsSemiMixedTypes="0" containsString="0" containsNumber="1" containsInteger="1" minValue="-3020" maxValue="1199"/>
    </cacheField>
    <cacheField name="new_net" numFmtId="0">
      <sharedItems containsSemiMixedTypes="0" containsString="0" containsNumber="1" minValue="-5910" maxValue="4287"/>
    </cacheField>
    <cacheField name="model" numFmtId="0">
      <sharedItems count="7">
        <s v="final"/>
        <s v="of"/>
        <s v="of_ko"/>
        <s v="of_pk"/>
        <s v="of_to"/>
        <s v="of_to_sc"/>
        <s v="of_to_sc_k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2">
  <r>
    <s v="1516"/>
    <n v="-3020"/>
    <n v="-707"/>
    <x v="0"/>
  </r>
  <r>
    <s v="1617"/>
    <n v="-373"/>
    <n v="2043"/>
    <x v="0"/>
  </r>
  <r>
    <s v="1718"/>
    <n v="-2135"/>
    <n v="743"/>
    <x v="0"/>
  </r>
  <r>
    <s v="1819"/>
    <n v="920"/>
    <n v="1600"/>
    <x v="0"/>
  </r>
  <r>
    <s v="1920"/>
    <n v="1199"/>
    <n v="1601"/>
    <x v="0"/>
  </r>
  <r>
    <s v="2021"/>
    <n v="1182"/>
    <n v="-3393"/>
    <x v="0"/>
  </r>
  <r>
    <s v="1516"/>
    <n v="-3020"/>
    <n v="-5095"/>
    <x v="1"/>
  </r>
  <r>
    <s v="1617"/>
    <n v="-373"/>
    <n v="-1107"/>
    <x v="1"/>
  </r>
  <r>
    <s v="1718"/>
    <n v="-2135"/>
    <n v="-5570"/>
    <x v="1"/>
  </r>
  <r>
    <s v="1819"/>
    <n v="920"/>
    <n v="1639"/>
    <x v="1"/>
  </r>
  <r>
    <s v="1920"/>
    <n v="1199"/>
    <n v="-341"/>
    <x v="1"/>
  </r>
  <r>
    <s v="2021"/>
    <n v="1182"/>
    <n v="692"/>
    <x v="1"/>
  </r>
  <r>
    <s v="1516"/>
    <n v="-3020"/>
    <n v="-5097"/>
    <x v="2"/>
  </r>
  <r>
    <s v="1617"/>
    <n v="-373"/>
    <n v="521"/>
    <x v="2"/>
  </r>
  <r>
    <s v="1718"/>
    <n v="-2135"/>
    <n v="-4967"/>
    <x v="2"/>
  </r>
  <r>
    <s v="1819"/>
    <n v="920"/>
    <n v="1128"/>
    <x v="2"/>
  </r>
  <r>
    <s v="1920"/>
    <n v="1199"/>
    <n v="2172"/>
    <x v="2"/>
  </r>
  <r>
    <s v="2021"/>
    <n v="1182"/>
    <n v="511"/>
    <x v="2"/>
  </r>
  <r>
    <s v="1516"/>
    <n v="-3020"/>
    <n v="-4627"/>
    <x v="3"/>
  </r>
  <r>
    <s v="1617"/>
    <n v="-373"/>
    <n v="-97.999999999999972"/>
    <x v="3"/>
  </r>
  <r>
    <s v="1718"/>
    <n v="-2135"/>
    <n v="-5910"/>
    <x v="3"/>
  </r>
  <r>
    <s v="1819"/>
    <n v="920"/>
    <n v="2373"/>
    <x v="3"/>
  </r>
  <r>
    <s v="1920"/>
    <n v="1199"/>
    <n v="83"/>
    <x v="3"/>
  </r>
  <r>
    <s v="2021"/>
    <n v="1182"/>
    <n v="818"/>
    <x v="3"/>
  </r>
  <r>
    <s v="1516"/>
    <n v="-3020"/>
    <n v="-4260"/>
    <x v="4"/>
  </r>
  <r>
    <s v="1617"/>
    <n v="-373"/>
    <n v="-850"/>
    <x v="4"/>
  </r>
  <r>
    <s v="1718"/>
    <n v="-2135"/>
    <n v="-5473"/>
    <x v="4"/>
  </r>
  <r>
    <s v="1819"/>
    <n v="920"/>
    <n v="3081"/>
    <x v="4"/>
  </r>
  <r>
    <s v="1920"/>
    <n v="1199"/>
    <n v="-225"/>
    <x v="4"/>
  </r>
  <r>
    <s v="2021"/>
    <n v="1182"/>
    <n v="620"/>
    <x v="4"/>
  </r>
  <r>
    <s v="1516"/>
    <n v="-3020"/>
    <n v="-3082"/>
    <x v="5"/>
  </r>
  <r>
    <s v="1617"/>
    <n v="-373"/>
    <n v="-702"/>
    <x v="5"/>
  </r>
  <r>
    <s v="1718"/>
    <n v="-2135"/>
    <n v="-5138"/>
    <x v="5"/>
  </r>
  <r>
    <s v="1819"/>
    <n v="920"/>
    <n v="4287"/>
    <x v="5"/>
  </r>
  <r>
    <s v="1920"/>
    <n v="1199"/>
    <n v="-671"/>
    <x v="5"/>
  </r>
  <r>
    <s v="2021"/>
    <n v="1182"/>
    <n v="883"/>
    <x v="5"/>
  </r>
  <r>
    <s v="1516"/>
    <n v="-3020"/>
    <n v="-4417"/>
    <x v="6"/>
  </r>
  <r>
    <s v="1617"/>
    <n v="-373"/>
    <n v="1307"/>
    <x v="6"/>
  </r>
  <r>
    <s v="1718"/>
    <n v="-2135"/>
    <n v="-5354"/>
    <x v="6"/>
  </r>
  <r>
    <s v="1819"/>
    <n v="920"/>
    <n v="2756"/>
    <x v="6"/>
  </r>
  <r>
    <s v="1920"/>
    <n v="1199"/>
    <n v="609"/>
    <x v="6"/>
  </r>
  <r>
    <s v="2021"/>
    <n v="1182"/>
    <n v="1304"/>
    <x v="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B4B294F-A208-41C8-B377-BEDD71525744}" name="PivotTable1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1:C9" firstHeaderRow="0" firstDataRow="1" firstDataCol="1"/>
  <pivotFields count="4">
    <pivotField showAll="0"/>
    <pivotField dataField="1" showAll="0"/>
    <pivotField dataField="1" showAll="0"/>
    <pivotField axis="axisRow" showAll="0">
      <items count="8">
        <item x="0"/>
        <item x="1"/>
        <item x="2"/>
        <item x="3"/>
        <item x="4"/>
        <item x="5"/>
        <item x="6"/>
        <item t="default"/>
      </items>
    </pivotField>
  </pivotFields>
  <rowFields count="1">
    <field x="3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original_net" fld="1" baseField="0" baseItem="0"/>
    <dataField name="Sum of new_net" fld="2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1C8EDC4-4C30-40B4-ADC2-6FE09B141423}" name="Table1" displayName="Table1" ref="A1:D43" totalsRowShown="0" headerRowDxfId="0" headerRowBorderDxfId="1" tableBorderDxfId="2">
  <autoFilter ref="A1:D43" xr:uid="{C1C8EDC4-4C30-40B4-ADC2-6FE09B141423}"/>
  <tableColumns count="4">
    <tableColumn id="1" xr3:uid="{51ABA783-7742-4AE4-9320-D1568066C6EE}" name="season"/>
    <tableColumn id="2" xr3:uid="{42425B07-2B58-4FED-A904-38A9FC951C21}" name="original_net"/>
    <tableColumn id="3" xr3:uid="{7FA825AE-1647-4A31-8EDE-1847ACDDA3CF}" name="new_net"/>
    <tableColumn id="4" xr3:uid="{6D00610A-B0F8-4D19-A215-D74428D724A0}" name="model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F3D4D-6E58-4638-96E2-13FBF0B59DAC}">
  <dimension ref="A1:D9"/>
  <sheetViews>
    <sheetView zoomScale="145" zoomScaleNormal="145" workbookViewId="0">
      <selection activeCell="D10" sqref="D10"/>
    </sheetView>
  </sheetViews>
  <sheetFormatPr defaultRowHeight="14.5" x14ac:dyDescent="0.35"/>
  <cols>
    <col min="1" max="1" width="12.36328125" bestFit="1" customWidth="1"/>
    <col min="2" max="2" width="17.26953125" bestFit="1" customWidth="1"/>
    <col min="3" max="3" width="14.54296875" bestFit="1" customWidth="1"/>
  </cols>
  <sheetData>
    <row r="1" spans="1:4" x14ac:dyDescent="0.35">
      <c r="A1" s="2" t="s">
        <v>17</v>
      </c>
      <c r="B1" t="s">
        <v>19</v>
      </c>
      <c r="C1" t="s">
        <v>20</v>
      </c>
    </row>
    <row r="2" spans="1:4" x14ac:dyDescent="0.35">
      <c r="A2" s="3" t="s">
        <v>5</v>
      </c>
      <c r="B2" s="4">
        <v>-2227</v>
      </c>
      <c r="C2" s="4">
        <v>1887</v>
      </c>
      <c r="D2">
        <f>GETPIVOTDATA("Sum of new_net",$A$1,"model","final")-GETPIVOTDATA("Sum of original_net",$A$1,"model","final")</f>
        <v>4114</v>
      </c>
    </row>
    <row r="3" spans="1:4" x14ac:dyDescent="0.35">
      <c r="A3" s="3" t="s">
        <v>11</v>
      </c>
      <c r="B3" s="4">
        <v>-2227</v>
      </c>
      <c r="C3" s="4">
        <v>-9782</v>
      </c>
      <c r="D3">
        <f>GETPIVOTDATA("Sum of new_net",$A$1,"model","of")-GETPIVOTDATA("Sum of original_net",$A$1,"model","of")</f>
        <v>-7555</v>
      </c>
    </row>
    <row r="4" spans="1:4" x14ac:dyDescent="0.35">
      <c r="A4" s="3" t="s">
        <v>12</v>
      </c>
      <c r="B4" s="4">
        <v>-2227</v>
      </c>
      <c r="C4" s="4">
        <v>-5732</v>
      </c>
      <c r="D4">
        <f>GETPIVOTDATA("Sum of new_net",$A$1,"model","of_ko")-GETPIVOTDATA("Sum of original_net",$A$1,"model","of_ko")</f>
        <v>-3505</v>
      </c>
    </row>
    <row r="5" spans="1:4" x14ac:dyDescent="0.35">
      <c r="A5" s="3" t="s">
        <v>13</v>
      </c>
      <c r="B5" s="4">
        <v>-2227</v>
      </c>
      <c r="C5" s="4">
        <v>-7361</v>
      </c>
      <c r="D5">
        <f>GETPIVOTDATA("Sum of new_net",$A$1,"model","of_pk")-GETPIVOTDATA("Sum of original_net",$A$1,"model","of_pk")</f>
        <v>-5134</v>
      </c>
    </row>
    <row r="6" spans="1:4" x14ac:dyDescent="0.35">
      <c r="A6" s="3" t="s">
        <v>14</v>
      </c>
      <c r="B6" s="4">
        <v>-2227</v>
      </c>
      <c r="C6" s="4">
        <v>-7107</v>
      </c>
      <c r="D6">
        <f>GETPIVOTDATA("Sum of new_net",$A$1,"model","of_to")-GETPIVOTDATA("Sum of original_net",$A$1,"model","of_to")</f>
        <v>-4880</v>
      </c>
    </row>
    <row r="7" spans="1:4" x14ac:dyDescent="0.35">
      <c r="A7" s="3" t="s">
        <v>15</v>
      </c>
      <c r="B7" s="4">
        <v>-2227</v>
      </c>
      <c r="C7" s="4">
        <v>-4423</v>
      </c>
      <c r="D7">
        <f>GETPIVOTDATA("Sum of new_net",$A$1,"model","of_to_sc")-GETPIVOTDATA("Sum of original_net",$A$1,"model","of_to_sc")</f>
        <v>-2196</v>
      </c>
    </row>
    <row r="8" spans="1:4" x14ac:dyDescent="0.35">
      <c r="A8" s="3" t="s">
        <v>16</v>
      </c>
      <c r="B8" s="4">
        <v>-2227</v>
      </c>
      <c r="C8" s="4">
        <v>-3795</v>
      </c>
      <c r="D8">
        <f>GETPIVOTDATA("Sum of new_net",$A$1,"model","of_to_sc_ko")-GETPIVOTDATA("Sum of original_net",$A$1,"model","of_to_sc_ko")</f>
        <v>-1568</v>
      </c>
    </row>
    <row r="9" spans="1:4" x14ac:dyDescent="0.35">
      <c r="A9" s="3" t="s">
        <v>18</v>
      </c>
      <c r="B9" s="4">
        <v>-15589</v>
      </c>
      <c r="C9" s="4">
        <v>-36313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3"/>
  <sheetViews>
    <sheetView tabSelected="1" workbookViewId="0">
      <selection activeCell="H6" sqref="H6"/>
    </sheetView>
  </sheetViews>
  <sheetFormatPr defaultRowHeight="14.5" x14ac:dyDescent="0.35"/>
  <cols>
    <col min="2" max="2" width="12.81640625" customWidth="1"/>
    <col min="3" max="3" width="10.179687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>
        <v>-3020</v>
      </c>
      <c r="C2">
        <v>-707</v>
      </c>
      <c r="D2" t="s">
        <v>5</v>
      </c>
    </row>
    <row r="3" spans="1:4" x14ac:dyDescent="0.35">
      <c r="A3" t="s">
        <v>6</v>
      </c>
      <c r="B3">
        <v>-373</v>
      </c>
      <c r="C3">
        <v>2043</v>
      </c>
      <c r="D3" t="s">
        <v>5</v>
      </c>
    </row>
    <row r="4" spans="1:4" x14ac:dyDescent="0.35">
      <c r="A4" t="s">
        <v>7</v>
      </c>
      <c r="B4">
        <v>-2135</v>
      </c>
      <c r="C4">
        <v>743</v>
      </c>
      <c r="D4" t="s">
        <v>5</v>
      </c>
    </row>
    <row r="5" spans="1:4" x14ac:dyDescent="0.35">
      <c r="A5" t="s">
        <v>8</v>
      </c>
      <c r="B5">
        <v>920</v>
      </c>
      <c r="C5">
        <v>1600</v>
      </c>
      <c r="D5" t="s">
        <v>5</v>
      </c>
    </row>
    <row r="6" spans="1:4" x14ac:dyDescent="0.35">
      <c r="A6" t="s">
        <v>9</v>
      </c>
      <c r="B6">
        <v>1199</v>
      </c>
      <c r="C6">
        <v>1601</v>
      </c>
      <c r="D6" t="s">
        <v>5</v>
      </c>
    </row>
    <row r="7" spans="1:4" x14ac:dyDescent="0.35">
      <c r="A7" t="s">
        <v>10</v>
      </c>
      <c r="B7">
        <v>1182</v>
      </c>
      <c r="C7">
        <v>-3393</v>
      </c>
      <c r="D7" t="s">
        <v>5</v>
      </c>
    </row>
    <row r="8" spans="1:4" x14ac:dyDescent="0.35">
      <c r="A8" t="s">
        <v>4</v>
      </c>
      <c r="B8">
        <v>-3020</v>
      </c>
      <c r="C8">
        <v>-5095</v>
      </c>
      <c r="D8" t="s">
        <v>11</v>
      </c>
    </row>
    <row r="9" spans="1:4" x14ac:dyDescent="0.35">
      <c r="A9" t="s">
        <v>6</v>
      </c>
      <c r="B9">
        <v>-373</v>
      </c>
      <c r="C9">
        <v>-1107</v>
      </c>
      <c r="D9" t="s">
        <v>11</v>
      </c>
    </row>
    <row r="10" spans="1:4" x14ac:dyDescent="0.35">
      <c r="A10" t="s">
        <v>7</v>
      </c>
      <c r="B10">
        <v>-2135</v>
      </c>
      <c r="C10">
        <v>-5570</v>
      </c>
      <c r="D10" t="s">
        <v>11</v>
      </c>
    </row>
    <row r="11" spans="1:4" x14ac:dyDescent="0.35">
      <c r="A11" t="s">
        <v>8</v>
      </c>
      <c r="B11">
        <v>920</v>
      </c>
      <c r="C11">
        <v>1639</v>
      </c>
      <c r="D11" t="s">
        <v>11</v>
      </c>
    </row>
    <row r="12" spans="1:4" x14ac:dyDescent="0.35">
      <c r="A12" t="s">
        <v>9</v>
      </c>
      <c r="B12">
        <v>1199</v>
      </c>
      <c r="C12">
        <v>-341</v>
      </c>
      <c r="D12" t="s">
        <v>11</v>
      </c>
    </row>
    <row r="13" spans="1:4" x14ac:dyDescent="0.35">
      <c r="A13" t="s">
        <v>10</v>
      </c>
      <c r="B13">
        <v>1182</v>
      </c>
      <c r="C13">
        <v>692</v>
      </c>
      <c r="D13" t="s">
        <v>11</v>
      </c>
    </row>
    <row r="14" spans="1:4" x14ac:dyDescent="0.35">
      <c r="A14" t="s">
        <v>4</v>
      </c>
      <c r="B14">
        <v>-3020</v>
      </c>
      <c r="C14">
        <v>-5097</v>
      </c>
      <c r="D14" t="s">
        <v>12</v>
      </c>
    </row>
    <row r="15" spans="1:4" x14ac:dyDescent="0.35">
      <c r="A15" t="s">
        <v>6</v>
      </c>
      <c r="B15">
        <v>-373</v>
      </c>
      <c r="C15">
        <v>521</v>
      </c>
      <c r="D15" t="s">
        <v>12</v>
      </c>
    </row>
    <row r="16" spans="1:4" x14ac:dyDescent="0.35">
      <c r="A16" t="s">
        <v>7</v>
      </c>
      <c r="B16">
        <v>-2135</v>
      </c>
      <c r="C16">
        <v>-4967</v>
      </c>
      <c r="D16" t="s">
        <v>12</v>
      </c>
    </row>
    <row r="17" spans="1:4" x14ac:dyDescent="0.35">
      <c r="A17" t="s">
        <v>8</v>
      </c>
      <c r="B17">
        <v>920</v>
      </c>
      <c r="C17">
        <v>1128</v>
      </c>
      <c r="D17" t="s">
        <v>12</v>
      </c>
    </row>
    <row r="18" spans="1:4" x14ac:dyDescent="0.35">
      <c r="A18" t="s">
        <v>9</v>
      </c>
      <c r="B18">
        <v>1199</v>
      </c>
      <c r="C18">
        <v>2172</v>
      </c>
      <c r="D18" t="s">
        <v>12</v>
      </c>
    </row>
    <row r="19" spans="1:4" x14ac:dyDescent="0.35">
      <c r="A19" t="s">
        <v>10</v>
      </c>
      <c r="B19">
        <v>1182</v>
      </c>
      <c r="C19">
        <v>511</v>
      </c>
      <c r="D19" t="s">
        <v>12</v>
      </c>
    </row>
    <row r="20" spans="1:4" x14ac:dyDescent="0.35">
      <c r="A20" t="s">
        <v>4</v>
      </c>
      <c r="B20">
        <v>-3020</v>
      </c>
      <c r="C20">
        <v>-4627</v>
      </c>
      <c r="D20" t="s">
        <v>13</v>
      </c>
    </row>
    <row r="21" spans="1:4" x14ac:dyDescent="0.35">
      <c r="A21" t="s">
        <v>6</v>
      </c>
      <c r="B21">
        <v>-373</v>
      </c>
      <c r="C21">
        <v>-97.999999999999972</v>
      </c>
      <c r="D21" t="s">
        <v>13</v>
      </c>
    </row>
    <row r="22" spans="1:4" x14ac:dyDescent="0.35">
      <c r="A22" t="s">
        <v>7</v>
      </c>
      <c r="B22">
        <v>-2135</v>
      </c>
      <c r="C22">
        <v>-5910</v>
      </c>
      <c r="D22" t="s">
        <v>13</v>
      </c>
    </row>
    <row r="23" spans="1:4" x14ac:dyDescent="0.35">
      <c r="A23" t="s">
        <v>8</v>
      </c>
      <c r="B23">
        <v>920</v>
      </c>
      <c r="C23">
        <v>2373</v>
      </c>
      <c r="D23" t="s">
        <v>13</v>
      </c>
    </row>
    <row r="24" spans="1:4" x14ac:dyDescent="0.35">
      <c r="A24" t="s">
        <v>9</v>
      </c>
      <c r="B24">
        <v>1199</v>
      </c>
      <c r="C24">
        <v>83</v>
      </c>
      <c r="D24" t="s">
        <v>13</v>
      </c>
    </row>
    <row r="25" spans="1:4" x14ac:dyDescent="0.35">
      <c r="A25" t="s">
        <v>10</v>
      </c>
      <c r="B25">
        <v>1182</v>
      </c>
      <c r="C25">
        <v>818</v>
      </c>
      <c r="D25" t="s">
        <v>13</v>
      </c>
    </row>
    <row r="26" spans="1:4" x14ac:dyDescent="0.35">
      <c r="A26" t="s">
        <v>4</v>
      </c>
      <c r="B26">
        <v>-3020</v>
      </c>
      <c r="C26">
        <v>-4260</v>
      </c>
      <c r="D26" t="s">
        <v>14</v>
      </c>
    </row>
    <row r="27" spans="1:4" x14ac:dyDescent="0.35">
      <c r="A27" t="s">
        <v>6</v>
      </c>
      <c r="B27">
        <v>-373</v>
      </c>
      <c r="C27">
        <v>-850</v>
      </c>
      <c r="D27" t="s">
        <v>14</v>
      </c>
    </row>
    <row r="28" spans="1:4" x14ac:dyDescent="0.35">
      <c r="A28" t="s">
        <v>7</v>
      </c>
      <c r="B28">
        <v>-2135</v>
      </c>
      <c r="C28">
        <v>-5473</v>
      </c>
      <c r="D28" t="s">
        <v>14</v>
      </c>
    </row>
    <row r="29" spans="1:4" x14ac:dyDescent="0.35">
      <c r="A29" t="s">
        <v>8</v>
      </c>
      <c r="B29">
        <v>920</v>
      </c>
      <c r="C29">
        <v>3081</v>
      </c>
      <c r="D29" t="s">
        <v>14</v>
      </c>
    </row>
    <row r="30" spans="1:4" x14ac:dyDescent="0.35">
      <c r="A30" t="s">
        <v>9</v>
      </c>
      <c r="B30">
        <v>1199</v>
      </c>
      <c r="C30">
        <v>-225</v>
      </c>
      <c r="D30" t="s">
        <v>14</v>
      </c>
    </row>
    <row r="31" spans="1:4" x14ac:dyDescent="0.35">
      <c r="A31" t="s">
        <v>10</v>
      </c>
      <c r="B31">
        <v>1182</v>
      </c>
      <c r="C31">
        <v>620</v>
      </c>
      <c r="D31" t="s">
        <v>14</v>
      </c>
    </row>
    <row r="32" spans="1:4" x14ac:dyDescent="0.35">
      <c r="A32" t="s">
        <v>4</v>
      </c>
      <c r="B32">
        <v>-3020</v>
      </c>
      <c r="C32">
        <v>-3082</v>
      </c>
      <c r="D32" t="s">
        <v>15</v>
      </c>
    </row>
    <row r="33" spans="1:4" x14ac:dyDescent="0.35">
      <c r="A33" t="s">
        <v>6</v>
      </c>
      <c r="B33">
        <v>-373</v>
      </c>
      <c r="C33">
        <v>-702</v>
      </c>
      <c r="D33" t="s">
        <v>15</v>
      </c>
    </row>
    <row r="34" spans="1:4" x14ac:dyDescent="0.35">
      <c r="A34" t="s">
        <v>7</v>
      </c>
      <c r="B34">
        <v>-2135</v>
      </c>
      <c r="C34">
        <v>-5138</v>
      </c>
      <c r="D34" t="s">
        <v>15</v>
      </c>
    </row>
    <row r="35" spans="1:4" x14ac:dyDescent="0.35">
      <c r="A35" t="s">
        <v>8</v>
      </c>
      <c r="B35">
        <v>920</v>
      </c>
      <c r="C35">
        <v>4287</v>
      </c>
      <c r="D35" t="s">
        <v>15</v>
      </c>
    </row>
    <row r="36" spans="1:4" x14ac:dyDescent="0.35">
      <c r="A36" t="s">
        <v>9</v>
      </c>
      <c r="B36">
        <v>1199</v>
      </c>
      <c r="C36">
        <v>-671</v>
      </c>
      <c r="D36" t="s">
        <v>15</v>
      </c>
    </row>
    <row r="37" spans="1:4" x14ac:dyDescent="0.35">
      <c r="A37" t="s">
        <v>10</v>
      </c>
      <c r="B37">
        <v>1182</v>
      </c>
      <c r="C37">
        <v>883</v>
      </c>
      <c r="D37" t="s">
        <v>15</v>
      </c>
    </row>
    <row r="38" spans="1:4" x14ac:dyDescent="0.35">
      <c r="A38" t="s">
        <v>4</v>
      </c>
      <c r="B38">
        <v>-3020</v>
      </c>
      <c r="C38">
        <v>-4417</v>
      </c>
      <c r="D38" t="s">
        <v>16</v>
      </c>
    </row>
    <row r="39" spans="1:4" x14ac:dyDescent="0.35">
      <c r="A39" t="s">
        <v>6</v>
      </c>
      <c r="B39">
        <v>-373</v>
      </c>
      <c r="C39">
        <v>1307</v>
      </c>
      <c r="D39" t="s">
        <v>16</v>
      </c>
    </row>
    <row r="40" spans="1:4" x14ac:dyDescent="0.35">
      <c r="A40" t="s">
        <v>7</v>
      </c>
      <c r="B40">
        <v>-2135</v>
      </c>
      <c r="C40">
        <v>-5354</v>
      </c>
      <c r="D40" t="s">
        <v>16</v>
      </c>
    </row>
    <row r="41" spans="1:4" x14ac:dyDescent="0.35">
      <c r="A41" t="s">
        <v>8</v>
      </c>
      <c r="B41">
        <v>920</v>
      </c>
      <c r="C41">
        <v>2756</v>
      </c>
      <c r="D41" t="s">
        <v>16</v>
      </c>
    </row>
    <row r="42" spans="1:4" x14ac:dyDescent="0.35">
      <c r="A42" t="s">
        <v>9</v>
      </c>
      <c r="B42">
        <v>1199</v>
      </c>
      <c r="C42">
        <v>609</v>
      </c>
      <c r="D42" t="s">
        <v>16</v>
      </c>
    </row>
    <row r="43" spans="1:4" x14ac:dyDescent="0.35">
      <c r="A43" t="s">
        <v>10</v>
      </c>
      <c r="B43">
        <v>1182</v>
      </c>
      <c r="C43">
        <v>1304</v>
      </c>
      <c r="D43" t="s">
        <v>16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JS C</cp:lastModifiedBy>
  <dcterms:created xsi:type="dcterms:W3CDTF">2023-11-25T10:07:05Z</dcterms:created>
  <dcterms:modified xsi:type="dcterms:W3CDTF">2023-11-25T10:42:53Z</dcterms:modified>
</cp:coreProperties>
</file>