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PC\Dropbox\Khoa TTB\"/>
    </mc:Choice>
  </mc:AlternateContent>
  <bookViews>
    <workbookView xWindow="0" yWindow="60" windowWidth="20490" windowHeight="7695" tabRatio="462" activeTab="3"/>
  </bookViews>
  <sheets>
    <sheet name="SC TH" sheetId="5" r:id="rId1"/>
    <sheet name="Sheet1" sheetId="7" r:id="rId2"/>
    <sheet name="Bảo trì1" sheetId="6" r:id="rId3"/>
    <sheet name="C ngọc SC" sheetId="8" r:id="rId4"/>
    <sheet name="C ngọc BT" sheetId="9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8" l="1"/>
  <c r="G12" i="8"/>
  <c r="E52" i="8" l="1"/>
  <c r="D15" i="9" l="1"/>
  <c r="D3" i="8" l="1"/>
  <c r="D52" i="8" s="1"/>
  <c r="J5" i="8" s="1"/>
  <c r="D4" i="9" l="1"/>
  <c r="F28" i="5" l="1"/>
  <c r="F13" i="5" l="1"/>
  <c r="F4" i="5"/>
  <c r="F13" i="6" l="1"/>
  <c r="F24" i="5"/>
  <c r="F52" i="5"/>
</calcChain>
</file>

<file path=xl/sharedStrings.xml><?xml version="1.0" encoding="utf-8"?>
<sst xmlns="http://schemas.openxmlformats.org/spreadsheetml/2006/main" count="481" uniqueCount="206">
  <si>
    <t>STT</t>
  </si>
  <si>
    <t>Tên TTB sửa chữa
Model</t>
  </si>
  <si>
    <t>Khoa SD</t>
  </si>
  <si>
    <t>Nội dung</t>
  </si>
  <si>
    <t>Tiến độ thực hiện</t>
  </si>
  <si>
    <t>Kinh phí</t>
  </si>
  <si>
    <t>Monitor MP40</t>
  </si>
  <si>
    <t>A2</t>
  </si>
  <si>
    <t>Sửa chữa thay thế phụ kiện</t>
  </si>
  <si>
    <t>Monitor MP60</t>
  </si>
  <si>
    <t>B5</t>
  </si>
  <si>
    <t>Ống nội soi niệu quản bể thận</t>
  </si>
  <si>
    <t xml:space="preserve">Thay thế ống soi niệu quản – bể thận Karl Storz </t>
  </si>
  <si>
    <t>Ống nội soi khí phế quản</t>
  </si>
  <si>
    <t>A5</t>
  </si>
  <si>
    <t>Sửa chữa thay thế ống soi cùng một số phụ kiện</t>
  </si>
  <si>
    <t>UPS GE 160 KVA sử dụng cho máy MRI</t>
  </si>
  <si>
    <t>C8</t>
  </si>
  <si>
    <t>Bị hư board mạch IM0232A - cần thay thế mới</t>
  </si>
  <si>
    <t>Chiller của máy MRI</t>
  </si>
  <si>
    <t>Hư bộ Inverter V1000 - Không điều khiển quạt của giàn tản nhiệt chạy đúng tốc độ</t>
  </si>
  <si>
    <t>Máy C - Arm can thiệp OEC9900</t>
  </si>
  <si>
    <t>Máy không cho phát tia. Báo lỗi low mA</t>
  </si>
  <si>
    <t>Phoenix 100</t>
  </si>
  <si>
    <t>C4</t>
  </si>
  <si>
    <t>Báo lỗi E31 và E25 - Thanh chuẩn và bóng đèn UV đã hết hạn (31/12/17) - nhanh chóng thay thế không sẽ ảnh hưởng đến kết quả, hoạt động của máy (ngừng hoạt động)</t>
  </si>
  <si>
    <t>Máy siêu âm Logiq S7</t>
  </si>
  <si>
    <t>Bị hư đầu dò convex C1-5D</t>
  </si>
  <si>
    <t xml:space="preserve">Máy phân tích huyết học tự động LH780  </t>
  </si>
  <si>
    <t>C2</t>
  </si>
  <si>
    <t>Phụ kiện bị yếu, hao mòn, làm hư mẫu, không trả được kết quả</t>
  </si>
  <si>
    <t>Máy Monitor Philips VM8</t>
  </si>
  <si>
    <t>Máy bị hỏng main board xử lý, không thực hiện đo được huyết áp</t>
  </si>
  <si>
    <t xml:space="preserve">Hệ thống C-arm Philips BV Libra </t>
  </si>
  <si>
    <t>Máy báo lỗi M211 “Camera Iris positioning error” không cho chụp do màn trập camera XTV bị hỏng</t>
  </si>
  <si>
    <t>Hệ thống điều hòa trung tâm của hội trường lớn</t>
  </si>
  <si>
    <t>HTL</t>
  </si>
  <si>
    <t xml:space="preserve">Hệ thống hoạt động không ổn định, hư hỏng do chập điện </t>
  </si>
  <si>
    <t>Máy X quang DR Shimazu khu vực ngoại nhân dân</t>
  </si>
  <si>
    <t>Thỉnh thoảng hệ thống báo lỗi mất kết nối giữa detector (FPD) và Power Box do dây kết nối chính giữa hai thiết bị bị xoắn chập</t>
  </si>
  <si>
    <t>Máy X quang DR Shimazu tại phòng khám</t>
  </si>
  <si>
    <t>Kiểm tra pin của detector thấy bị chai – suy giảm chất lượng, không thể phục hồi do sử dụng lâu ngày</t>
  </si>
  <si>
    <t>Tổng cộng</t>
  </si>
  <si>
    <t>Đã làm NT-TL</t>
  </si>
  <si>
    <t>Đã xong, làm NT-TL</t>
  </si>
  <si>
    <t>Đã ký hợp đồng, công ty thay trước 3 thanh chuẩn, chờ các part còn lại về</t>
  </si>
  <si>
    <t>Đang trình hợp đồng BGĐ</t>
  </si>
  <si>
    <t>Bảo trì máy MRI 3T</t>
  </si>
  <si>
    <t>Bảo trì nhân công</t>
  </si>
  <si>
    <t>Đang trình dự toán BGĐ</t>
  </si>
  <si>
    <t>Ống nội soi dạ dày Olympus GIF-Q180</t>
  </si>
  <si>
    <t>A3</t>
  </si>
  <si>
    <t>Hư hỏng do hao mòn trong quá trình sử dụng</t>
  </si>
  <si>
    <t>Ống nội soi đại tràng Olympus CF-Q150I</t>
  </si>
  <si>
    <t>Dây cáp video gắn ống soi MAJ-1430</t>
  </si>
  <si>
    <t>Thay thế dây cáp tín hiệu cho máy nội soi hư hỏng do hao mòn trong quá trình sử dụng</t>
  </si>
  <si>
    <t>Thay ERDU battery pack cho máy MRI 3T</t>
  </si>
  <si>
    <t>Máy báo lỗi ERDU battery - pin ERDU bị suy giảm chất lượng do sử dụng lâu ngày</t>
  </si>
  <si>
    <t>Máy laser SphinX 30</t>
  </si>
  <si>
    <t>Thay Kính bảo vệ đầu phát tia và Lọc hút ẩm</t>
  </si>
  <si>
    <t>Thay Motor của máy và Micro turbine</t>
  </si>
  <si>
    <t>Máy thở xách tay Elisee 150</t>
  </si>
  <si>
    <t>A7</t>
  </si>
  <si>
    <t>BẢNG THEO DÕI CÔNG TÁC SỬA CHỮA THƯỜNG XUYÊN NĂM 2018</t>
  </si>
  <si>
    <t>BẢNG TỔNG HỢP THEO DÕI CÔNG TÁC BẢO TRÌ NĂM 2018</t>
  </si>
  <si>
    <t>Bảo trì máy CT 16 lát Brivo CT385 của GE</t>
  </si>
  <si>
    <t>Bảo trì Linac 2</t>
  </si>
  <si>
    <t>TTUB</t>
  </si>
  <si>
    <t>Bảo trì trọn gói</t>
  </si>
  <si>
    <t>Trình HĐ BGĐ</t>
  </si>
  <si>
    <t>Bảo trì PET-CT</t>
  </si>
  <si>
    <t xml:space="preserve">Bảo trì lạnh các khu vực bệnh viện </t>
  </si>
  <si>
    <t>KV</t>
  </si>
  <si>
    <t>Bảo trì máy lạnh</t>
  </si>
  <si>
    <t>Bảo trì hệ thống máy xét nghiệm huyết học</t>
  </si>
  <si>
    <t>Bảo trì phòng ngừa</t>
  </si>
  <si>
    <t>Đã sửa chữa xong, làm NT TL</t>
  </si>
  <si>
    <t>Trình dự toán BGĐ</t>
  </si>
  <si>
    <t>Đã ký HĐ chờ part công ty</t>
  </si>
  <si>
    <t>Hệ thống điều hòa phòng Linac 1 TTUB</t>
  </si>
  <si>
    <t>A20.1</t>
  </si>
  <si>
    <t>Hư hỏng Block, nạp gas</t>
  </si>
  <si>
    <t>Đã phê duyệt chủ trương, trình dự toán TC, công ty đang cho mượn part</t>
  </si>
  <si>
    <t>Đã xong</t>
  </si>
  <si>
    <t>Hệ thống máy tim phổi nhân tạo (1 máy)</t>
  </si>
  <si>
    <t>I</t>
  </si>
  <si>
    <t>TTB đã tiến hành sửa chữa xong</t>
  </si>
  <si>
    <t>II</t>
  </si>
  <si>
    <t>TTB đã thực hiện xong thủ tục, chờ sửa chữa</t>
  </si>
  <si>
    <t>III</t>
  </si>
  <si>
    <t>TTB trong giai đoạn thực hiện thủ tục có trong kế hoạch</t>
  </si>
  <si>
    <t>IV</t>
  </si>
  <si>
    <t>TTB trong giai đoạn thực hiện thủ tục nằm ngoài kế hoạch cần có phương án xử lý</t>
  </si>
  <si>
    <t>Sang tuần Công ty thay thế đầu dò</t>
  </si>
  <si>
    <t>Lập thủ tục TB (Đã phê duyệt chủ trương)</t>
  </si>
  <si>
    <t>Trình dự toán BGĐ (Công ty đang cho mượn máy)</t>
  </si>
  <si>
    <t>Tên TTB bảo trì
Model</t>
  </si>
  <si>
    <t>Đã ký HĐ</t>
  </si>
  <si>
    <t>Lập hồ sơ trình phê duyệt dự toán (đã duyệt chủ trương)</t>
  </si>
  <si>
    <t>1</t>
  </si>
  <si>
    <t>2</t>
  </si>
  <si>
    <t>3</t>
  </si>
  <si>
    <t>4</t>
  </si>
  <si>
    <t>5</t>
  </si>
  <si>
    <t>6</t>
  </si>
  <si>
    <t>Bảo trì máy C-arm OEC9900 của GE</t>
  </si>
  <si>
    <t>Đã phê duyệt dự toán, triển khai lập hợp đồng</t>
  </si>
  <si>
    <t>3 tháng / lần T.D Bóng đèn MX 135 CT Venus ESR – RoSH Compliant Green 1.000.538.000 2017</t>
  </si>
  <si>
    <t>1 lần / năm Kiểm tra và chỉnh chuẩn T.D</t>
  </si>
  <si>
    <t>Philips Tramat 4 lần/ năm</t>
  </si>
  <si>
    <t>Siemens 2 lần/ năm</t>
  </si>
  <si>
    <t xml:space="preserve"> trọn gói</t>
  </si>
  <si>
    <t>Đang trình Hợp đồng BGĐ</t>
  </si>
  <si>
    <t>Ký NT TL</t>
  </si>
  <si>
    <t>Đã ký Hợp đồng</t>
  </si>
  <si>
    <t>Mua sắm máy điều hòa cho Kho thuốc BVDC</t>
  </si>
  <si>
    <t>BVDC</t>
  </si>
  <si>
    <t>Máy điều hòa Daikin 1,5HP 12,000BTU</t>
  </si>
  <si>
    <t>Hợp đồng</t>
  </si>
  <si>
    <t>Biên bản nghiệm thu thanh lý</t>
  </si>
  <si>
    <t>151,800,000</t>
  </si>
  <si>
    <t>Máy gây mê Avance CS2</t>
  </si>
  <si>
    <t xml:space="preserve">Hệ thống máy lạnh phòng kỹ thuật điện (đặt UPS + tủ điện điều khiển) </t>
  </si>
  <si>
    <t>Máy Gastat 1820 và AU640</t>
  </si>
  <si>
    <t>C3</t>
  </si>
  <si>
    <t>Máy gây mê giúp thở Blease Sirius</t>
  </si>
  <si>
    <t>Trình chủ trương</t>
  </si>
  <si>
    <t xml:space="preserve">Sửa chữa ghế nha Intego </t>
  </si>
  <si>
    <t>Sửa chữa Monitor Philips VM8</t>
  </si>
  <si>
    <t>Sửa chữa máy nén khí trung tâm</t>
  </si>
  <si>
    <t>Mua sắm máy điều hòa (cho kho thuốc) BVDC</t>
  </si>
  <si>
    <t>Đào tạo, kiểm chuẩn ATBX</t>
  </si>
  <si>
    <t>Dự toán</t>
  </si>
  <si>
    <t>HĐ</t>
  </si>
  <si>
    <t>Nguồn sáng Xenon 300</t>
  </si>
  <si>
    <t>Sửa nguồn sáng Xenon300 dùng trong phẫu thuật nội soi (MS: 20133120, SN: OU0701010)</t>
  </si>
  <si>
    <t>Thi công lắp đặt sửa chữa máy lạnh âm trần ống gió</t>
  </si>
  <si>
    <t>Vật tư thi công lắp đặt</t>
  </si>
  <si>
    <t>Máy gây mê Fabius GS</t>
  </si>
  <si>
    <r>
      <t>Cảm biến O2,</t>
    </r>
    <r>
      <rPr>
        <sz val="11"/>
        <color theme="1"/>
        <rFont val="Times New Roman"/>
        <family val="1"/>
        <charset val="163"/>
      </rPr>
      <t>Bộ 2 bình acqui 12V,Đồng hồ đo lưu lượng kế,Hose 4x1,5-SI 50 SH A NF</t>
    </r>
  </si>
  <si>
    <t>Bóng ép khí cao su,Cảm biến Oxy,Van xả an toàn</t>
  </si>
  <si>
    <t>Module E-sCAiO đo nồng độ khí mê</t>
  </si>
  <si>
    <t>Thay thế vỏ trong xoay được dùng cho máy nội soi Karl Storz P.8</t>
  </si>
  <si>
    <t>Máy nội soi Karl Storz P.8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</si>
  <si>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</si>
  <si>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</si>
  <si>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</si>
  <si>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</si>
  <si>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</si>
  <si>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</si>
  <si>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</si>
  <si>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</si>
  <si>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</si>
  <si>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</si>
  <si>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</si>
  <si>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B10</t>
  </si>
  <si>
    <t>A14</t>
  </si>
  <si>
    <t>HTTT</t>
  </si>
  <si>
    <t>ATBX</t>
  </si>
  <si>
    <t>TTB đã bố trí kinh phí sửa chữa có trong kế hoạch</t>
  </si>
  <si>
    <t>TTB đã bố trí kinh phí sửa chữa nằm ngoài kế hoạch</t>
  </si>
  <si>
    <t>Bảo trì hệ thống máy sinh hóa</t>
  </si>
  <si>
    <t xml:space="preserve">TTB có trong kế hoạch đã bố trí kinh phí </t>
  </si>
  <si>
    <t>0</t>
  </si>
  <si>
    <t>Người lập</t>
  </si>
  <si>
    <t>CNK Trang Bị</t>
  </si>
  <si>
    <t>Dự kiến kinh phí</t>
  </si>
  <si>
    <t>CNK Trang bị</t>
  </si>
  <si>
    <t>Ghi chú</t>
  </si>
  <si>
    <t>Kính đề nghị Phòng Tài chính sớm bố trí kinh phí để Khoa Trang bị thực hiện công tác đảm bảo</t>
  </si>
  <si>
    <t>Nguồn IR-192 Source 370 GBQ+30%-10%</t>
  </si>
  <si>
    <t>A20.2</t>
  </si>
  <si>
    <t>Sửa chữa hệ thống SPECT GE H3000ZL</t>
  </si>
  <si>
    <t>Hệ thống  CT mô phỏng Phillips Brilliance Big Bore</t>
  </si>
  <si>
    <t>Tên TTB sửa chữa 
Model</t>
  </si>
  <si>
    <t>TTB nằm ngoài kế hoạch chưa triển khai thực hiện</t>
  </si>
  <si>
    <t>Chưa triển khai thực hiện</t>
  </si>
  <si>
    <t>TTB trong kế hoạch chưa triển khai thực hiện</t>
  </si>
  <si>
    <t>B7</t>
  </si>
  <si>
    <t>Sửa chữa máy Monitor Philips MP40 (Model IntelliVue MP40)</t>
  </si>
  <si>
    <t>A12</t>
  </si>
  <si>
    <t>Khối Module MMS đo SPO2, ECG và NBP dùng cho monitor Philips – M3001A – Opt: A01</t>
  </si>
  <si>
    <t xml:space="preserve">Sửa chữa quấn dây đồng biến thế nguồn sơ cấp, IC board cung cấp nguồn thứ cấp cho máy chính và hệ thống bơm, cột nâng </t>
  </si>
  <si>
    <t>Các vật tư dùng trong phẫu thuật Phaco 
của Khoa B7</t>
  </si>
  <si>
    <t>Sửa chữa Máy phẫu thuật mắt Phaco Asisstant</t>
  </si>
  <si>
    <t>18</t>
  </si>
  <si>
    <t>19</t>
  </si>
  <si>
    <t>20</t>
  </si>
  <si>
    <t>21</t>
  </si>
  <si>
    <t>Bảo trì phần mềm kết nối xét nghiệm</t>
  </si>
  <si>
    <t>Bảo trì phần mềm Labsoft</t>
  </si>
  <si>
    <t>C2, C3</t>
  </si>
  <si>
    <t>Sửa chữa máy Monitor Philips MP60 (Model IntelliVue MP60)</t>
  </si>
  <si>
    <t>Bo mạch chính của MP60 IV-MP70 Mainbd 100MHz 4MB Data Flash</t>
  </si>
  <si>
    <t>Bổ sung xe máy hút Khoa B5</t>
  </si>
  <si>
    <t>Sửa chữa nhỏ lẻ các tháng gồm CK và TM</t>
  </si>
  <si>
    <t>Tháng</t>
  </si>
  <si>
    <t>Số tiền sửa chữa</t>
  </si>
  <si>
    <t>Tổng</t>
  </si>
  <si>
    <t>Kinh phí sửa chữa KHN</t>
  </si>
  <si>
    <t>Kinh phí bảo trì</t>
  </si>
  <si>
    <t>Cấp phép ATBX</t>
  </si>
  <si>
    <t>Kinh phí P. Tài chính bố trí</t>
  </si>
  <si>
    <t>Kinh phí còn lại của KTB</t>
  </si>
  <si>
    <t xml:space="preserve"> Sửa chữa Lập Hợp đồng hoặc chuyển khoản dự toán riêng</t>
  </si>
  <si>
    <t>Xét nghiệm nước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</si>
</sst>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2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1"/>
      <charset val="163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  <font>
      <sz val="12"/>
      <color indexed="8"/>
      <name val="Times New Roman"/>
      <family val="1"/>
      <charset val="163"/>
      <scheme val="major"/>
    </font>
    <font>
      <sz val="11"/>
      <color indexed="8"/>
      <name val="Times New Roman"/>
      <family val="1"/>
      <charset val="163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7" fillId="0" borderId="0" applyFont="0" applyFill="0" applyBorder="0" applyAlignment="0" applyProtection="0"/>
  </cellStyleXfs>
  <cellXfs count="149">
    <xf numFmtId="0" fontId="0" fillId="0" borderId="0" xfId="0"/>
    <xf numFmtId="49" fontId="1" fillId="0" borderId="0" xfId="1" applyNumberFormat="1"/>
    <xf numFmtId="49" fontId="5" fillId="2" borderId="8" xfId="1" applyNumberFormat="1" applyFont="1" applyFill="1" applyBorder="1" applyAlignment="1">
      <alignment horizontal="center" vertical="center"/>
    </xf>
    <xf numFmtId="49" fontId="5" fillId="3" borderId="8" xfId="1" applyNumberFormat="1" applyFont="1" applyFill="1" applyBorder="1" applyAlignment="1">
      <alignment horizontal="center" vertical="center"/>
    </xf>
    <xf numFmtId="49" fontId="5" fillId="3" borderId="2" xfId="1" applyNumberFormat="1" applyFont="1" applyFill="1" applyBorder="1" applyAlignment="1">
      <alignment horizontal="center" vertical="center"/>
    </xf>
    <xf numFmtId="49" fontId="5" fillId="4" borderId="8" xfId="1" applyNumberFormat="1" applyFont="1" applyFill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2" fillId="0" borderId="6" xfId="1" applyNumberFormat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49" fontId="5" fillId="3" borderId="10" xfId="1" applyNumberFormat="1" applyFont="1" applyFill="1" applyBorder="1" applyAlignment="1">
      <alignment horizontal="left" vertical="center" wrapText="1"/>
    </xf>
    <xf numFmtId="3" fontId="2" fillId="0" borderId="3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/>
    </xf>
    <xf numFmtId="3" fontId="6" fillId="0" borderId="1" xfId="1" applyNumberFormat="1" applyFont="1" applyBorder="1" applyAlignment="1">
      <alignment horizontal="center"/>
    </xf>
    <xf numFmtId="49" fontId="2" fillId="0" borderId="6" xfId="1" applyNumberFormat="1" applyFont="1" applyFill="1" applyBorder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49" fontId="6" fillId="0" borderId="4" xfId="1" applyNumberFormat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 wrapText="1"/>
    </xf>
    <xf numFmtId="49" fontId="6" fillId="0" borderId="5" xfId="1" applyNumberFormat="1" applyFont="1" applyBorder="1" applyAlignment="1">
      <alignment horizontal="center" vertical="center" wrapText="1"/>
    </xf>
    <xf numFmtId="49" fontId="6" fillId="0" borderId="6" xfId="1" applyNumberFormat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6" xfId="1" applyNumberFormat="1" applyBorder="1" applyAlignment="1">
      <alignment horizontal="center"/>
    </xf>
    <xf numFmtId="3" fontId="5" fillId="3" borderId="10" xfId="1" applyNumberFormat="1" applyFont="1" applyFill="1" applyBorder="1" applyAlignment="1">
      <alignment horizontal="left" vertical="center" wrapText="1"/>
    </xf>
    <xf numFmtId="37" fontId="5" fillId="3" borderId="10" xfId="2" applyNumberFormat="1" applyFont="1" applyFill="1" applyBorder="1" applyAlignment="1">
      <alignment horizontal="left" vertical="center" wrapText="1"/>
    </xf>
    <xf numFmtId="49" fontId="5" fillId="2" borderId="10" xfId="1" applyNumberFormat="1" applyFont="1" applyFill="1" applyBorder="1" applyAlignment="1">
      <alignment vertical="center" wrapText="1"/>
    </xf>
    <xf numFmtId="3" fontId="5" fillId="2" borderId="10" xfId="1" applyNumberFormat="1" applyFont="1" applyFill="1" applyBorder="1" applyAlignment="1">
      <alignment vertical="center" wrapText="1"/>
    </xf>
    <xf numFmtId="49" fontId="5" fillId="4" borderId="10" xfId="1" applyNumberFormat="1" applyFont="1" applyFill="1" applyBorder="1" applyAlignment="1">
      <alignment vertical="center" wrapText="1"/>
    </xf>
    <xf numFmtId="3" fontId="5" fillId="4" borderId="10" xfId="1" applyNumberFormat="1" applyFont="1" applyFill="1" applyBorder="1" applyAlignment="1">
      <alignment vertical="center" wrapText="1"/>
    </xf>
    <xf numFmtId="49" fontId="6" fillId="0" borderId="1" xfId="1" applyNumberFormat="1" applyFont="1" applyBorder="1" applyAlignment="1"/>
    <xf numFmtId="49" fontId="6" fillId="0" borderId="1" xfId="1" applyNumberFormat="1" applyFont="1" applyBorder="1" applyAlignment="1">
      <alignment vertical="center"/>
    </xf>
    <xf numFmtId="49" fontId="6" fillId="0" borderId="1" xfId="1" applyNumberFormat="1" applyFont="1" applyBorder="1" applyAlignment="1">
      <alignment vertical="center" wrapText="1"/>
    </xf>
    <xf numFmtId="49" fontId="6" fillId="0" borderId="2" xfId="1" applyNumberFormat="1" applyFont="1" applyBorder="1" applyAlignment="1">
      <alignment vertical="center" wrapText="1"/>
    </xf>
    <xf numFmtId="49" fontId="6" fillId="0" borderId="3" xfId="1" applyNumberFormat="1" applyFont="1" applyBorder="1" applyAlignment="1">
      <alignment vertical="center" wrapText="1"/>
    </xf>
    <xf numFmtId="49" fontId="6" fillId="0" borderId="3" xfId="1" applyNumberFormat="1" applyFont="1" applyBorder="1" applyAlignment="1">
      <alignment vertical="center"/>
    </xf>
    <xf numFmtId="49" fontId="6" fillId="0" borderId="4" xfId="1" applyNumberFormat="1" applyFont="1" applyBorder="1" applyAlignment="1">
      <alignment vertical="center" wrapText="1"/>
    </xf>
    <xf numFmtId="49" fontId="6" fillId="0" borderId="5" xfId="1" applyNumberFormat="1" applyFont="1" applyBorder="1" applyAlignment="1">
      <alignment vertical="center" wrapText="1"/>
    </xf>
    <xf numFmtId="49" fontId="6" fillId="0" borderId="6" xfId="1" applyNumberFormat="1" applyFont="1" applyBorder="1" applyAlignment="1">
      <alignment vertical="center" wrapText="1"/>
    </xf>
    <xf numFmtId="49" fontId="6" fillId="0" borderId="5" xfId="1" applyNumberFormat="1" applyFont="1" applyBorder="1" applyAlignment="1">
      <alignment vertical="center"/>
    </xf>
    <xf numFmtId="49" fontId="2" fillId="0" borderId="2" xfId="1" applyNumberFormat="1" applyFont="1" applyFill="1" applyBorder="1" applyAlignment="1">
      <alignment vertical="center"/>
    </xf>
    <xf numFmtId="49" fontId="3" fillId="0" borderId="2" xfId="1" applyNumberFormat="1" applyFont="1" applyFill="1" applyBorder="1" applyAlignment="1">
      <alignment vertical="center" wrapText="1"/>
    </xf>
    <xf numFmtId="49" fontId="2" fillId="0" borderId="3" xfId="1" applyNumberFormat="1" applyFont="1" applyFill="1" applyBorder="1" applyAlignment="1">
      <alignment vertical="center" wrapText="1"/>
    </xf>
    <xf numFmtId="49" fontId="4" fillId="0" borderId="3" xfId="1" applyNumberFormat="1" applyFont="1" applyFill="1" applyBorder="1" applyAlignment="1">
      <alignment vertical="center" wrapText="1"/>
    </xf>
    <xf numFmtId="3" fontId="2" fillId="0" borderId="3" xfId="1" applyNumberFormat="1" applyFont="1" applyFill="1" applyBorder="1" applyAlignment="1">
      <alignment vertical="center"/>
    </xf>
    <xf numFmtId="3" fontId="2" fillId="0" borderId="0" xfId="1" applyNumberFormat="1" applyFont="1" applyBorder="1" applyAlignment="1">
      <alignment vertical="center"/>
    </xf>
    <xf numFmtId="3" fontId="6" fillId="0" borderId="1" xfId="1" applyNumberFormat="1" applyFont="1" applyBorder="1" applyAlignment="1"/>
    <xf numFmtId="49" fontId="8" fillId="0" borderId="0" xfId="1" applyNumberFormat="1" applyFont="1"/>
    <xf numFmtId="49" fontId="8" fillId="0" borderId="0" xfId="1" applyNumberFormat="1" applyFont="1" applyAlignment="1">
      <alignment wrapText="1"/>
    </xf>
    <xf numFmtId="3" fontId="2" fillId="0" borderId="0" xfId="1" applyNumberFormat="1" applyFont="1" applyBorder="1" applyAlignment="1">
      <alignment vertical="center" wrapText="1"/>
    </xf>
    <xf numFmtId="3" fontId="8" fillId="0" borderId="0" xfId="1" applyNumberFormat="1" applyFont="1" applyAlignment="1">
      <alignment vertical="center"/>
    </xf>
    <xf numFmtId="49" fontId="3" fillId="0" borderId="0" xfId="1" applyNumberFormat="1" applyFont="1" applyBorder="1" applyAlignment="1">
      <alignment horizontal="center" vertical="center" wrapText="1"/>
    </xf>
    <xf numFmtId="49" fontId="2" fillId="0" borderId="0" xfId="1" applyNumberFormat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 wrapText="1"/>
    </xf>
    <xf numFmtId="3" fontId="2" fillId="0" borderId="0" xfId="1" applyNumberFormat="1" applyFont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/>
    </xf>
    <xf numFmtId="49" fontId="2" fillId="0" borderId="3" xfId="1" applyNumberFormat="1" applyFont="1" applyFill="1" applyBorder="1" applyAlignment="1">
      <alignment horizontal="center" vertical="center"/>
    </xf>
    <xf numFmtId="49" fontId="2" fillId="0" borderId="12" xfId="1" applyNumberFormat="1" applyFont="1" applyFill="1" applyBorder="1" applyAlignment="1">
      <alignment horizontal="center" vertical="center" wrapText="1"/>
    </xf>
    <xf numFmtId="49" fontId="2" fillId="0" borderId="12" xfId="1" applyNumberFormat="1" applyFont="1" applyBorder="1" applyAlignment="1">
      <alignment horizontal="center" vertical="center" wrapText="1"/>
    </xf>
    <xf numFmtId="49" fontId="6" fillId="0" borderId="4" xfId="1" applyNumberFormat="1" applyFont="1" applyBorder="1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2" xfId="1" applyNumberFormat="1" applyFont="1" applyFill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3" fontId="8" fillId="0" borderId="1" xfId="1" applyNumberFormat="1" applyFont="1" applyBorder="1" applyAlignment="1">
      <alignment vertical="center"/>
    </xf>
    <xf numFmtId="3" fontId="8" fillId="0" borderId="1" xfId="1" applyNumberFormat="1" applyFont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/>
    </xf>
    <xf numFmtId="37" fontId="5" fillId="3" borderId="1" xfId="2" applyNumberFormat="1" applyFont="1" applyFill="1" applyBorder="1" applyAlignment="1">
      <alignment horizontal="right" vertical="center" wrapText="1"/>
    </xf>
    <xf numFmtId="49" fontId="2" fillId="0" borderId="1" xfId="1" applyNumberFormat="1" applyFont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 wrapText="1"/>
    </xf>
    <xf numFmtId="3" fontId="5" fillId="3" borderId="1" xfId="1" applyNumberFormat="1" applyFont="1" applyFill="1" applyBorder="1" applyAlignment="1">
      <alignment horizontal="right" vertical="center" wrapText="1"/>
    </xf>
    <xf numFmtId="49" fontId="2" fillId="0" borderId="1" xfId="1" applyNumberFormat="1" applyFont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9" fillId="0" borderId="0" xfId="1" applyNumberFormat="1" applyFont="1"/>
    <xf numFmtId="49" fontId="9" fillId="0" borderId="1" xfId="1" applyNumberFormat="1" applyFont="1" applyBorder="1" applyAlignment="1">
      <alignment horizontal="center" vertical="center"/>
    </xf>
    <xf numFmtId="49" fontId="9" fillId="5" borderId="1" xfId="1" applyNumberFormat="1" applyFont="1" applyFill="1" applyBorder="1" applyAlignment="1">
      <alignment horizontal="center" vertical="center"/>
    </xf>
    <xf numFmtId="49" fontId="1" fillId="0" borderId="8" xfId="1" applyNumberFormat="1" applyBorder="1"/>
    <xf numFmtId="49" fontId="1" fillId="0" borderId="8" xfId="1" applyNumberFormat="1" applyBorder="1" applyAlignment="1">
      <alignment horizontal="center"/>
    </xf>
    <xf numFmtId="49" fontId="2" fillId="0" borderId="1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 wrapText="1"/>
    </xf>
    <xf numFmtId="3" fontId="2" fillId="0" borderId="1" xfId="1" applyNumberFormat="1" applyFont="1" applyFill="1" applyBorder="1" applyAlignment="1">
      <alignment vertical="center"/>
    </xf>
    <xf numFmtId="49" fontId="5" fillId="4" borderId="1" xfId="1" applyNumberFormat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right" vertical="center" wrapText="1"/>
    </xf>
    <xf numFmtId="3" fontId="6" fillId="5" borderId="1" xfId="1" applyNumberFormat="1" applyFont="1" applyFill="1" applyBorder="1" applyAlignment="1"/>
    <xf numFmtId="49" fontId="9" fillId="0" borderId="1" xfId="1" applyNumberFormat="1" applyFont="1" applyBorder="1" applyAlignment="1">
      <alignment horizontal="center"/>
    </xf>
    <xf numFmtId="49" fontId="6" fillId="0" borderId="0" xfId="1" applyNumberFormat="1" applyFont="1" applyBorder="1" applyAlignment="1"/>
    <xf numFmtId="3" fontId="6" fillId="0" borderId="0" xfId="1" applyNumberFormat="1" applyFont="1" applyBorder="1" applyAlignment="1"/>
    <xf numFmtId="37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49" fontId="1" fillId="0" borderId="6" xfId="1" applyNumberFormat="1" applyBorder="1"/>
    <xf numFmtId="49" fontId="5" fillId="3" borderId="6" xfId="1" applyNumberFormat="1" applyFont="1" applyFill="1" applyBorder="1" applyAlignment="1">
      <alignment horizontal="left" vertical="center" wrapText="1"/>
    </xf>
    <xf numFmtId="3" fontId="2" fillId="0" borderId="9" xfId="1" applyNumberFormat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3" fontId="8" fillId="0" borderId="1" xfId="1" applyNumberFormat="1" applyFont="1" applyBorder="1"/>
    <xf numFmtId="49" fontId="9" fillId="6" borderId="1" xfId="1" applyNumberFormat="1" applyFont="1" applyFill="1" applyBorder="1" applyAlignment="1">
      <alignment horizontal="center" vertical="center"/>
    </xf>
    <xf numFmtId="3" fontId="9" fillId="6" borderId="1" xfId="1" applyNumberFormat="1" applyFont="1" applyFill="1" applyBorder="1"/>
    <xf numFmtId="3" fontId="1" fillId="0" borderId="0" xfId="1" applyNumberFormat="1"/>
    <xf numFmtId="49" fontId="9" fillId="0" borderId="1" xfId="1" applyNumberFormat="1" applyFont="1" applyBorder="1"/>
    <xf numFmtId="3" fontId="9" fillId="0" borderId="1" xfId="1" applyNumberFormat="1" applyFont="1" applyBorder="1"/>
    <xf numFmtId="3" fontId="9" fillId="8" borderId="1" xfId="1" applyNumberFormat="1" applyFont="1" applyFill="1" applyBorder="1"/>
    <xf numFmtId="49" fontId="6" fillId="0" borderId="9" xfId="1" applyNumberFormat="1" applyFont="1" applyBorder="1" applyAlignment="1">
      <alignment horizontal="center"/>
    </xf>
    <xf numFmtId="49" fontId="6" fillId="0" borderId="10" xfId="1" applyNumberFormat="1" applyFont="1" applyBorder="1" applyAlignment="1">
      <alignment horizontal="center"/>
    </xf>
    <xf numFmtId="49" fontId="6" fillId="0" borderId="11" xfId="1" applyNumberFormat="1" applyFont="1" applyBorder="1" applyAlignment="1">
      <alignment horizontal="center"/>
    </xf>
    <xf numFmtId="49" fontId="6" fillId="0" borderId="13" xfId="1" applyNumberFormat="1" applyFont="1" applyBorder="1" applyAlignment="1">
      <alignment horizontal="center"/>
    </xf>
    <xf numFmtId="49" fontId="5" fillId="3" borderId="5" xfId="1" applyNumberFormat="1" applyFont="1" applyFill="1" applyBorder="1" applyAlignment="1">
      <alignment horizontal="center" vertical="center"/>
    </xf>
    <xf numFmtId="49" fontId="5" fillId="3" borderId="7" xfId="1" applyNumberFormat="1" applyFont="1" applyFill="1" applyBorder="1" applyAlignment="1">
      <alignment horizontal="center" vertical="center"/>
    </xf>
    <xf numFmtId="49" fontId="5" fillId="3" borderId="9" xfId="1" applyNumberFormat="1" applyFont="1" applyFill="1" applyBorder="1" applyAlignment="1">
      <alignment horizontal="center" vertical="center" wrapText="1"/>
    </xf>
    <xf numFmtId="49" fontId="5" fillId="3" borderId="10" xfId="1" applyNumberFormat="1" applyFont="1" applyFill="1" applyBorder="1" applyAlignment="1">
      <alignment horizontal="center" vertical="center" wrapText="1"/>
    </xf>
    <xf numFmtId="49" fontId="5" fillId="2" borderId="9" xfId="1" applyNumberFormat="1" applyFont="1" applyFill="1" applyBorder="1" applyAlignment="1">
      <alignment horizontal="center" vertical="center" wrapText="1"/>
    </xf>
    <xf numFmtId="49" fontId="5" fillId="2" borderId="10" xfId="1" applyNumberFormat="1" applyFont="1" applyFill="1" applyBorder="1" applyAlignment="1">
      <alignment horizontal="center" vertical="center" wrapText="1"/>
    </xf>
    <xf numFmtId="49" fontId="5" fillId="4" borderId="9" xfId="1" applyNumberFormat="1" applyFont="1" applyFill="1" applyBorder="1" applyAlignment="1">
      <alignment horizontal="center" vertical="center" wrapText="1"/>
    </xf>
    <xf numFmtId="49" fontId="5" fillId="4" borderId="10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9" fontId="3" fillId="0" borderId="1" xfId="1" applyNumberFormat="1" applyFont="1" applyBorder="1" applyAlignment="1">
      <alignment horizontal="center" vertical="center"/>
    </xf>
    <xf numFmtId="49" fontId="9" fillId="0" borderId="5" xfId="1" applyNumberFormat="1" applyFont="1" applyBorder="1" applyAlignment="1">
      <alignment horizontal="center" wrapText="1"/>
    </xf>
    <xf numFmtId="49" fontId="9" fillId="0" borderId="7" xfId="1" applyNumberFormat="1" applyFont="1" applyBorder="1" applyAlignment="1">
      <alignment horizontal="center" wrapText="1"/>
    </xf>
    <xf numFmtId="3" fontId="9" fillId="7" borderId="1" xfId="1" applyNumberFormat="1" applyFont="1" applyFill="1" applyBorder="1" applyAlignment="1">
      <alignment horizontal="center"/>
    </xf>
    <xf numFmtId="49" fontId="9" fillId="0" borderId="0" xfId="1" applyNumberFormat="1" applyFont="1" applyAlignment="1">
      <alignment horizontal="center"/>
    </xf>
    <xf numFmtId="49" fontId="6" fillId="0" borderId="1" xfId="1" applyNumberFormat="1" applyFont="1" applyBorder="1" applyAlignment="1">
      <alignment horizontal="center"/>
    </xf>
    <xf numFmtId="49" fontId="5" fillId="3" borderId="1" xfId="1" applyNumberFormat="1" applyFont="1" applyFill="1" applyBorder="1" applyAlignment="1">
      <alignment horizontal="left" vertical="center"/>
    </xf>
    <xf numFmtId="49" fontId="5" fillId="3" borderId="1" xfId="1" applyNumberFormat="1" applyFont="1" applyFill="1" applyBorder="1" applyAlignment="1">
      <alignment horizontal="left" vertical="center" wrapText="1"/>
    </xf>
    <xf numFmtId="49" fontId="5" fillId="2" borderId="1" xfId="1" applyNumberFormat="1" applyFont="1" applyFill="1" applyBorder="1" applyAlignment="1">
      <alignment horizontal="left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49" fontId="5" fillId="4" borderId="1" xfId="1" applyNumberFormat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center" vertical="center" wrapText="1"/>
    </xf>
    <xf numFmtId="3" fontId="2" fillId="0" borderId="8" xfId="1" applyNumberFormat="1" applyFont="1" applyFill="1" applyBorder="1" applyAlignment="1">
      <alignment horizontal="center" vertical="center" wrapText="1"/>
    </xf>
    <xf numFmtId="3" fontId="2" fillId="0" borderId="4" xfId="1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6" ySplit="3" topLeftCell="G43" activePane="bottomRight" state="frozen"/>
      <selection pane="topRight" activeCell="T1" sqref="T1"/>
      <selection pane="bottomLeft" activeCell="A4" sqref="A4"/>
      <selection pane="bottomRight" activeCell="B50" sqref="B50"/>
    </sheetView>
  </sheetViews>
  <sheetFormatPr defaultColWidth="9.125" defaultRowHeight="14.25" x14ac:dyDescent="0.2"/>
  <cols>
    <col min="1" max="1" width="5" style="1" bestFit="1" customWidth="1"/>
    <col min="2" max="2" width="34.75" style="1" bestFit="1" customWidth="1"/>
    <col min="3" max="3" width="6.125" style="1" bestFit="1" customWidth="1"/>
    <col min="4" max="4" width="39" style="1" customWidth="1"/>
    <col min="5" max="5" width="21.75" style="1" bestFit="1" customWidth="1"/>
    <col min="6" max="6" width="16.875" style="1" customWidth="1"/>
    <col min="7" max="7" width="10.875" style="1" bestFit="1" customWidth="1"/>
    <col min="8" max="8" width="9.875" style="1" bestFit="1" customWidth="1"/>
    <col min="9" max="16384" width="9.125" style="1"/>
  </cols>
  <sheetData>
    <row r="1" spans="1:8" x14ac:dyDescent="0.2">
      <c r="A1" s="122" t="s">
        <v>63</v>
      </c>
      <c r="B1" s="123"/>
      <c r="C1" s="123"/>
      <c r="D1" s="123"/>
      <c r="E1" s="123"/>
      <c r="F1" s="124"/>
    </row>
    <row r="2" spans="1:8" ht="28.5" x14ac:dyDescent="0.2">
      <c r="A2" s="23" t="s">
        <v>0</v>
      </c>
      <c r="B2" s="24" t="s">
        <v>1</v>
      </c>
      <c r="C2" s="25" t="s">
        <v>2</v>
      </c>
      <c r="D2" s="27" t="s">
        <v>3</v>
      </c>
      <c r="E2" s="27" t="s">
        <v>4</v>
      </c>
      <c r="F2" s="30" t="s">
        <v>5</v>
      </c>
    </row>
    <row r="3" spans="1:8" x14ac:dyDescent="0.2">
      <c r="A3" s="23"/>
      <c r="B3" s="23"/>
      <c r="C3" s="26"/>
      <c r="D3" s="28"/>
      <c r="E3" s="29"/>
      <c r="F3" s="31"/>
    </row>
    <row r="4" spans="1:8" ht="16.5" x14ac:dyDescent="0.2">
      <c r="A4" s="4" t="s">
        <v>85</v>
      </c>
      <c r="B4" s="126" t="s">
        <v>86</v>
      </c>
      <c r="C4" s="127"/>
      <c r="D4" s="127"/>
      <c r="E4" s="127"/>
      <c r="F4" s="35">
        <f>SUM(F5:F12)</f>
        <v>527489000</v>
      </c>
    </row>
    <row r="5" spans="1:8" ht="15" x14ac:dyDescent="0.2">
      <c r="A5" s="6">
        <v>1</v>
      </c>
      <c r="B5" s="7" t="s">
        <v>6</v>
      </c>
      <c r="C5" s="6" t="s">
        <v>7</v>
      </c>
      <c r="D5" s="8" t="s">
        <v>8</v>
      </c>
      <c r="E5" s="32" t="s">
        <v>43</v>
      </c>
      <c r="F5" s="10">
        <v>37540000</v>
      </c>
      <c r="G5" s="33"/>
    </row>
    <row r="6" spans="1:8" ht="15" x14ac:dyDescent="0.2">
      <c r="A6" s="6">
        <v>2</v>
      </c>
      <c r="B6" s="7" t="s">
        <v>9</v>
      </c>
      <c r="C6" s="6" t="s">
        <v>10</v>
      </c>
      <c r="D6" s="8" t="s">
        <v>8</v>
      </c>
      <c r="E6" s="22" t="s">
        <v>43</v>
      </c>
      <c r="F6" s="10">
        <v>46000000</v>
      </c>
    </row>
    <row r="7" spans="1:8" ht="15" x14ac:dyDescent="0.2">
      <c r="A7" s="6">
        <v>3</v>
      </c>
      <c r="B7" s="7" t="s">
        <v>11</v>
      </c>
      <c r="C7" s="6" t="s">
        <v>10</v>
      </c>
      <c r="D7" s="8" t="s">
        <v>12</v>
      </c>
      <c r="E7" s="22" t="s">
        <v>43</v>
      </c>
      <c r="F7" s="10">
        <v>175500000</v>
      </c>
    </row>
    <row r="8" spans="1:8" ht="15" x14ac:dyDescent="0.2">
      <c r="A8" s="6">
        <v>4</v>
      </c>
      <c r="B8" s="7" t="s">
        <v>13</v>
      </c>
      <c r="C8" s="6" t="s">
        <v>14</v>
      </c>
      <c r="D8" s="8" t="s">
        <v>15</v>
      </c>
      <c r="E8" s="22" t="s">
        <v>44</v>
      </c>
      <c r="F8" s="10">
        <v>69518880</v>
      </c>
    </row>
    <row r="9" spans="1:8" ht="15" x14ac:dyDescent="0.2">
      <c r="A9" s="6">
        <v>5</v>
      </c>
      <c r="B9" s="7" t="s">
        <v>21</v>
      </c>
      <c r="C9" s="6" t="s">
        <v>10</v>
      </c>
      <c r="D9" s="8" t="s">
        <v>22</v>
      </c>
      <c r="E9" s="8" t="s">
        <v>44</v>
      </c>
      <c r="F9" s="10">
        <v>22500000</v>
      </c>
    </row>
    <row r="10" spans="1:8" ht="30" x14ac:dyDescent="0.2">
      <c r="A10" s="6">
        <v>6</v>
      </c>
      <c r="B10" s="16" t="s">
        <v>35</v>
      </c>
      <c r="C10" s="11" t="s">
        <v>36</v>
      </c>
      <c r="D10" s="17" t="s">
        <v>37</v>
      </c>
      <c r="E10" s="21" t="s">
        <v>44</v>
      </c>
      <c r="F10" s="15">
        <v>99615120</v>
      </c>
    </row>
    <row r="11" spans="1:8" ht="15.75" x14ac:dyDescent="0.2">
      <c r="A11" s="6">
        <v>7</v>
      </c>
      <c r="B11" s="16" t="s">
        <v>58</v>
      </c>
      <c r="C11" s="11" t="s">
        <v>10</v>
      </c>
      <c r="D11" s="17" t="s">
        <v>59</v>
      </c>
      <c r="E11" s="18" t="s">
        <v>83</v>
      </c>
      <c r="F11" s="15">
        <v>10815000</v>
      </c>
    </row>
    <row r="12" spans="1:8" ht="30" x14ac:dyDescent="0.2">
      <c r="A12" s="6">
        <v>8</v>
      </c>
      <c r="B12" s="6" t="s">
        <v>19</v>
      </c>
      <c r="C12" s="6" t="s">
        <v>17</v>
      </c>
      <c r="D12" s="8" t="s">
        <v>20</v>
      </c>
      <c r="E12" s="8" t="s">
        <v>76</v>
      </c>
      <c r="F12" s="10">
        <v>66000000</v>
      </c>
      <c r="H12" s="14"/>
    </row>
    <row r="13" spans="1:8" ht="18" customHeight="1" x14ac:dyDescent="0.2">
      <c r="A13" s="3" t="s">
        <v>87</v>
      </c>
      <c r="B13" s="128" t="s">
        <v>88</v>
      </c>
      <c r="C13" s="129"/>
      <c r="D13" s="129"/>
      <c r="E13" s="129"/>
      <c r="F13" s="34">
        <f>SUM(F14:F18)</f>
        <v>301480000</v>
      </c>
    </row>
    <row r="14" spans="1:8" ht="60" x14ac:dyDescent="0.2">
      <c r="A14" s="6" t="s">
        <v>99</v>
      </c>
      <c r="B14" s="7" t="s">
        <v>23</v>
      </c>
      <c r="C14" s="6" t="s">
        <v>24</v>
      </c>
      <c r="D14" s="8" t="s">
        <v>25</v>
      </c>
      <c r="E14" s="8" t="s">
        <v>45</v>
      </c>
      <c r="F14" s="10">
        <v>68800000</v>
      </c>
    </row>
    <row r="15" spans="1:8" ht="31.5" x14ac:dyDescent="0.2">
      <c r="A15" s="6" t="s">
        <v>100</v>
      </c>
      <c r="B15" s="7" t="s">
        <v>26</v>
      </c>
      <c r="C15" s="6" t="s">
        <v>17</v>
      </c>
      <c r="D15" s="8" t="s">
        <v>27</v>
      </c>
      <c r="E15" s="13" t="s">
        <v>93</v>
      </c>
      <c r="F15" s="10">
        <v>142000000</v>
      </c>
    </row>
    <row r="16" spans="1:8" ht="31.5" x14ac:dyDescent="0.2">
      <c r="A16" s="6" t="s">
        <v>101</v>
      </c>
      <c r="B16" s="12" t="s">
        <v>31</v>
      </c>
      <c r="C16" s="6" t="s">
        <v>10</v>
      </c>
      <c r="D16" s="8" t="s">
        <v>32</v>
      </c>
      <c r="E16" s="13" t="s">
        <v>78</v>
      </c>
      <c r="F16" s="10">
        <v>37000000</v>
      </c>
    </row>
    <row r="17" spans="1:6" ht="31.5" x14ac:dyDescent="0.2">
      <c r="A17" s="6" t="s">
        <v>102</v>
      </c>
      <c r="B17" s="16" t="s">
        <v>61</v>
      </c>
      <c r="C17" s="11" t="s">
        <v>62</v>
      </c>
      <c r="D17" s="17" t="s">
        <v>60</v>
      </c>
      <c r="E17" s="18" t="s">
        <v>95</v>
      </c>
      <c r="F17" s="15">
        <v>13860000</v>
      </c>
    </row>
    <row r="18" spans="1:6" ht="15" x14ac:dyDescent="0.2">
      <c r="A18" s="6" t="s">
        <v>103</v>
      </c>
      <c r="B18" s="7" t="s">
        <v>16</v>
      </c>
      <c r="C18" s="6" t="s">
        <v>17</v>
      </c>
      <c r="D18" s="8" t="s">
        <v>18</v>
      </c>
      <c r="E18" s="9" t="s">
        <v>83</v>
      </c>
      <c r="F18" s="10">
        <v>39820000</v>
      </c>
    </row>
    <row r="19" spans="1:6" ht="30" x14ac:dyDescent="0.2">
      <c r="A19" s="11" t="s">
        <v>99</v>
      </c>
      <c r="B19" s="16" t="s">
        <v>54</v>
      </c>
      <c r="C19" s="11" t="s">
        <v>51</v>
      </c>
      <c r="D19" s="17" t="s">
        <v>55</v>
      </c>
      <c r="E19" s="18" t="s">
        <v>83</v>
      </c>
      <c r="F19" s="15">
        <v>171187200</v>
      </c>
    </row>
    <row r="20" spans="1:6" ht="15.75" x14ac:dyDescent="0.2">
      <c r="A20" s="11" t="s">
        <v>100</v>
      </c>
      <c r="B20" s="16" t="s">
        <v>84</v>
      </c>
      <c r="C20" s="11" t="s">
        <v>10</v>
      </c>
      <c r="D20" s="17" t="s">
        <v>52</v>
      </c>
      <c r="E20" s="18" t="s">
        <v>113</v>
      </c>
      <c r="F20" s="15">
        <v>79000000</v>
      </c>
    </row>
    <row r="21" spans="1:6" ht="15.75" x14ac:dyDescent="0.2">
      <c r="A21" s="6" t="s">
        <v>101</v>
      </c>
      <c r="B21" s="16" t="s">
        <v>53</v>
      </c>
      <c r="C21" s="11" t="s">
        <v>51</v>
      </c>
      <c r="D21" s="17" t="s">
        <v>52</v>
      </c>
      <c r="E21" s="18" t="s">
        <v>114</v>
      </c>
      <c r="F21" s="15">
        <v>125663450</v>
      </c>
    </row>
    <row r="22" spans="1:6" ht="15.75" x14ac:dyDescent="0.2">
      <c r="A22" s="11" t="s">
        <v>102</v>
      </c>
      <c r="B22" s="16" t="s">
        <v>50</v>
      </c>
      <c r="C22" s="11" t="s">
        <v>51</v>
      </c>
      <c r="D22" s="17" t="s">
        <v>52</v>
      </c>
      <c r="E22" s="18" t="s">
        <v>114</v>
      </c>
      <c r="F22" s="15">
        <v>333262950</v>
      </c>
    </row>
    <row r="23" spans="1:6" ht="15.75" x14ac:dyDescent="0.2">
      <c r="A23" s="6" t="s">
        <v>103</v>
      </c>
      <c r="B23" s="16" t="s">
        <v>79</v>
      </c>
      <c r="C23" s="11" t="s">
        <v>80</v>
      </c>
      <c r="D23" s="17" t="s">
        <v>81</v>
      </c>
      <c r="E23" s="18" t="s">
        <v>114</v>
      </c>
      <c r="F23" s="15">
        <v>49500000</v>
      </c>
    </row>
    <row r="24" spans="1:6" ht="16.5" customHeight="1" x14ac:dyDescent="0.2">
      <c r="A24" s="2" t="s">
        <v>89</v>
      </c>
      <c r="B24" s="130" t="s">
        <v>90</v>
      </c>
      <c r="C24" s="131"/>
      <c r="D24" s="131"/>
      <c r="E24" s="131"/>
      <c r="F24" s="37">
        <f ca="1">SUM(F19:F27)</f>
        <v>708317200</v>
      </c>
    </row>
    <row r="25" spans="1:6" ht="30" x14ac:dyDescent="0.2">
      <c r="A25" s="11" t="s">
        <v>101</v>
      </c>
      <c r="B25" s="12" t="s">
        <v>33</v>
      </c>
      <c r="C25" s="6" t="s">
        <v>10</v>
      </c>
      <c r="D25" s="8" t="s">
        <v>34</v>
      </c>
      <c r="E25" s="13" t="s">
        <v>46</v>
      </c>
      <c r="F25" s="10">
        <v>152000000</v>
      </c>
    </row>
    <row r="26" spans="1:6" ht="45" x14ac:dyDescent="0.2">
      <c r="A26" s="11" t="s">
        <v>102</v>
      </c>
      <c r="B26" s="12" t="s">
        <v>38</v>
      </c>
      <c r="C26" s="6" t="s">
        <v>17</v>
      </c>
      <c r="D26" s="8" t="s">
        <v>39</v>
      </c>
      <c r="E26" s="82" t="s">
        <v>49</v>
      </c>
      <c r="F26" s="69">
        <v>113850000</v>
      </c>
    </row>
    <row r="27" spans="1:6" ht="45" x14ac:dyDescent="0.2">
      <c r="A27" s="11" t="s">
        <v>103</v>
      </c>
      <c r="B27" s="12" t="s">
        <v>40</v>
      </c>
      <c r="C27" s="6" t="s">
        <v>17</v>
      </c>
      <c r="D27" s="8" t="s">
        <v>41</v>
      </c>
      <c r="E27" s="82" t="s">
        <v>112</v>
      </c>
      <c r="F27" s="83">
        <v>151800000</v>
      </c>
    </row>
    <row r="28" spans="1:6" ht="16.5" customHeight="1" x14ac:dyDescent="0.2">
      <c r="A28" s="5" t="s">
        <v>91</v>
      </c>
      <c r="B28" s="132" t="s">
        <v>92</v>
      </c>
      <c r="C28" s="133"/>
      <c r="D28" s="133"/>
      <c r="E28" s="133"/>
      <c r="F28" s="39">
        <f>SUM(F29:F45)</f>
        <v>1397415900</v>
      </c>
    </row>
    <row r="29" spans="1:6" ht="47.25" x14ac:dyDescent="0.2">
      <c r="A29" s="6" t="s">
        <v>99</v>
      </c>
      <c r="B29" s="79" t="s">
        <v>56</v>
      </c>
      <c r="C29" s="6" t="s">
        <v>17</v>
      </c>
      <c r="D29" s="8" t="s">
        <v>57</v>
      </c>
      <c r="E29" s="13" t="s">
        <v>82</v>
      </c>
      <c r="F29" s="10">
        <v>52000000</v>
      </c>
    </row>
    <row r="30" spans="1:6" ht="31.5" x14ac:dyDescent="0.2">
      <c r="A30" s="6" t="s">
        <v>100</v>
      </c>
      <c r="B30" s="81" t="s">
        <v>28</v>
      </c>
      <c r="C30" s="11" t="s">
        <v>29</v>
      </c>
      <c r="D30" s="17" t="s">
        <v>30</v>
      </c>
      <c r="E30" s="18" t="s">
        <v>94</v>
      </c>
      <c r="F30" s="15">
        <v>546361200</v>
      </c>
    </row>
    <row r="31" spans="1:6" ht="15.75" x14ac:dyDescent="0.2">
      <c r="A31" s="6" t="s">
        <v>101</v>
      </c>
      <c r="B31" s="79" t="s">
        <v>121</v>
      </c>
      <c r="C31" s="6" t="s">
        <v>10</v>
      </c>
      <c r="D31" s="8"/>
      <c r="E31" s="13" t="s">
        <v>126</v>
      </c>
      <c r="F31" s="10">
        <v>130000000</v>
      </c>
    </row>
    <row r="32" spans="1:6" ht="30" x14ac:dyDescent="0.2">
      <c r="A32" s="6" t="s">
        <v>102</v>
      </c>
      <c r="B32" s="77" t="s">
        <v>122</v>
      </c>
      <c r="C32" s="78" t="s">
        <v>67</v>
      </c>
      <c r="D32" s="74"/>
      <c r="E32" s="13" t="s">
        <v>126</v>
      </c>
      <c r="F32" s="15">
        <v>16500000</v>
      </c>
    </row>
    <row r="33" spans="1:6" ht="15.75" x14ac:dyDescent="0.2">
      <c r="A33" s="6" t="s">
        <v>103</v>
      </c>
      <c r="B33" s="77" t="s">
        <v>123</v>
      </c>
      <c r="C33" s="78" t="s">
        <v>124</v>
      </c>
      <c r="D33" s="75"/>
      <c r="E33" s="13" t="s">
        <v>126</v>
      </c>
      <c r="F33" s="10">
        <v>64319200</v>
      </c>
    </row>
    <row r="34" spans="1:6" ht="15.75" x14ac:dyDescent="0.2">
      <c r="A34" s="6" t="s">
        <v>104</v>
      </c>
      <c r="B34" s="77" t="s">
        <v>125</v>
      </c>
      <c r="C34" s="78" t="s">
        <v>10</v>
      </c>
      <c r="D34" s="74"/>
      <c r="E34" s="13" t="s">
        <v>126</v>
      </c>
      <c r="F34" s="15">
        <v>19000000</v>
      </c>
    </row>
    <row r="35" spans="1:6" ht="15.75" x14ac:dyDescent="0.2">
      <c r="A35" s="6" t="s">
        <v>144</v>
      </c>
      <c r="B35" s="79" t="s">
        <v>127</v>
      </c>
      <c r="C35" s="6" t="s">
        <v>155</v>
      </c>
      <c r="D35" s="8"/>
      <c r="E35" s="13" t="s">
        <v>132</v>
      </c>
      <c r="F35" s="10">
        <v>43500000</v>
      </c>
    </row>
    <row r="36" spans="1:6" ht="15.75" x14ac:dyDescent="0.2">
      <c r="A36" s="6" t="s">
        <v>145</v>
      </c>
      <c r="B36" s="77" t="s">
        <v>128</v>
      </c>
      <c r="C36" s="78" t="s">
        <v>156</v>
      </c>
      <c r="D36" s="74"/>
      <c r="E36" s="13" t="s">
        <v>132</v>
      </c>
      <c r="F36" s="15">
        <v>37000000</v>
      </c>
    </row>
    <row r="37" spans="1:6" ht="15.75" x14ac:dyDescent="0.2">
      <c r="A37" s="6" t="s">
        <v>146</v>
      </c>
      <c r="B37" s="77" t="s">
        <v>129</v>
      </c>
      <c r="C37" s="78" t="s">
        <v>157</v>
      </c>
      <c r="D37" s="75"/>
      <c r="E37" s="13" t="s">
        <v>132</v>
      </c>
      <c r="F37" s="10">
        <v>73480000</v>
      </c>
    </row>
    <row r="38" spans="1:6" ht="30" x14ac:dyDescent="0.2">
      <c r="A38" s="6" t="s">
        <v>147</v>
      </c>
      <c r="B38" s="77" t="s">
        <v>130</v>
      </c>
      <c r="C38" s="78" t="s">
        <v>116</v>
      </c>
      <c r="D38" s="74"/>
      <c r="E38" s="13" t="s">
        <v>133</v>
      </c>
      <c r="F38" s="15">
        <v>25980000</v>
      </c>
    </row>
    <row r="39" spans="1:6" ht="15.75" x14ac:dyDescent="0.2">
      <c r="A39" s="6" t="s">
        <v>148</v>
      </c>
      <c r="B39" s="77" t="s">
        <v>131</v>
      </c>
      <c r="C39" s="78" t="s">
        <v>158</v>
      </c>
      <c r="D39" s="74"/>
      <c r="E39" s="13" t="s">
        <v>133</v>
      </c>
      <c r="F39" s="15">
        <v>143550000</v>
      </c>
    </row>
    <row r="40" spans="1:6" ht="30" x14ac:dyDescent="0.2">
      <c r="A40" s="6" t="s">
        <v>149</v>
      </c>
      <c r="B40" s="77" t="s">
        <v>134</v>
      </c>
      <c r="C40" s="78" t="s">
        <v>10</v>
      </c>
      <c r="D40" s="74" t="s">
        <v>135</v>
      </c>
      <c r="E40" s="13" t="s">
        <v>132</v>
      </c>
      <c r="F40" s="15">
        <v>18500000</v>
      </c>
    </row>
    <row r="41" spans="1:6" ht="30" x14ac:dyDescent="0.2">
      <c r="A41" s="6" t="s">
        <v>150</v>
      </c>
      <c r="B41" s="77" t="s">
        <v>136</v>
      </c>
      <c r="C41" s="78" t="s">
        <v>67</v>
      </c>
      <c r="D41" s="75" t="s">
        <v>137</v>
      </c>
      <c r="E41" s="13" t="s">
        <v>132</v>
      </c>
      <c r="F41" s="10">
        <v>16500000</v>
      </c>
    </row>
    <row r="42" spans="1:6" ht="30" x14ac:dyDescent="0.2">
      <c r="A42" s="6" t="s">
        <v>151</v>
      </c>
      <c r="B42" s="77" t="s">
        <v>138</v>
      </c>
      <c r="C42" s="78" t="s">
        <v>10</v>
      </c>
      <c r="D42" s="74" t="s">
        <v>139</v>
      </c>
      <c r="E42" s="13" t="s">
        <v>132</v>
      </c>
      <c r="F42" s="15">
        <v>41475500</v>
      </c>
    </row>
    <row r="43" spans="1:6" ht="15.75" x14ac:dyDescent="0.2">
      <c r="A43" s="6" t="s">
        <v>152</v>
      </c>
      <c r="B43" s="77" t="s">
        <v>125</v>
      </c>
      <c r="C43" s="78" t="s">
        <v>10</v>
      </c>
      <c r="D43" s="74" t="s">
        <v>140</v>
      </c>
      <c r="E43" s="13" t="s">
        <v>132</v>
      </c>
      <c r="F43" s="15">
        <v>19950000</v>
      </c>
    </row>
    <row r="44" spans="1:6" ht="15.75" x14ac:dyDescent="0.2">
      <c r="A44" s="6" t="s">
        <v>153</v>
      </c>
      <c r="B44" s="77" t="s">
        <v>121</v>
      </c>
      <c r="C44" s="78" t="s">
        <v>10</v>
      </c>
      <c r="D44" s="74" t="s">
        <v>141</v>
      </c>
      <c r="E44" s="13" t="s">
        <v>132</v>
      </c>
      <c r="F44" s="15">
        <v>130000000</v>
      </c>
    </row>
    <row r="45" spans="1:6" ht="30" x14ac:dyDescent="0.2">
      <c r="A45" s="6" t="s">
        <v>154</v>
      </c>
      <c r="B45" s="80" t="s">
        <v>143</v>
      </c>
      <c r="C45" s="78" t="s">
        <v>10</v>
      </c>
      <c r="D45" s="75" t="s">
        <v>142</v>
      </c>
      <c r="E45" s="13" t="s">
        <v>132</v>
      </c>
      <c r="F45" s="10">
        <v>19300000</v>
      </c>
    </row>
    <row r="46" spans="1:6" ht="32.25" customHeight="1" x14ac:dyDescent="0.2">
      <c r="A46" s="73" t="s">
        <v>185</v>
      </c>
      <c r="B46" s="80" t="s">
        <v>183</v>
      </c>
      <c r="C46" s="78" t="s">
        <v>178</v>
      </c>
      <c r="D46" s="74"/>
      <c r="E46" s="13"/>
      <c r="F46" s="15">
        <v>36069000</v>
      </c>
    </row>
    <row r="47" spans="1:6" ht="30" x14ac:dyDescent="0.2">
      <c r="A47" s="73" t="s">
        <v>186</v>
      </c>
      <c r="B47" s="80" t="s">
        <v>179</v>
      </c>
      <c r="C47" s="78" t="s">
        <v>180</v>
      </c>
      <c r="D47" s="74" t="s">
        <v>181</v>
      </c>
      <c r="E47" s="13"/>
      <c r="F47" s="15">
        <v>33000000</v>
      </c>
    </row>
    <row r="48" spans="1:6" ht="32.25" customHeight="1" x14ac:dyDescent="0.2">
      <c r="A48" s="73" t="s">
        <v>187</v>
      </c>
      <c r="B48" s="80" t="s">
        <v>184</v>
      </c>
      <c r="C48" s="78" t="s">
        <v>178</v>
      </c>
      <c r="D48" s="74" t="s">
        <v>182</v>
      </c>
      <c r="E48" s="13"/>
      <c r="F48" s="15">
        <v>33000000</v>
      </c>
    </row>
    <row r="49" spans="1:6" ht="32.25" customHeight="1" x14ac:dyDescent="0.2">
      <c r="A49" s="73" t="s">
        <v>188</v>
      </c>
      <c r="B49" s="80" t="s">
        <v>189</v>
      </c>
      <c r="C49" s="78" t="s">
        <v>178</v>
      </c>
      <c r="D49" s="74" t="s">
        <v>190</v>
      </c>
      <c r="E49" s="13"/>
      <c r="F49" s="15">
        <v>20000000</v>
      </c>
    </row>
    <row r="50" spans="1:6" ht="32.25" customHeight="1" x14ac:dyDescent="0.2">
      <c r="A50" s="73" t="s">
        <v>187</v>
      </c>
      <c r="B50" s="80" t="s">
        <v>192</v>
      </c>
      <c r="C50" s="78" t="s">
        <v>180</v>
      </c>
      <c r="D50" s="74" t="s">
        <v>193</v>
      </c>
      <c r="E50" s="13"/>
      <c r="F50" s="15">
        <v>46000000</v>
      </c>
    </row>
    <row r="51" spans="1:6" ht="32.25" customHeight="1" x14ac:dyDescent="0.2">
      <c r="A51" s="73" t="s">
        <v>188</v>
      </c>
      <c r="B51" s="80"/>
      <c r="C51" s="78"/>
      <c r="D51" s="74"/>
      <c r="E51" s="13"/>
      <c r="F51" s="15"/>
    </row>
    <row r="52" spans="1:6" x14ac:dyDescent="0.2">
      <c r="A52" s="122" t="s">
        <v>42</v>
      </c>
      <c r="B52" s="125"/>
      <c r="C52" s="76"/>
      <c r="D52" s="19"/>
      <c r="E52" s="19"/>
      <c r="F52" s="20">
        <f ca="1" xml:space="preserve"> SUM(F5:F30)</f>
        <v>4722123600</v>
      </c>
    </row>
  </sheetData>
  <mergeCells count="6">
    <mergeCell ref="A1:F1"/>
    <mergeCell ref="A52:B52"/>
    <mergeCell ref="B4:E4"/>
    <mergeCell ref="B13:E13"/>
    <mergeCell ref="B24:E24"/>
    <mergeCell ref="B28:E28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defaultRowHeight="14.25" x14ac:dyDescent="0.2"/>
  <cols>
    <col min="2" max="2" width="16.625" customWidth="1"/>
    <col min="4" max="4" width="20.375" customWidth="1"/>
    <col min="5" max="5" width="24.375" customWidth="1"/>
    <col min="6" max="6" width="10.75" customWidth="1"/>
  </cols>
  <sheetData>
    <row r="1" spans="1:7" ht="15" x14ac:dyDescent="0.25">
      <c r="A1" s="134" t="s">
        <v>118</v>
      </c>
      <c r="B1" s="134"/>
      <c r="C1" s="134"/>
      <c r="D1" s="134"/>
      <c r="E1" s="134"/>
    </row>
    <row r="2" spans="1:7" s="1" customFormat="1" ht="75" x14ac:dyDescent="0.2">
      <c r="A2" s="65" t="s">
        <v>99</v>
      </c>
      <c r="B2" s="66" t="s">
        <v>40</v>
      </c>
      <c r="C2" s="32" t="s">
        <v>17</v>
      </c>
      <c r="D2" s="67" t="s">
        <v>41</v>
      </c>
      <c r="E2" s="68" t="s">
        <v>120</v>
      </c>
      <c r="F2" s="60"/>
    </row>
    <row r="3" spans="1:7" s="1" customFormat="1" ht="45" x14ac:dyDescent="0.2">
      <c r="A3" s="32" t="s">
        <v>100</v>
      </c>
      <c r="B3" s="66" t="s">
        <v>115</v>
      </c>
      <c r="C3" s="32" t="s">
        <v>116</v>
      </c>
      <c r="D3" s="67" t="s">
        <v>117</v>
      </c>
      <c r="E3" s="69">
        <v>25980000</v>
      </c>
    </row>
    <row r="4" spans="1:7" s="1" customFormat="1" ht="15.75" customHeight="1" x14ac:dyDescent="0.2">
      <c r="A4" s="135" t="s">
        <v>119</v>
      </c>
      <c r="B4" s="135"/>
      <c r="C4" s="135"/>
      <c r="D4" s="135"/>
      <c r="E4" s="135"/>
    </row>
    <row r="5" spans="1:7" s="1" customFormat="1" ht="45" x14ac:dyDescent="0.2">
      <c r="A5" s="32" t="s">
        <v>99</v>
      </c>
      <c r="B5" s="67" t="s">
        <v>16</v>
      </c>
      <c r="C5" s="32" t="s">
        <v>17</v>
      </c>
      <c r="D5" s="67" t="s">
        <v>18</v>
      </c>
      <c r="E5" s="69">
        <v>39820000</v>
      </c>
    </row>
    <row r="6" spans="1:7" s="1" customFormat="1" ht="29.25" customHeight="1" x14ac:dyDescent="0.2">
      <c r="A6" s="65" t="s">
        <v>100</v>
      </c>
      <c r="B6" s="70" t="s">
        <v>84</v>
      </c>
      <c r="C6" s="65" t="s">
        <v>10</v>
      </c>
      <c r="D6" s="71" t="s">
        <v>52</v>
      </c>
      <c r="E6" s="72">
        <v>79000000</v>
      </c>
    </row>
    <row r="7" spans="1:7" s="1" customFormat="1" ht="60" x14ac:dyDescent="0.2">
      <c r="A7" s="32" t="s">
        <v>101</v>
      </c>
      <c r="B7" s="32" t="s">
        <v>19</v>
      </c>
      <c r="C7" s="32" t="s">
        <v>17</v>
      </c>
      <c r="D7" s="67" t="s">
        <v>20</v>
      </c>
      <c r="E7" s="69">
        <v>66000000</v>
      </c>
      <c r="G7" s="14"/>
    </row>
    <row r="8" spans="1:7" s="1" customFormat="1" ht="15" x14ac:dyDescent="0.2">
      <c r="A8" s="62"/>
      <c r="B8" s="61"/>
      <c r="C8" s="62"/>
      <c r="D8" s="63"/>
      <c r="E8" s="64"/>
    </row>
  </sheetData>
  <mergeCells count="2">
    <mergeCell ref="A1:E1"/>
    <mergeCell ref="A4:E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xSplit="6" ySplit="3" topLeftCell="G7" activePane="bottomRight" state="frozen"/>
      <selection pane="topRight" activeCell="T1" sqref="T1"/>
      <selection pane="bottomLeft" activeCell="A4" sqref="A4"/>
      <selection pane="bottomRight" activeCell="E9" sqref="E9"/>
    </sheetView>
  </sheetViews>
  <sheetFormatPr defaultColWidth="9.125" defaultRowHeight="14.25" x14ac:dyDescent="0.2"/>
  <cols>
    <col min="1" max="1" width="5.625" style="1" customWidth="1"/>
    <col min="2" max="2" width="28.125" style="1" customWidth="1"/>
    <col min="3" max="3" width="6.625" style="1" bestFit="1" customWidth="1"/>
    <col min="4" max="4" width="16" style="1" bestFit="1" customWidth="1"/>
    <col min="5" max="5" width="23.125" style="1" customWidth="1"/>
    <col min="6" max="6" width="24.75" style="1" customWidth="1"/>
    <col min="7" max="7" width="17.625" style="1" customWidth="1"/>
    <col min="8" max="16384" width="9.125" style="1"/>
  </cols>
  <sheetData>
    <row r="1" spans="1:10" x14ac:dyDescent="0.2">
      <c r="A1" s="122" t="s">
        <v>64</v>
      </c>
      <c r="B1" s="123"/>
      <c r="C1" s="123"/>
      <c r="D1" s="123"/>
      <c r="E1" s="123"/>
      <c r="F1" s="124"/>
    </row>
    <row r="2" spans="1:10" ht="28.5" x14ac:dyDescent="0.2">
      <c r="A2" s="41" t="s">
        <v>0</v>
      </c>
      <c r="B2" s="42" t="s">
        <v>96</v>
      </c>
      <c r="C2" s="43" t="s">
        <v>2</v>
      </c>
      <c r="D2" s="44" t="s">
        <v>3</v>
      </c>
      <c r="E2" s="44" t="s">
        <v>4</v>
      </c>
      <c r="F2" s="45" t="s">
        <v>5</v>
      </c>
    </row>
    <row r="3" spans="1:10" x14ac:dyDescent="0.2">
      <c r="A3" s="41"/>
      <c r="B3" s="41"/>
      <c r="C3" s="46"/>
      <c r="D3" s="47"/>
      <c r="E3" s="48"/>
      <c r="F3" s="49"/>
    </row>
    <row r="4" spans="1:10" ht="16.5" x14ac:dyDescent="0.2">
      <c r="A4" s="2" t="s">
        <v>85</v>
      </c>
      <c r="B4" s="130" t="s">
        <v>90</v>
      </c>
      <c r="C4" s="131"/>
      <c r="D4" s="131"/>
      <c r="E4" s="131"/>
      <c r="F4" s="36"/>
    </row>
    <row r="5" spans="1:10" ht="15.75" x14ac:dyDescent="0.25">
      <c r="A5" s="50" t="s">
        <v>99</v>
      </c>
      <c r="B5" s="51" t="s">
        <v>66</v>
      </c>
      <c r="C5" s="50" t="s">
        <v>67</v>
      </c>
      <c r="D5" s="52" t="s">
        <v>68</v>
      </c>
      <c r="E5" s="53" t="s">
        <v>97</v>
      </c>
      <c r="F5" s="54">
        <v>2450000000</v>
      </c>
      <c r="G5" s="57" t="s">
        <v>111</v>
      </c>
    </row>
    <row r="6" spans="1:10" ht="30" x14ac:dyDescent="0.25">
      <c r="A6" s="50" t="s">
        <v>100</v>
      </c>
      <c r="B6" s="51" t="s">
        <v>70</v>
      </c>
      <c r="C6" s="50" t="s">
        <v>67</v>
      </c>
      <c r="D6" s="52" t="s">
        <v>48</v>
      </c>
      <c r="E6" s="53" t="s">
        <v>69</v>
      </c>
      <c r="F6" s="54">
        <v>1270000000</v>
      </c>
      <c r="G6" s="58" t="s">
        <v>109</v>
      </c>
    </row>
    <row r="7" spans="1:10" ht="15.75" x14ac:dyDescent="0.2">
      <c r="A7" s="50" t="s">
        <v>101</v>
      </c>
      <c r="B7" s="51" t="s">
        <v>47</v>
      </c>
      <c r="C7" s="50" t="s">
        <v>17</v>
      </c>
      <c r="D7" s="52" t="s">
        <v>48</v>
      </c>
      <c r="E7" s="53" t="s">
        <v>69</v>
      </c>
      <c r="F7" s="54">
        <v>341000000</v>
      </c>
      <c r="G7" s="55" t="s">
        <v>110</v>
      </c>
      <c r="H7" s="55"/>
      <c r="I7" s="55"/>
      <c r="J7" s="55"/>
    </row>
    <row r="8" spans="1:10" ht="30" x14ac:dyDescent="0.2">
      <c r="A8" s="50" t="s">
        <v>102</v>
      </c>
      <c r="B8" s="51" t="s">
        <v>105</v>
      </c>
      <c r="C8" s="50" t="s">
        <v>10</v>
      </c>
      <c r="D8" s="52" t="s">
        <v>48</v>
      </c>
      <c r="E8" s="53" t="s">
        <v>77</v>
      </c>
      <c r="F8" s="54">
        <v>132000000</v>
      </c>
      <c r="G8" s="59" t="s">
        <v>108</v>
      </c>
      <c r="H8" s="55"/>
      <c r="I8" s="55"/>
      <c r="J8" s="55"/>
    </row>
    <row r="9" spans="1:10" ht="75" x14ac:dyDescent="0.25">
      <c r="A9" s="50" t="s">
        <v>103</v>
      </c>
      <c r="B9" s="51" t="s">
        <v>65</v>
      </c>
      <c r="C9" s="50" t="s">
        <v>17</v>
      </c>
      <c r="D9" s="52" t="s">
        <v>48</v>
      </c>
      <c r="E9" s="53" t="s">
        <v>77</v>
      </c>
      <c r="F9" s="54">
        <v>303000000</v>
      </c>
      <c r="G9" s="58" t="s">
        <v>107</v>
      </c>
    </row>
    <row r="10" spans="1:10" ht="31.5" x14ac:dyDescent="0.2">
      <c r="A10" s="50" t="s">
        <v>104</v>
      </c>
      <c r="B10" s="51" t="s">
        <v>74</v>
      </c>
      <c r="C10" s="50" t="s">
        <v>29</v>
      </c>
      <c r="D10" s="52" t="s">
        <v>75</v>
      </c>
      <c r="E10" s="53" t="s">
        <v>98</v>
      </c>
      <c r="F10" s="54">
        <v>196000000</v>
      </c>
    </row>
    <row r="11" spans="1:10" ht="16.5" customHeight="1" x14ac:dyDescent="0.2">
      <c r="A11" s="5" t="s">
        <v>87</v>
      </c>
      <c r="B11" s="132" t="s">
        <v>92</v>
      </c>
      <c r="C11" s="133"/>
      <c r="D11" s="133"/>
      <c r="E11" s="133"/>
      <c r="F11" s="38"/>
    </row>
    <row r="12" spans="1:10" ht="31.5" x14ac:dyDescent="0.2">
      <c r="A12" s="50" t="s">
        <v>99</v>
      </c>
      <c r="B12" s="51" t="s">
        <v>71</v>
      </c>
      <c r="C12" s="50" t="s">
        <v>72</v>
      </c>
      <c r="D12" s="52" t="s">
        <v>73</v>
      </c>
      <c r="E12" s="53" t="s">
        <v>106</v>
      </c>
      <c r="F12" s="54">
        <v>230322400</v>
      </c>
    </row>
    <row r="13" spans="1:10" x14ac:dyDescent="0.2">
      <c r="A13" s="40" t="s">
        <v>42</v>
      </c>
      <c r="B13" s="40"/>
      <c r="C13" s="40"/>
      <c r="D13" s="40"/>
      <c r="E13" s="40"/>
      <c r="F13" s="56">
        <f xml:space="preserve"> SUM(F5:F12)</f>
        <v>4922322400</v>
      </c>
    </row>
  </sheetData>
  <mergeCells count="3">
    <mergeCell ref="B4:E4"/>
    <mergeCell ref="B11:E11"/>
    <mergeCell ref="A1:F1"/>
  </mergeCells>
  <pageMargins left="0.25" right="0.25" top="0.75" bottom="0.75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37" workbookViewId="0">
      <selection activeCell="E16" sqref="E16"/>
    </sheetView>
  </sheetViews>
  <sheetFormatPr defaultColWidth="9.125" defaultRowHeight="14.25" x14ac:dyDescent="0.2"/>
  <cols>
    <col min="1" max="1" width="5" style="1" bestFit="1" customWidth="1"/>
    <col min="2" max="2" width="41.75" style="1" customWidth="1"/>
    <col min="3" max="3" width="9.75" style="1" customWidth="1"/>
    <col min="4" max="4" width="16.625" style="1" customWidth="1"/>
    <col min="5" max="5" width="17.625" style="1" customWidth="1"/>
    <col min="6" max="6" width="9.875" style="1" bestFit="1" customWidth="1"/>
    <col min="7" max="7" width="17.375" style="1" customWidth="1"/>
    <col min="8" max="8" width="9.125" style="1"/>
    <col min="9" max="9" width="22.25" style="1" customWidth="1"/>
    <col min="10" max="10" width="14.875" style="118" customWidth="1"/>
    <col min="11" max="16384" width="9.125" style="1"/>
  </cols>
  <sheetData>
    <row r="1" spans="1:10" x14ac:dyDescent="0.2">
      <c r="A1" s="122" t="s">
        <v>204</v>
      </c>
      <c r="B1" s="123"/>
      <c r="C1" s="123"/>
      <c r="D1" s="123"/>
      <c r="E1" s="124"/>
      <c r="F1" s="136" t="s">
        <v>195</v>
      </c>
      <c r="G1" s="137"/>
      <c r="I1" s="138" t="s">
        <v>202</v>
      </c>
      <c r="J1" s="138"/>
    </row>
    <row r="2" spans="1:10" x14ac:dyDescent="0.2">
      <c r="A2" s="23" t="s">
        <v>0</v>
      </c>
      <c r="B2" s="23" t="s">
        <v>174</v>
      </c>
      <c r="C2" s="24" t="s">
        <v>2</v>
      </c>
      <c r="D2" s="23" t="s">
        <v>5</v>
      </c>
      <c r="E2" s="94" t="s">
        <v>168</v>
      </c>
      <c r="F2" s="104" t="s">
        <v>196</v>
      </c>
      <c r="G2" s="104" t="s">
        <v>197</v>
      </c>
      <c r="I2" s="119" t="s">
        <v>199</v>
      </c>
      <c r="J2" s="120">
        <v>2756000000</v>
      </c>
    </row>
    <row r="3" spans="1:10" ht="16.5" x14ac:dyDescent="0.25">
      <c r="A3" s="85" t="s">
        <v>85</v>
      </c>
      <c r="B3" s="141" t="s">
        <v>159</v>
      </c>
      <c r="C3" s="141"/>
      <c r="D3" s="86">
        <f>SUM(D4:D24)</f>
        <v>2500231500</v>
      </c>
      <c r="E3" s="96"/>
      <c r="F3" s="114" t="s">
        <v>99</v>
      </c>
      <c r="G3" s="115">
        <v>108565000</v>
      </c>
      <c r="I3" s="119" t="s">
        <v>200</v>
      </c>
      <c r="J3" s="120">
        <v>7680000000</v>
      </c>
    </row>
    <row r="4" spans="1:10" ht="15" x14ac:dyDescent="0.25">
      <c r="A4" s="32">
        <v>1</v>
      </c>
      <c r="B4" s="87" t="s">
        <v>6</v>
      </c>
      <c r="C4" s="32" t="s">
        <v>7</v>
      </c>
      <c r="D4" s="69">
        <v>37540000</v>
      </c>
      <c r="E4" s="97"/>
      <c r="F4" s="114" t="s">
        <v>100</v>
      </c>
      <c r="G4" s="115">
        <v>112438726</v>
      </c>
      <c r="I4" s="119" t="s">
        <v>201</v>
      </c>
      <c r="J4" s="120">
        <v>787000000</v>
      </c>
    </row>
    <row r="5" spans="1:10" ht="15" x14ac:dyDescent="0.25">
      <c r="A5" s="32">
        <v>2</v>
      </c>
      <c r="B5" s="87" t="s">
        <v>9</v>
      </c>
      <c r="C5" s="32" t="s">
        <v>10</v>
      </c>
      <c r="D5" s="69">
        <v>46000000</v>
      </c>
      <c r="E5" s="96"/>
      <c r="F5" s="114" t="s">
        <v>101</v>
      </c>
      <c r="G5" s="115">
        <v>159569357</v>
      </c>
      <c r="I5" s="119" t="s">
        <v>203</v>
      </c>
      <c r="J5" s="121">
        <f>J2-D52</f>
        <v>-1924932482</v>
      </c>
    </row>
    <row r="6" spans="1:10" ht="15" x14ac:dyDescent="0.25">
      <c r="A6" s="32">
        <v>3</v>
      </c>
      <c r="B6" s="87" t="s">
        <v>11</v>
      </c>
      <c r="C6" s="32" t="s">
        <v>10</v>
      </c>
      <c r="D6" s="69">
        <v>175500000</v>
      </c>
      <c r="E6" s="96"/>
      <c r="F6" s="114" t="s">
        <v>102</v>
      </c>
      <c r="G6" s="115">
        <v>166446400</v>
      </c>
    </row>
    <row r="7" spans="1:10" ht="15" x14ac:dyDescent="0.25">
      <c r="A7" s="32">
        <v>4</v>
      </c>
      <c r="B7" s="87" t="s">
        <v>13</v>
      </c>
      <c r="C7" s="32" t="s">
        <v>14</v>
      </c>
      <c r="D7" s="69">
        <v>69518880</v>
      </c>
      <c r="E7" s="96"/>
      <c r="F7" s="114" t="s">
        <v>103</v>
      </c>
      <c r="G7" s="115">
        <v>123391980</v>
      </c>
    </row>
    <row r="8" spans="1:10" ht="15" x14ac:dyDescent="0.25">
      <c r="A8" s="32">
        <v>5</v>
      </c>
      <c r="B8" s="87" t="s">
        <v>21</v>
      </c>
      <c r="C8" s="32" t="s">
        <v>10</v>
      </c>
      <c r="D8" s="69">
        <v>22500000</v>
      </c>
      <c r="E8" s="96"/>
      <c r="F8" s="114" t="s">
        <v>104</v>
      </c>
      <c r="G8" s="115">
        <v>87396821</v>
      </c>
    </row>
    <row r="9" spans="1:10" ht="15" x14ac:dyDescent="0.25">
      <c r="A9" s="32">
        <v>6</v>
      </c>
      <c r="B9" s="88" t="s">
        <v>35</v>
      </c>
      <c r="C9" s="65" t="s">
        <v>36</v>
      </c>
      <c r="D9" s="72">
        <v>99615120</v>
      </c>
      <c r="E9" s="96"/>
      <c r="F9" s="114" t="s">
        <v>144</v>
      </c>
      <c r="G9" s="115">
        <v>135949300</v>
      </c>
    </row>
    <row r="10" spans="1:10" ht="15" x14ac:dyDescent="0.25">
      <c r="A10" s="32">
        <v>7</v>
      </c>
      <c r="B10" s="88" t="s">
        <v>58</v>
      </c>
      <c r="C10" s="65" t="s">
        <v>10</v>
      </c>
      <c r="D10" s="72">
        <v>10815000</v>
      </c>
      <c r="E10" s="96"/>
      <c r="F10" s="114" t="s">
        <v>145</v>
      </c>
      <c r="G10" s="115">
        <v>133457598</v>
      </c>
    </row>
    <row r="11" spans="1:10" ht="15" x14ac:dyDescent="0.25">
      <c r="A11" s="32">
        <v>8</v>
      </c>
      <c r="B11" s="87" t="s">
        <v>26</v>
      </c>
      <c r="C11" s="32" t="s">
        <v>17</v>
      </c>
      <c r="D11" s="69">
        <v>142000000</v>
      </c>
      <c r="E11" s="96"/>
      <c r="F11" s="114" t="s">
        <v>146</v>
      </c>
      <c r="G11" s="115">
        <v>120958600</v>
      </c>
    </row>
    <row r="12" spans="1:10" ht="15" x14ac:dyDescent="0.2">
      <c r="A12" s="32">
        <v>9</v>
      </c>
      <c r="B12" s="89" t="s">
        <v>31</v>
      </c>
      <c r="C12" s="32" t="s">
        <v>10</v>
      </c>
      <c r="D12" s="69">
        <v>37000000</v>
      </c>
      <c r="E12" s="96"/>
      <c r="F12" s="116" t="s">
        <v>198</v>
      </c>
      <c r="G12" s="117">
        <f>SUM(G3:G11)</f>
        <v>1148173782</v>
      </c>
    </row>
    <row r="13" spans="1:10" ht="15" x14ac:dyDescent="0.2">
      <c r="A13" s="32">
        <v>10</v>
      </c>
      <c r="B13" s="88" t="s">
        <v>61</v>
      </c>
      <c r="C13" s="65" t="s">
        <v>62</v>
      </c>
      <c r="D13" s="72">
        <v>13860000</v>
      </c>
      <c r="E13" s="96"/>
    </row>
    <row r="14" spans="1:10" ht="15" x14ac:dyDescent="0.2">
      <c r="A14" s="32">
        <v>11</v>
      </c>
      <c r="B14" s="88" t="s">
        <v>54</v>
      </c>
      <c r="C14" s="65" t="s">
        <v>51</v>
      </c>
      <c r="D14" s="72">
        <v>171187200</v>
      </c>
      <c r="E14" s="96"/>
    </row>
    <row r="15" spans="1:10" ht="15" x14ac:dyDescent="0.2">
      <c r="A15" s="32">
        <v>12</v>
      </c>
      <c r="B15" s="88" t="s">
        <v>84</v>
      </c>
      <c r="C15" s="65" t="s">
        <v>10</v>
      </c>
      <c r="D15" s="72">
        <v>79000000</v>
      </c>
      <c r="E15" s="96"/>
    </row>
    <row r="16" spans="1:10" ht="15" x14ac:dyDescent="0.2">
      <c r="A16" s="32">
        <v>13</v>
      </c>
      <c r="B16" s="88" t="s">
        <v>53</v>
      </c>
      <c r="C16" s="65" t="s">
        <v>51</v>
      </c>
      <c r="D16" s="72">
        <v>226626000</v>
      </c>
      <c r="E16" s="96"/>
    </row>
    <row r="17" spans="1:6" ht="15" x14ac:dyDescent="0.2">
      <c r="A17" s="32">
        <v>14</v>
      </c>
      <c r="B17" s="88" t="s">
        <v>50</v>
      </c>
      <c r="C17" s="65" t="s">
        <v>51</v>
      </c>
      <c r="D17" s="72">
        <v>103064300</v>
      </c>
      <c r="E17" s="96"/>
    </row>
    <row r="18" spans="1:6" ht="15" x14ac:dyDescent="0.2">
      <c r="A18" s="32">
        <v>15</v>
      </c>
      <c r="B18" s="88" t="s">
        <v>79</v>
      </c>
      <c r="C18" s="65" t="s">
        <v>80</v>
      </c>
      <c r="D18" s="72">
        <v>49500000</v>
      </c>
      <c r="E18" s="96"/>
    </row>
    <row r="19" spans="1:6" ht="15" x14ac:dyDescent="0.2">
      <c r="A19" s="32">
        <v>16</v>
      </c>
      <c r="B19" s="89" t="s">
        <v>38</v>
      </c>
      <c r="C19" s="32" t="s">
        <v>17</v>
      </c>
      <c r="D19" s="69">
        <v>113850000</v>
      </c>
      <c r="E19" s="96"/>
    </row>
    <row r="20" spans="1:6" ht="15" x14ac:dyDescent="0.2">
      <c r="A20" s="32">
        <v>17</v>
      </c>
      <c r="B20" s="89" t="s">
        <v>40</v>
      </c>
      <c r="C20" s="32" t="s">
        <v>17</v>
      </c>
      <c r="D20" s="84">
        <v>151800000</v>
      </c>
      <c r="E20" s="96"/>
    </row>
    <row r="21" spans="1:6" ht="15" x14ac:dyDescent="0.2">
      <c r="A21" s="32">
        <v>18</v>
      </c>
      <c r="B21" s="80" t="s">
        <v>131</v>
      </c>
      <c r="C21" s="78" t="s">
        <v>158</v>
      </c>
      <c r="D21" s="72">
        <v>143550000</v>
      </c>
      <c r="E21" s="96"/>
    </row>
    <row r="22" spans="1:6" ht="15.75" x14ac:dyDescent="0.2">
      <c r="A22" s="32">
        <v>19</v>
      </c>
      <c r="B22" s="108" t="s">
        <v>170</v>
      </c>
      <c r="C22" s="78" t="s">
        <v>80</v>
      </c>
      <c r="D22" s="107">
        <v>583000000</v>
      </c>
      <c r="E22" s="96"/>
    </row>
    <row r="23" spans="1:6" ht="15.75" x14ac:dyDescent="0.2">
      <c r="A23" s="32">
        <v>20</v>
      </c>
      <c r="B23" s="108" t="s">
        <v>172</v>
      </c>
      <c r="C23" s="78" t="s">
        <v>171</v>
      </c>
      <c r="D23" s="107">
        <v>151305000</v>
      </c>
      <c r="E23" s="96"/>
    </row>
    <row r="24" spans="1:6" ht="15.75" x14ac:dyDescent="0.2">
      <c r="A24" s="32">
        <v>21</v>
      </c>
      <c r="B24" s="108" t="s">
        <v>173</v>
      </c>
      <c r="C24" s="78" t="s">
        <v>171</v>
      </c>
      <c r="D24" s="107">
        <v>73000000</v>
      </c>
      <c r="E24" s="96"/>
    </row>
    <row r="25" spans="1:6" ht="16.5" x14ac:dyDescent="0.2">
      <c r="A25" s="85" t="s">
        <v>87</v>
      </c>
      <c r="B25" s="142" t="s">
        <v>160</v>
      </c>
      <c r="C25" s="142"/>
      <c r="D25" s="90">
        <f>SUM(D26:D48)</f>
        <v>1032527200</v>
      </c>
      <c r="E25" s="96"/>
    </row>
    <row r="26" spans="1:6" ht="15" x14ac:dyDescent="0.2">
      <c r="A26" s="32" t="s">
        <v>99</v>
      </c>
      <c r="B26" s="87" t="s">
        <v>23</v>
      </c>
      <c r="C26" s="32" t="s">
        <v>24</v>
      </c>
      <c r="D26" s="69">
        <v>68800000</v>
      </c>
      <c r="E26" s="96"/>
    </row>
    <row r="27" spans="1:6" ht="15" x14ac:dyDescent="0.2">
      <c r="A27" s="32" t="s">
        <v>100</v>
      </c>
      <c r="B27" s="87" t="s">
        <v>16</v>
      </c>
      <c r="C27" s="32" t="s">
        <v>17</v>
      </c>
      <c r="D27" s="69">
        <v>39820000</v>
      </c>
      <c r="E27" s="96"/>
    </row>
    <row r="28" spans="1:6" ht="15" x14ac:dyDescent="0.2">
      <c r="A28" s="32" t="s">
        <v>101</v>
      </c>
      <c r="B28" s="91" t="s">
        <v>19</v>
      </c>
      <c r="C28" s="32" t="s">
        <v>17</v>
      </c>
      <c r="D28" s="69">
        <v>66000000</v>
      </c>
      <c r="E28" s="110"/>
    </row>
    <row r="29" spans="1:6" ht="15" x14ac:dyDescent="0.2">
      <c r="A29" s="32" t="s">
        <v>102</v>
      </c>
      <c r="B29" s="89" t="s">
        <v>33</v>
      </c>
      <c r="C29" s="32" t="s">
        <v>10</v>
      </c>
      <c r="D29" s="69">
        <v>152000000</v>
      </c>
      <c r="E29" s="96"/>
    </row>
    <row r="30" spans="1:6" ht="16.5" x14ac:dyDescent="0.2">
      <c r="A30" s="32" t="s">
        <v>103</v>
      </c>
      <c r="B30" s="80" t="s">
        <v>130</v>
      </c>
      <c r="C30" s="78" t="s">
        <v>116</v>
      </c>
      <c r="D30" s="112">
        <v>25980000</v>
      </c>
      <c r="E30" s="96"/>
      <c r="F30" s="111"/>
    </row>
    <row r="31" spans="1:6" ht="15" x14ac:dyDescent="0.2">
      <c r="A31" s="32" t="s">
        <v>100</v>
      </c>
      <c r="B31" s="89" t="s">
        <v>121</v>
      </c>
      <c r="C31" s="32" t="s">
        <v>10</v>
      </c>
      <c r="D31" s="69">
        <v>130000000</v>
      </c>
      <c r="E31" s="96"/>
    </row>
    <row r="32" spans="1:6" ht="30" x14ac:dyDescent="0.2">
      <c r="A32" s="32" t="s">
        <v>101</v>
      </c>
      <c r="B32" s="77" t="s">
        <v>122</v>
      </c>
      <c r="C32" s="78" t="s">
        <v>67</v>
      </c>
      <c r="D32" s="72">
        <v>16500000</v>
      </c>
      <c r="E32" s="96"/>
    </row>
    <row r="33" spans="1:5" ht="15" x14ac:dyDescent="0.2">
      <c r="A33" s="32" t="s">
        <v>102</v>
      </c>
      <c r="B33" s="77" t="s">
        <v>123</v>
      </c>
      <c r="C33" s="78" t="s">
        <v>124</v>
      </c>
      <c r="D33" s="69">
        <v>64319200</v>
      </c>
      <c r="E33" s="96"/>
    </row>
    <row r="34" spans="1:5" ht="15" x14ac:dyDescent="0.2">
      <c r="A34" s="32" t="s">
        <v>103</v>
      </c>
      <c r="B34" s="77" t="s">
        <v>125</v>
      </c>
      <c r="C34" s="78" t="s">
        <v>10</v>
      </c>
      <c r="D34" s="72">
        <v>19000000</v>
      </c>
      <c r="E34" s="96"/>
    </row>
    <row r="35" spans="1:5" ht="15" x14ac:dyDescent="0.2">
      <c r="A35" s="32" t="s">
        <v>104</v>
      </c>
      <c r="B35" s="89" t="s">
        <v>127</v>
      </c>
      <c r="C35" s="32" t="s">
        <v>155</v>
      </c>
      <c r="D35" s="69">
        <v>43500000</v>
      </c>
      <c r="E35" s="96"/>
    </row>
    <row r="36" spans="1:5" ht="15" x14ac:dyDescent="0.2">
      <c r="A36" s="32" t="s">
        <v>144</v>
      </c>
      <c r="B36" s="77" t="s">
        <v>128</v>
      </c>
      <c r="C36" s="78" t="s">
        <v>156</v>
      </c>
      <c r="D36" s="72">
        <v>37000000</v>
      </c>
      <c r="E36" s="96"/>
    </row>
    <row r="37" spans="1:5" ht="15" x14ac:dyDescent="0.2">
      <c r="A37" s="32" t="s">
        <v>145</v>
      </c>
      <c r="B37" s="77" t="s">
        <v>129</v>
      </c>
      <c r="C37" s="78" t="s">
        <v>157</v>
      </c>
      <c r="D37" s="69">
        <v>73480000</v>
      </c>
      <c r="E37" s="96"/>
    </row>
    <row r="38" spans="1:5" ht="15" x14ac:dyDescent="0.2">
      <c r="A38" s="32" t="s">
        <v>146</v>
      </c>
      <c r="B38" s="77" t="s">
        <v>134</v>
      </c>
      <c r="C38" s="78" t="s">
        <v>10</v>
      </c>
      <c r="D38" s="72">
        <v>18500000</v>
      </c>
      <c r="E38" s="96"/>
    </row>
    <row r="39" spans="1:5" ht="15" x14ac:dyDescent="0.2">
      <c r="A39" s="32" t="s">
        <v>147</v>
      </c>
      <c r="B39" s="77" t="s">
        <v>136</v>
      </c>
      <c r="C39" s="78" t="s">
        <v>67</v>
      </c>
      <c r="D39" s="69">
        <v>16500000</v>
      </c>
      <c r="E39" s="96"/>
    </row>
    <row r="40" spans="1:5" ht="15" x14ac:dyDescent="0.2">
      <c r="A40" s="32" t="s">
        <v>148</v>
      </c>
      <c r="B40" s="77" t="s">
        <v>138</v>
      </c>
      <c r="C40" s="78" t="s">
        <v>10</v>
      </c>
      <c r="D40" s="72">
        <v>41475500</v>
      </c>
      <c r="E40" s="96"/>
    </row>
    <row r="41" spans="1:5" ht="15" x14ac:dyDescent="0.2">
      <c r="A41" s="32" t="s">
        <v>149</v>
      </c>
      <c r="B41" s="77" t="s">
        <v>125</v>
      </c>
      <c r="C41" s="78" t="s">
        <v>10</v>
      </c>
      <c r="D41" s="72">
        <v>19950000</v>
      </c>
      <c r="E41" s="96"/>
    </row>
    <row r="42" spans="1:5" ht="15" x14ac:dyDescent="0.2">
      <c r="A42" s="32" t="s">
        <v>150</v>
      </c>
      <c r="B42" s="80" t="s">
        <v>143</v>
      </c>
      <c r="C42" s="78" t="s">
        <v>10</v>
      </c>
      <c r="D42" s="69">
        <v>19300000</v>
      </c>
      <c r="E42" s="96"/>
    </row>
    <row r="43" spans="1:5" ht="30" x14ac:dyDescent="0.2">
      <c r="A43" s="32" t="s">
        <v>151</v>
      </c>
      <c r="B43" s="80" t="s">
        <v>179</v>
      </c>
      <c r="C43" s="78" t="s">
        <v>180</v>
      </c>
      <c r="D43" s="72">
        <v>33000000</v>
      </c>
      <c r="E43" s="96"/>
    </row>
    <row r="44" spans="1:5" ht="15" x14ac:dyDescent="0.2">
      <c r="A44" s="32" t="s">
        <v>152</v>
      </c>
      <c r="B44" s="80" t="s">
        <v>184</v>
      </c>
      <c r="C44" s="78" t="s">
        <v>178</v>
      </c>
      <c r="D44" s="72">
        <v>33000000</v>
      </c>
      <c r="E44" s="96"/>
    </row>
    <row r="45" spans="1:5" ht="30" x14ac:dyDescent="0.2">
      <c r="A45" s="32" t="s">
        <v>153</v>
      </c>
      <c r="B45" s="80" t="s">
        <v>183</v>
      </c>
      <c r="C45" s="78" t="s">
        <v>178</v>
      </c>
      <c r="D45" s="72">
        <v>36069000</v>
      </c>
      <c r="E45" s="72"/>
    </row>
    <row r="46" spans="1:5" ht="15" x14ac:dyDescent="0.2">
      <c r="A46" s="32" t="s">
        <v>154</v>
      </c>
      <c r="B46" s="80" t="s">
        <v>189</v>
      </c>
      <c r="C46" s="78" t="s">
        <v>191</v>
      </c>
      <c r="D46" s="72">
        <v>20000000</v>
      </c>
      <c r="E46" s="72"/>
    </row>
    <row r="47" spans="1:5" ht="30" x14ac:dyDescent="0.2">
      <c r="A47" s="32" t="s">
        <v>185</v>
      </c>
      <c r="B47" s="80" t="s">
        <v>192</v>
      </c>
      <c r="C47" s="78" t="s">
        <v>180</v>
      </c>
      <c r="D47" s="72">
        <v>46000000</v>
      </c>
      <c r="E47" s="72"/>
    </row>
    <row r="48" spans="1:5" ht="15" x14ac:dyDescent="0.2">
      <c r="A48" s="32" t="s">
        <v>186</v>
      </c>
      <c r="B48" s="80" t="s">
        <v>205</v>
      </c>
      <c r="C48" s="78" t="s">
        <v>156</v>
      </c>
      <c r="D48" s="72">
        <v>12333500</v>
      </c>
      <c r="E48" s="72"/>
    </row>
    <row r="49" spans="1:5" ht="16.5" x14ac:dyDescent="0.2">
      <c r="A49" s="92" t="s">
        <v>89</v>
      </c>
      <c r="B49" s="143" t="s">
        <v>175</v>
      </c>
      <c r="C49" s="143"/>
      <c r="D49" s="95" t="s">
        <v>163</v>
      </c>
      <c r="E49" s="104" t="s">
        <v>166</v>
      </c>
    </row>
    <row r="50" spans="1:5" ht="15" customHeight="1" x14ac:dyDescent="0.2">
      <c r="A50" s="32" t="s">
        <v>99</v>
      </c>
      <c r="B50" s="89" t="s">
        <v>56</v>
      </c>
      <c r="C50" s="32" t="s">
        <v>17</v>
      </c>
      <c r="D50" s="113" t="s">
        <v>176</v>
      </c>
      <c r="E50" s="69">
        <v>52000000</v>
      </c>
    </row>
    <row r="51" spans="1:5" ht="15" customHeight="1" x14ac:dyDescent="0.2">
      <c r="A51" s="32" t="s">
        <v>100</v>
      </c>
      <c r="B51" s="89" t="s">
        <v>194</v>
      </c>
      <c r="C51" s="32" t="s">
        <v>10</v>
      </c>
      <c r="D51" s="113" t="s">
        <v>176</v>
      </c>
      <c r="E51" s="69">
        <v>38000000</v>
      </c>
    </row>
    <row r="52" spans="1:5" ht="16.5" x14ac:dyDescent="0.2">
      <c r="A52" s="140" t="s">
        <v>42</v>
      </c>
      <c r="B52" s="140"/>
      <c r="C52" s="19"/>
      <c r="D52" s="20">
        <f xml:space="preserve"> SUM(D25,D3,G12)</f>
        <v>4680932482</v>
      </c>
      <c r="E52" s="109">
        <f>SUM(E50:E51)</f>
        <v>90000000</v>
      </c>
    </row>
    <row r="53" spans="1:5" x14ac:dyDescent="0.2">
      <c r="B53" s="105" t="s">
        <v>169</v>
      </c>
    </row>
    <row r="54" spans="1:5" x14ac:dyDescent="0.2">
      <c r="B54" s="105"/>
    </row>
    <row r="55" spans="1:5" x14ac:dyDescent="0.2">
      <c r="B55" s="93" t="s">
        <v>164</v>
      </c>
      <c r="C55" s="93"/>
      <c r="D55" s="139" t="s">
        <v>165</v>
      </c>
      <c r="E55" s="139"/>
    </row>
  </sheetData>
  <mergeCells count="8">
    <mergeCell ref="F1:G1"/>
    <mergeCell ref="I1:J1"/>
    <mergeCell ref="D55:E55"/>
    <mergeCell ref="A1:E1"/>
    <mergeCell ref="A52:B52"/>
    <mergeCell ref="B3:C3"/>
    <mergeCell ref="B25:C25"/>
    <mergeCell ref="B49:C49"/>
  </mergeCells>
  <pageMargins left="0.25" right="0.25" top="0.2" bottom="0.2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0" sqref="B20"/>
    </sheetView>
  </sheetViews>
  <sheetFormatPr defaultColWidth="9.125" defaultRowHeight="14.25" x14ac:dyDescent="0.2"/>
  <cols>
    <col min="1" max="1" width="5.625" style="1" customWidth="1"/>
    <col min="2" max="2" width="47.875" style="1" customWidth="1"/>
    <col min="3" max="3" width="16.125" style="1" customWidth="1"/>
    <col min="4" max="4" width="17.375" style="1" customWidth="1"/>
    <col min="5" max="5" width="17.625" style="1" customWidth="1"/>
    <col min="6" max="16384" width="9.125" style="1"/>
  </cols>
  <sheetData>
    <row r="1" spans="1:8" x14ac:dyDescent="0.2">
      <c r="A1" s="140" t="s">
        <v>64</v>
      </c>
      <c r="B1" s="140"/>
      <c r="C1" s="140"/>
      <c r="D1" s="140"/>
    </row>
    <row r="2" spans="1:8" ht="28.5" x14ac:dyDescent="0.2">
      <c r="A2" s="41" t="s">
        <v>0</v>
      </c>
      <c r="B2" s="42" t="s">
        <v>96</v>
      </c>
      <c r="C2" s="42" t="s">
        <v>2</v>
      </c>
      <c r="D2" s="41" t="s">
        <v>5</v>
      </c>
    </row>
    <row r="3" spans="1:8" x14ac:dyDescent="0.2">
      <c r="A3" s="41"/>
      <c r="B3" s="41"/>
      <c r="C3" s="42"/>
      <c r="D3" s="41"/>
    </row>
    <row r="4" spans="1:8" ht="16.5" x14ac:dyDescent="0.2">
      <c r="A4" s="92" t="s">
        <v>85</v>
      </c>
      <c r="B4" s="144" t="s">
        <v>162</v>
      </c>
      <c r="C4" s="144"/>
      <c r="D4" s="103">
        <f xml:space="preserve"> SUM(D5:D6)</f>
        <v>2680322400</v>
      </c>
    </row>
    <row r="5" spans="1:8" ht="15" x14ac:dyDescent="0.25">
      <c r="A5" s="65" t="s">
        <v>99</v>
      </c>
      <c r="B5" s="99" t="s">
        <v>66</v>
      </c>
      <c r="C5" s="98" t="s">
        <v>67</v>
      </c>
      <c r="D5" s="100">
        <v>2450000000</v>
      </c>
      <c r="E5" s="57"/>
    </row>
    <row r="6" spans="1:8" ht="15" x14ac:dyDescent="0.2">
      <c r="A6" s="65" t="s">
        <v>100</v>
      </c>
      <c r="B6" s="99" t="s">
        <v>71</v>
      </c>
      <c r="C6" s="98" t="s">
        <v>72</v>
      </c>
      <c r="D6" s="100">
        <v>230322400</v>
      </c>
    </row>
    <row r="7" spans="1:8" ht="16.5" customHeight="1" x14ac:dyDescent="0.2">
      <c r="A7" s="101" t="s">
        <v>87</v>
      </c>
      <c r="B7" s="145" t="s">
        <v>177</v>
      </c>
      <c r="C7" s="145"/>
      <c r="D7" s="102" t="s">
        <v>163</v>
      </c>
    </row>
    <row r="8" spans="1:8" ht="15" x14ac:dyDescent="0.2">
      <c r="A8" s="32" t="s">
        <v>103</v>
      </c>
      <c r="B8" s="80" t="s">
        <v>189</v>
      </c>
      <c r="C8" s="80" t="s">
        <v>191</v>
      </c>
      <c r="D8" s="146" t="s">
        <v>176</v>
      </c>
      <c r="E8" s="72">
        <v>20000000</v>
      </c>
    </row>
    <row r="9" spans="1:8" ht="15" customHeight="1" x14ac:dyDescent="0.2">
      <c r="A9" s="65" t="s">
        <v>99</v>
      </c>
      <c r="B9" s="99" t="s">
        <v>47</v>
      </c>
      <c r="C9" s="98" t="s">
        <v>17</v>
      </c>
      <c r="D9" s="147"/>
      <c r="E9" s="55"/>
      <c r="F9" s="55"/>
      <c r="G9" s="55"/>
      <c r="H9" s="55"/>
    </row>
    <row r="10" spans="1:8" ht="15" x14ac:dyDescent="0.2">
      <c r="A10" s="65" t="s">
        <v>100</v>
      </c>
      <c r="B10" s="99" t="s">
        <v>105</v>
      </c>
      <c r="C10" s="98" t="s">
        <v>10</v>
      </c>
      <c r="D10" s="147"/>
      <c r="E10" s="59"/>
      <c r="F10" s="55"/>
      <c r="G10" s="55"/>
      <c r="H10" s="55"/>
    </row>
    <row r="11" spans="1:8" ht="15" x14ac:dyDescent="0.25">
      <c r="A11" s="65" t="s">
        <v>101</v>
      </c>
      <c r="B11" s="99" t="s">
        <v>65</v>
      </c>
      <c r="C11" s="98" t="s">
        <v>17</v>
      </c>
      <c r="D11" s="147"/>
      <c r="E11" s="58"/>
    </row>
    <row r="12" spans="1:8" ht="15" x14ac:dyDescent="0.2">
      <c r="A12" s="65" t="s">
        <v>102</v>
      </c>
      <c r="B12" s="99" t="s">
        <v>74</v>
      </c>
      <c r="C12" s="98" t="s">
        <v>29</v>
      </c>
      <c r="D12" s="147"/>
    </row>
    <row r="13" spans="1:8" ht="15" x14ac:dyDescent="0.2">
      <c r="A13" s="65" t="s">
        <v>103</v>
      </c>
      <c r="B13" s="99" t="s">
        <v>161</v>
      </c>
      <c r="C13" s="98" t="s">
        <v>124</v>
      </c>
      <c r="D13" s="147"/>
    </row>
    <row r="14" spans="1:8" ht="15" x14ac:dyDescent="0.25">
      <c r="A14" s="65" t="s">
        <v>104</v>
      </c>
      <c r="B14" s="99" t="s">
        <v>70</v>
      </c>
      <c r="C14" s="98" t="s">
        <v>67</v>
      </c>
      <c r="D14" s="148"/>
      <c r="E14" s="58"/>
    </row>
    <row r="15" spans="1:8" x14ac:dyDescent="0.2">
      <c r="A15" s="40" t="s">
        <v>42</v>
      </c>
      <c r="B15" s="40"/>
      <c r="C15" s="40"/>
      <c r="D15" s="56">
        <f xml:space="preserve"> SUM(D5:D7)</f>
        <v>2680322400</v>
      </c>
    </row>
    <row r="16" spans="1:8" x14ac:dyDescent="0.2">
      <c r="A16" s="105"/>
      <c r="B16" s="105" t="s">
        <v>169</v>
      </c>
      <c r="C16" s="105"/>
      <c r="D16" s="106"/>
    </row>
    <row r="17" spans="1:4" x14ac:dyDescent="0.2">
      <c r="A17" s="105"/>
      <c r="B17" s="105"/>
      <c r="C17" s="105"/>
      <c r="D17" s="106"/>
    </row>
    <row r="18" spans="1:4" x14ac:dyDescent="0.2">
      <c r="B18" s="93" t="s">
        <v>164</v>
      </c>
      <c r="C18" s="93"/>
      <c r="D18" s="93" t="s">
        <v>167</v>
      </c>
    </row>
  </sheetData>
  <mergeCells count="4">
    <mergeCell ref="A1:D1"/>
    <mergeCell ref="B4:C4"/>
    <mergeCell ref="B7:C7"/>
    <mergeCell ref="D8:D14"/>
  </mergeCells>
  <pageMargins left="0.25" right="0.28999999999999998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 TH</vt:lpstr>
      <vt:lpstr>Sheet1</vt:lpstr>
      <vt:lpstr>Bảo trì1</vt:lpstr>
      <vt:lpstr>C ngọc SC</vt:lpstr>
      <vt:lpstr>C ngọc 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MyPC</cp:lastModifiedBy>
  <cp:lastPrinted>2018-07-02T07:33:11Z</cp:lastPrinted>
  <dcterms:created xsi:type="dcterms:W3CDTF">2018-03-13T04:51:52Z</dcterms:created>
  <dcterms:modified xsi:type="dcterms:W3CDTF">2018-08-30T06:44:51Z</dcterms:modified>
</cp:coreProperties>
</file>