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2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<sst xmlns="http://schemas.openxmlformats.org/spreadsheetml/2006/main" count="90" uniqueCount="48">
  <si>
    <t>value</t>
  </si>
  <si>
    <t>pre-deployment mission</t>
  </si>
  <si>
    <t>pre-deployment mission-perturbed version</t>
  </si>
  <si>
    <t>Robustness</t>
  </si>
  <si>
    <t>Murasame</t>
  </si>
  <si>
    <t>100 Murasame</t>
  </si>
  <si>
    <t>81 Murasame</t>
  </si>
  <si>
    <t>Kongo</t>
  </si>
  <si>
    <t>13 Kongo</t>
  </si>
  <si>
    <t>10 Kongo</t>
  </si>
  <si>
    <t>Arleigh Burke</t>
  </si>
  <si>
    <t>Lake Erie</t>
  </si>
  <si>
    <t>Destruction Count</t>
  </si>
  <si>
    <t>carrier</t>
  </si>
  <si>
    <t>Deepseek R1</t>
  </si>
  <si>
    <t>Deepseek R1-perturbed version</t>
  </si>
  <si>
    <t>GPT4o</t>
  </si>
  <si>
    <t>GPT4o-perturbed version</t>
  </si>
  <si>
    <t>58 Murasame</t>
  </si>
  <si>
    <t>100 Arleigh Burke</t>
  </si>
  <si>
    <t>92 Kongo</t>
  </si>
  <si>
    <t>61 Kongo</t>
  </si>
  <si>
    <t>Eliminate High-value Targets</t>
  </si>
  <si>
    <t>Eliminate High-value Targets-perturbed version</t>
  </si>
  <si>
    <t>w/o Situation</t>
  </si>
  <si>
    <t>w/o Situation-perturbed version</t>
  </si>
  <si>
    <t>w/o Route</t>
  </si>
  <si>
    <t>w/o Route-perturbed version</t>
  </si>
  <si>
    <t>79 Murasame</t>
  </si>
  <si>
    <t>74 carrier</t>
  </si>
  <si>
    <t>59 carrier</t>
  </si>
  <si>
    <t>0 carrier</t>
  </si>
  <si>
    <t>88 Kongo</t>
  </si>
  <si>
    <t>80 Kongo</t>
  </si>
  <si>
    <t>90 Kongo</t>
  </si>
  <si>
    <t>76 Kongo</t>
  </si>
  <si>
    <t>Pursue Elimination Quantity</t>
  </si>
  <si>
    <t>Pursue Elimination Quantity-perturbed version</t>
  </si>
  <si>
    <t>84 Murasame</t>
  </si>
  <si>
    <t>86 Murasame</t>
  </si>
  <si>
    <t>75 carrier</t>
  </si>
  <si>
    <t>61 carrier</t>
  </si>
  <si>
    <t>89 Kongo</t>
  </si>
  <si>
    <t>77 Kongo</t>
  </si>
  <si>
    <t>Pursue Maximum Score</t>
  </si>
  <si>
    <t>Pursue Maximum Score-perturbed version</t>
  </si>
  <si>
    <t>91 Kongo</t>
  </si>
  <si>
    <t>78 Kongo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</si>
</sst>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45"/>
  <sheetViews>
    <sheetView tabSelected="1" workbookViewId="0">
      <selection activeCell="B18" sqref="B18"/>
    </sheetView>
  </sheetViews>
  <sheetFormatPr defaultColWidth="9" defaultRowHeight="14"/>
  <cols>
    <col min="1" max="1" width="15.1818181818182" style="1" customWidth="1"/>
    <col min="2" max="3" width="9" style="1"/>
    <col min="4" max="4" width="19.6363636363636" style="2" customWidth="1"/>
    <col min="5" max="5" width="32" style="1" customWidth="1"/>
    <col min="6" max="6" width="9" style="1"/>
    <col min="7" max="7" width="19.6363636363636" style="2" customWidth="1"/>
    <col min="8" max="8" width="52.2727272727273" style="1" customWidth="1"/>
    <col min="9" max="9" width="9" style="1"/>
    <col min="10" max="10" width="11.8181818181818" style="1" customWidth="1"/>
    <col min="11" max="12" width="9" style="1"/>
    <col min="13" max="13" width="19.6363636363636" style="2" customWidth="1"/>
    <col min="14" max="14" width="15.1818181818182" style="1" customWidth="1"/>
    <col min="15" max="15" width="9" style="1"/>
    <col min="16" max="16" width="19.6363636363636" style="2" customWidth="1"/>
    <col min="17" max="17" width="35.3636363636364" style="1" customWidth="1"/>
    <col min="18" max="18" width="9" style="1"/>
    <col min="19" max="19" width="11.8181818181818" style="1" customWidth="1"/>
    <col min="20" max="21" width="9" style="1"/>
    <col min="22" max="22" width="19.6363636363636" style="2" customWidth="1"/>
    <col min="23" max="23" width="10.6363636363636" style="1" customWidth="1"/>
    <col min="24" max="24" width="9" style="1"/>
    <col min="25" max="25" width="19.6363636363636" style="2" customWidth="1"/>
    <col min="26" max="26" width="30.9090909090909" style="1" customWidth="1"/>
    <col min="27" max="27" width="9" style="1"/>
    <col min="28" max="28" width="11.8181818181818" style="1" customWidth="1"/>
    <col min="29" max="16384" width="9" style="1"/>
  </cols>
  <sheetData>
    <row r="2" spans="2:10">
      <c r="B2" s="1" t="s">
        <v>0</v>
      </c>
      <c r="D2" s="3"/>
      <c r="E2" s="4" t="s">
        <v>1</v>
      </c>
      <c r="F2" s="4"/>
      <c r="G2" s="5"/>
      <c r="H2" s="4" t="s">
        <v>2</v>
      </c>
      <c r="I2" s="4"/>
      <c r="J2" s="10" t="s">
        <v>3</v>
      </c>
    </row>
    <row r="3" spans="1:10">
      <c r="A3" s="1" t="s">
        <v>4</v>
      </c>
      <c r="B3" s="1">
        <v>210</v>
      </c>
      <c r="D3" s="6" t="s">
        <v>5</v>
      </c>
      <c r="E3" s="1">
        <f>(210*100+230*13)/100</f>
        <v>239.9</v>
      </c>
      <c r="G3" s="2" t="s">
        <v>6</v>
      </c>
      <c r="H3" s="1">
        <f>(210*81+230*10)/100</f>
        <v>193.1</v>
      </c>
      <c r="J3" s="11">
        <f>H3/E3</f>
        <v>0.804918716131722</v>
      </c>
    </row>
    <row r="4" spans="1:10">
      <c r="A4" s="1" t="s">
        <v>7</v>
      </c>
      <c r="B4" s="1">
        <v>230</v>
      </c>
      <c r="D4" s="6" t="s">
        <v>8</v>
      </c>
      <c r="G4" s="2" t="s">
        <v>9</v>
      </c>
      <c r="J4" s="12"/>
    </row>
    <row r="5" spans="1:10">
      <c r="A5" s="1" t="s">
        <v>10</v>
      </c>
      <c r="B5" s="1">
        <v>270</v>
      </c>
      <c r="D5" s="6"/>
      <c r="J5" s="12"/>
    </row>
    <row r="6" spans="1:10">
      <c r="A6" s="1" t="s">
        <v>11</v>
      </c>
      <c r="B6" s="1">
        <v>280</v>
      </c>
      <c r="D6" s="6" t="s">
        <v>12</v>
      </c>
      <c r="G6" s="2" t="s">
        <v>12</v>
      </c>
      <c r="J6" s="13"/>
    </row>
    <row r="7" spans="1:10">
      <c r="A7" s="1" t="s">
        <v>13</v>
      </c>
      <c r="B7" s="1">
        <v>450</v>
      </c>
      <c r="D7" s="7">
        <f>1.13</f>
        <v>1.13</v>
      </c>
      <c r="E7" s="8"/>
      <c r="F7" s="8"/>
      <c r="G7" s="9">
        <v>0.91</v>
      </c>
      <c r="H7" s="8"/>
      <c r="I7" s="8"/>
      <c r="J7" s="14"/>
    </row>
    <row r="10" spans="4:19">
      <c r="D10" s="3"/>
      <c r="E10" s="4" t="s">
        <v>14</v>
      </c>
      <c r="F10" s="4"/>
      <c r="G10" s="5"/>
      <c r="H10" s="4" t="s">
        <v>15</v>
      </c>
      <c r="I10" s="4"/>
      <c r="J10" s="10" t="s">
        <v>3</v>
      </c>
      <c r="M10" s="3"/>
      <c r="N10" s="4" t="s">
        <v>16</v>
      </c>
      <c r="O10" s="4"/>
      <c r="P10" s="5"/>
      <c r="Q10" s="4" t="s">
        <v>17</v>
      </c>
      <c r="R10" s="4"/>
      <c r="S10" s="10" t="s">
        <v>3</v>
      </c>
    </row>
    <row r="11" spans="4:19">
      <c r="D11" s="6" t="s">
        <v>5</v>
      </c>
      <c r="E11" s="1">
        <f>(210*100+270*100+230*92)/100</f>
        <v>691.6</v>
      </c>
      <c r="G11" s="2" t="s">
        <v>18</v>
      </c>
      <c r="H11" s="1">
        <f>(210*58+270*100+230*61)/100</f>
        <v>532.1</v>
      </c>
      <c r="J11" s="11">
        <f>H11/E11</f>
        <v>0.769375361480625</v>
      </c>
      <c r="M11" s="6" t="s">
        <v>19</v>
      </c>
      <c r="N11" s="1">
        <f>270</f>
        <v>270</v>
      </c>
      <c r="P11" s="2" t="s">
        <v>19</v>
      </c>
      <c r="Q11" s="1">
        <f>270</f>
        <v>270</v>
      </c>
      <c r="S11" s="11">
        <f>Q11/N11</f>
        <v>1</v>
      </c>
    </row>
    <row r="12" spans="4:19">
      <c r="D12" s="6" t="s">
        <v>19</v>
      </c>
      <c r="G12" s="2" t="s">
        <v>19</v>
      </c>
      <c r="J12" s="12"/>
      <c r="M12" s="6"/>
      <c r="S12" s="12"/>
    </row>
    <row r="13" spans="4:19">
      <c r="D13" s="6" t="s">
        <v>20</v>
      </c>
      <c r="G13" s="2" t="s">
        <v>21</v>
      </c>
      <c r="J13" s="12"/>
      <c r="M13" s="6"/>
      <c r="S13" s="12"/>
    </row>
    <row r="14" spans="4:19">
      <c r="D14" s="6"/>
      <c r="J14" s="12"/>
      <c r="M14" s="6"/>
      <c r="S14" s="12"/>
    </row>
    <row r="15" spans="4:19">
      <c r="D15" s="6" t="s">
        <v>12</v>
      </c>
      <c r="G15" s="2" t="s">
        <v>12</v>
      </c>
      <c r="J15" s="13"/>
      <c r="M15" s="6" t="s">
        <v>12</v>
      </c>
      <c r="P15" s="2" t="s">
        <v>12</v>
      </c>
      <c r="S15" s="13"/>
    </row>
    <row r="16" spans="4:19">
      <c r="D16" s="7">
        <f>2.92</f>
        <v>2.92</v>
      </c>
      <c r="E16" s="8"/>
      <c r="F16" s="8"/>
      <c r="G16" s="9">
        <v>2.19</v>
      </c>
      <c r="H16" s="8"/>
      <c r="I16" s="8"/>
      <c r="J16" s="14"/>
      <c r="M16" s="7">
        <v>1</v>
      </c>
      <c r="N16" s="8"/>
      <c r="O16" s="8"/>
      <c r="P16" s="9">
        <v>1</v>
      </c>
      <c r="Q16" s="8"/>
      <c r="R16" s="8"/>
      <c r="S16" s="14"/>
    </row>
    <row r="19" spans="4:28">
      <c r="D19" s="3"/>
      <c r="E19" s="4" t="s">
        <v>22</v>
      </c>
      <c r="F19" s="4"/>
      <c r="G19" s="5"/>
      <c r="H19" s="4" t="s">
        <v>23</v>
      </c>
      <c r="I19" s="4"/>
      <c r="J19" s="10" t="s">
        <v>3</v>
      </c>
      <c r="M19" s="3"/>
      <c r="N19" s="4" t="s">
        <v>24</v>
      </c>
      <c r="O19" s="4"/>
      <c r="P19" s="5"/>
      <c r="Q19" s="4" t="s">
        <v>25</v>
      </c>
      <c r="R19" s="4"/>
      <c r="S19" s="10" t="s">
        <v>3</v>
      </c>
      <c r="V19" s="3"/>
      <c r="W19" s="4" t="s">
        <v>26</v>
      </c>
      <c r="X19" s="4"/>
      <c r="Y19" s="5"/>
      <c r="Z19" s="4" t="s">
        <v>27</v>
      </c>
      <c r="AA19" s="4"/>
      <c r="AB19" s="10" t="s">
        <v>3</v>
      </c>
    </row>
    <row r="20" spans="4:28">
      <c r="D20" s="6" t="s">
        <v>5</v>
      </c>
      <c r="E20" s="1">
        <f>(210*100+270*100+450*74+230*88)/100</f>
        <v>1015.4</v>
      </c>
      <c r="G20" s="2" t="s">
        <v>5</v>
      </c>
      <c r="H20" s="1">
        <f>(210*100+270*100+450*59+230*80)/100</f>
        <v>929.5</v>
      </c>
      <c r="J20" s="11">
        <f>H20/E20</f>
        <v>0.915402796927319</v>
      </c>
      <c r="M20" s="6" t="s">
        <v>5</v>
      </c>
      <c r="N20" s="1">
        <f>210</f>
        <v>210</v>
      </c>
      <c r="P20" s="2" t="s">
        <v>5</v>
      </c>
      <c r="Q20" s="1">
        <f>210</f>
        <v>210</v>
      </c>
      <c r="S20" s="11">
        <f>Q20/N20</f>
        <v>1</v>
      </c>
      <c r="V20" s="6" t="s">
        <v>5</v>
      </c>
      <c r="W20" s="1">
        <f>(210*100+270*100+450*0+230*90)/100</f>
        <v>687</v>
      </c>
      <c r="Y20" s="2" t="s">
        <v>28</v>
      </c>
      <c r="Z20" s="1">
        <f>(210*79+270*100+450*0+230*80)/100</f>
        <v>619.9</v>
      </c>
      <c r="AB20" s="11">
        <f>Z20/W20</f>
        <v>0.902328966521106</v>
      </c>
    </row>
    <row r="21" spans="4:28">
      <c r="D21" s="6" t="s">
        <v>19</v>
      </c>
      <c r="G21" s="2" t="s">
        <v>19</v>
      </c>
      <c r="J21" s="12"/>
      <c r="M21" s="6"/>
      <c r="S21" s="12"/>
      <c r="V21" s="6" t="s">
        <v>19</v>
      </c>
      <c r="Y21" s="2" t="s">
        <v>19</v>
      </c>
      <c r="AB21" s="12"/>
    </row>
    <row r="22" spans="4:28">
      <c r="D22" s="6" t="s">
        <v>29</v>
      </c>
      <c r="G22" s="2" t="s">
        <v>30</v>
      </c>
      <c r="J22" s="12"/>
      <c r="M22" s="6"/>
      <c r="S22" s="12"/>
      <c r="V22" s="6" t="s">
        <v>31</v>
      </c>
      <c r="Y22" s="2" t="s">
        <v>31</v>
      </c>
      <c r="AB22" s="12"/>
    </row>
    <row r="23" spans="4:28">
      <c r="D23" s="6" t="s">
        <v>32</v>
      </c>
      <c r="G23" s="2" t="s">
        <v>33</v>
      </c>
      <c r="J23" s="13"/>
      <c r="M23" s="6"/>
      <c r="S23" s="13"/>
      <c r="V23" s="6" t="s">
        <v>34</v>
      </c>
      <c r="Y23" s="2" t="s">
        <v>35</v>
      </c>
      <c r="AB23" s="13"/>
    </row>
    <row r="24" spans="4:28">
      <c r="D24" s="6"/>
      <c r="J24" s="13"/>
      <c r="M24" s="6"/>
      <c r="S24" s="13"/>
      <c r="V24" s="6"/>
      <c r="AB24" s="13"/>
    </row>
    <row r="25" spans="4:28">
      <c r="D25" s="6" t="s">
        <v>12</v>
      </c>
      <c r="G25" s="2" t="s">
        <v>12</v>
      </c>
      <c r="J25" s="13"/>
      <c r="M25" s="6" t="s">
        <v>12</v>
      </c>
      <c r="P25" s="2" t="s">
        <v>12</v>
      </c>
      <c r="S25" s="13"/>
      <c r="V25" s="6" t="s">
        <v>12</v>
      </c>
      <c r="Y25" s="2" t="s">
        <v>12</v>
      </c>
      <c r="AB25" s="13"/>
    </row>
    <row r="26" spans="4:28">
      <c r="D26" s="7">
        <f>(100+100+88+74)/100</f>
        <v>3.62</v>
      </c>
      <c r="E26" s="8"/>
      <c r="F26" s="8"/>
      <c r="G26" s="9">
        <f>(100+100+80+59)/100</f>
        <v>3.39</v>
      </c>
      <c r="H26" s="8"/>
      <c r="I26" s="8"/>
      <c r="J26" s="14"/>
      <c r="M26" s="7">
        <v>1</v>
      </c>
      <c r="N26" s="8"/>
      <c r="O26" s="8"/>
      <c r="P26" s="9">
        <v>1</v>
      </c>
      <c r="Q26" s="8"/>
      <c r="R26" s="8"/>
      <c r="S26" s="14"/>
      <c r="V26" s="7">
        <f>(100+100+90)/100</f>
        <v>2.9</v>
      </c>
      <c r="W26" s="8"/>
      <c r="X26" s="8"/>
      <c r="Y26" s="9">
        <f>(79+100+76)/100</f>
        <v>2.55</v>
      </c>
      <c r="Z26" s="8"/>
      <c r="AA26" s="8"/>
      <c r="AB26" s="14"/>
    </row>
    <row r="29" spans="4:10">
      <c r="D29" s="3"/>
      <c r="E29" s="4" t="s">
        <v>36</v>
      </c>
      <c r="F29" s="4"/>
      <c r="G29" s="5"/>
      <c r="H29" s="4" t="s">
        <v>37</v>
      </c>
      <c r="I29" s="4"/>
      <c r="J29" s="10" t="s">
        <v>3</v>
      </c>
    </row>
    <row r="30" spans="4:10">
      <c r="D30" s="6" t="s">
        <v>38</v>
      </c>
      <c r="E30" s="1">
        <f>(210*84+270*100+450*75+230*89)/100</f>
        <v>988.6</v>
      </c>
      <c r="G30" s="2" t="s">
        <v>39</v>
      </c>
      <c r="H30" s="1">
        <f>(210*86+270*100+450*61+230*77)/100</f>
        <v>902.2</v>
      </c>
      <c r="J30" s="11">
        <f>H30/E30</f>
        <v>0.912603681974509</v>
      </c>
    </row>
    <row r="31" spans="4:10">
      <c r="D31" s="6" t="s">
        <v>19</v>
      </c>
      <c r="G31" s="2" t="s">
        <v>19</v>
      </c>
      <c r="J31" s="12"/>
    </row>
    <row r="32" spans="4:10">
      <c r="D32" s="6" t="s">
        <v>40</v>
      </c>
      <c r="G32" s="2" t="s">
        <v>41</v>
      </c>
      <c r="J32" s="12"/>
    </row>
    <row r="33" spans="4:10">
      <c r="D33" s="6" t="s">
        <v>42</v>
      </c>
      <c r="G33" s="2" t="s">
        <v>43</v>
      </c>
      <c r="J33" s="13"/>
    </row>
    <row r="34" spans="4:10">
      <c r="D34" s="6"/>
      <c r="J34" s="13"/>
    </row>
    <row r="35" spans="4:10">
      <c r="D35" s="6" t="s">
        <v>12</v>
      </c>
      <c r="G35" s="2" t="s">
        <v>12</v>
      </c>
      <c r="J35" s="13"/>
    </row>
    <row r="36" spans="4:10">
      <c r="D36" s="7">
        <f>(84+100+75+89)/100</f>
        <v>3.48</v>
      </c>
      <c r="E36" s="8"/>
      <c r="F36" s="8"/>
      <c r="G36" s="9">
        <f>(87+100+61+77)/100</f>
        <v>3.25</v>
      </c>
      <c r="H36" s="8"/>
      <c r="I36" s="8"/>
      <c r="J36" s="14"/>
    </row>
    <row r="39" spans="4:10">
      <c r="D39" s="3"/>
      <c r="E39" s="4" t="s">
        <v>44</v>
      </c>
      <c r="F39" s="4"/>
      <c r="G39" s="5"/>
      <c r="H39" s="4" t="s">
        <v>45</v>
      </c>
      <c r="I39" s="4"/>
      <c r="J39" s="10" t="s">
        <v>3</v>
      </c>
    </row>
    <row r="40" spans="4:10">
      <c r="D40" s="6" t="s">
        <v>5</v>
      </c>
      <c r="E40" s="1">
        <f>(210*100+270*100+230*91)/100</f>
        <v>689.3</v>
      </c>
      <c r="G40" s="2" t="s">
        <v>5</v>
      </c>
      <c r="H40" s="1">
        <f>(210*100+270*100+230*78)/100</f>
        <v>659.4</v>
      </c>
      <c r="J40" s="11">
        <f>H40/E40</f>
        <v>0.956622660670245</v>
      </c>
    </row>
    <row r="41" spans="4:10">
      <c r="D41" s="6" t="s">
        <v>19</v>
      </c>
      <c r="G41" s="2" t="s">
        <v>19</v>
      </c>
      <c r="J41" s="12"/>
    </row>
    <row r="42" spans="4:10">
      <c r="D42" s="6" t="s">
        <v>46</v>
      </c>
      <c r="G42" s="2" t="s">
        <v>47</v>
      </c>
      <c r="J42" s="12"/>
    </row>
    <row r="43" spans="4:10">
      <c r="D43" s="6"/>
      <c r="J43" s="12"/>
    </row>
    <row r="44" spans="4:10">
      <c r="D44" s="6" t="s">
        <v>12</v>
      </c>
      <c r="G44" s="2" t="s">
        <v>12</v>
      </c>
      <c r="J44" s="13"/>
    </row>
    <row r="45" spans="4:10">
      <c r="D45" s="7">
        <f>2.91</f>
        <v>2.91</v>
      </c>
      <c r="E45" s="8"/>
      <c r="F45" s="8"/>
      <c r="G45" s="9">
        <v>2.78</v>
      </c>
      <c r="H45" s="8"/>
      <c r="I45" s="8"/>
      <c r="J45" s="1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成遇白</cp:lastModifiedBy>
  <dcterms:created xsi:type="dcterms:W3CDTF">2023-05-12T11:15:00Z</dcterms:created>
  <dcterms:modified xsi:type="dcterms:W3CDTF">2025-05-11T19:46:07Z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2D8E9C51B2C4488AB220E62E1371267D_12</vt:lpwstr>
  </property>
</Properties>
</file>