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<sst xmlns="http://schemas.openxmlformats.org/spreadsheetml/2006/main" uniqueCount="103" count="103">
  <si>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</si>
  <si>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</si>
  <si>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</si>
  <si>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</si>
  <si>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</si>
  <si>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</si>
  <si>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</si>
  <si>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</si>
  <si>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</si>
  <si>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</si>
  <si>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</si>
  <si>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</si>
  <si>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</si>
  <si>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</si>
  <si>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</si>
  <si>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</si>
  <si>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</si>
  <si>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</si>
  <si>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</si>
  <si>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</si>
  <si>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</si>
  <si>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</si>
  <si>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</si>
  <si>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</si>
  <si>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</si>
  <si>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</si>
  <si>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</si>
  <si>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</si>
  <si>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</si>
  <si>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</si>
  <si>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</si>
  <si>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</si>
  <si>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</si>
  <si>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</si>
  <si>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</si>
  <si>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</si>
  <si>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</si>
  <si>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</si>
  <si>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</si>
  <si>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</si>
  <si>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</si>
  <si>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</si>
  <si>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</si>
  <si>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</si>
  <si>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</si>
  <si>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</si>
  <si>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</si>
  <si>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</si>
  <si>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</si>
  <si>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</si>
  <si>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</si>
  <si>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</si>
  <si>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</si>
  <si>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</si>
  <si>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</si>
  <si>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</si>
  <si>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</si>
  <si>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</si>
  <si>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</si>
  <si>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</si>
  <si>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</si>
  <si>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</si>
  <si>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</si>
  <si>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</si>
  <si>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</si>
  <si>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</si>
  <si>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</si>
  <si>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</si>
  <si>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</si>
  <si>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</si>
  <si>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</si>
  <si>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</si>
  <si>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</si>
  <si>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</si>
  <si>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</si>
  <si>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</si>
  <si>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</si>
  <si>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</si>
  <si>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</si>
  <si>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</si>
  <si>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</si>
  <si>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</si>
  <si>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</si>
  <si>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</si>
  <si>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</si>
  <si>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</si>
  <si>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</si>
  <si>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</si>
  <si>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</si>
  <si>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</si>
  <si>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</si>
  <si>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</si>
  <si>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</si>
  <si>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</si>
  <si>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Columbia</t>
  </si>
  <si>
    <t>Coventry</t>
  </si>
  <si>
    <t>Ellington</t>
  </si>
  <si>
    <t>Mansfield</t>
  </si>
  <si>
    <t>Somers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</si>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</sst>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Sheet1!$EO$591:$EO$643</c:f>
            </c:numRef>
          </c:yVal>
          <c:smooth val="1"/>
        </c:ser>
        <c:ser>
          <c:idx val="1"/>
          <c:order val="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Sheet1!$EO$379:$EO$431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Sheet1!$EO$432:$EO$484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4"/>
          <c:order val="4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axId val="19"/>
        <c:axId val="20"/>
      </c:scatterChart>
      <c:valAx>
        <c:axId val="1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0"/>
        <c:crosses val="max"/>
        <c:majorUnit val="2"/>
        <c:minorUnit val="1"/>
      </c:valAx>
      <c:valAx>
        <c:axId val="2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Sheet1!$CL$167:$CL$219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Sheet1!$CL$2340:$CL$2392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Sheet1!$CL$2658:$CL$2710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Sheet1!$CL$1015:$CL$1067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Sheet1!$CL$2181:$CL$2233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Sheet1!$CL$591:$CL$643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Sheet1!$CL$1545:$CL$1597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Sheet1!$CL$1439:$CL$1491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Sheet1!$CL$379:$CL$431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Sheet1!$CL$803:$CL$855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Sheet1!$CL$114:$CL$166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Sheet1!$CL$61:$CL$113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Sheet1!$CL$8:$CL$60</c:f>
            </c:numRef>
          </c:yVal>
          <c:smooth val="0"/>
        </c:ser>
        <c:axId val="21"/>
        <c:axId val="22"/>
      </c:scatterChart>
      <c:valAx>
        <c:axId val="2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2"/>
        <c:crosses val="max"/>
        <c:majorUnit val="2"/>
        <c:minorUnit val="1"/>
      </c:valAx>
      <c:valAx>
        <c:axId val="2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23"/>
        <c:axId val="24"/>
      </c:scatterChart>
      <c:valAx>
        <c:axId val="2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Sheet1!$CK$1015:$CK$1067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Sheet1!$CK$2340:$CK$2392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axId val="25"/>
        <c:axId val="26"/>
      </c:scatterChart>
      <c:valAx>
        <c:axId val="2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8"/>
        <c:crosses val="max"/>
        <c:majorUnit val="1"/>
        <c:minorUnit val="1"/>
      </c:valAx>
      <c:valAx>
        <c:axId val="2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Sheet1!$AK$17:$AK$89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Sheet1!$AD$17:$AD$89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Sheet1!$W$17:$W$89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1"/>
      </c:valAx>
      <c:valAx>
        <c:axId val="3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Sheet1!$X$9:$X$89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Sheet1!$AE$9:$AE$89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Sheet1!$AL$9:$AL$89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Sheet1!$CF$9:$CF$89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axId val="37"/>
        <c:axId val="38"/>
      </c:areaChart>
      <c:catAx>
        <c:axId val="3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Sheet1!$BE$17:$BE$89</c:f>
            </c:numRef>
          </c:yVal>
          <c:smooth val="1"/>
        </c:ser>
        <c:axId val="41"/>
        <c:axId val="42"/>
      </c:scatterChart>
      <c:valAx>
        <c:axId val="41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2"/>
        <c:crosses val="max"/>
        <c:majorUnit val="1"/>
        <c:minorUnit val="1"/>
      </c:valAx>
      <c:valAx>
        <c:axId val="42"/>
        <c:scaling>
          <c:orientation val="minMax"/>
          <c:max val="83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Sheet1!$DV$9:$DV$68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Sheet1!$DW$9:$DW$68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Sheet1!$AJ$9:$AJ$89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axId val="49"/>
        <c:axId val="50"/>
      </c:areaChart>
      <c:catAx>
        <c:axId val="49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50"/>
        <c:crosses val="min"/>
        <c:majorUnit val="1"/>
        <c:minorUnit val="2"/>
      </c:catAx>
      <c:valAx>
        <c:axId val="50"/>
        <c:scaling>
          <c:orientation val="minMax"/>
          <c:max val="46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1"/>
        <c:axId val="52"/>
      </c:areaChart>
      <c:catAx>
        <c:axId val="5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52"/>
        <c:crosses val="min"/>
        <c:majorUnit val="1"/>
        <c:minorUnit val="2"/>
      </c:catAx>
      <c:valAx>
        <c:axId val="52"/>
        <c:scaling>
          <c:orientation val="minMax"/>
          <c:max val="39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3"/>
        <c:axId val="54"/>
      </c:areaChart>
      <c:catAx>
        <c:axId val="5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in"/>
        <c:majorUnit val="1"/>
        <c:minorUnit val="2"/>
      </c:catAx>
      <c:valAx>
        <c:axId val="54"/>
        <c:scaling>
          <c:orientation val="minMax"/>
          <c:max val="39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2"/>
          <c:order val="2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4"/>
          <c:order val="4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6"/>
          <c:order val="6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8"/>
          <c:order val="8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9"/>
          <c:order val="9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ser>
          <c:idx val="10"/>
          <c:order val="1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ax val="370"/>
          <c:min val="-17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  <c:majorUnit val="100"/>
        <c:minorUnit val="2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Sheet1!$EP$379:$EP$431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Sheet1!$EP$432:$EP$484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Sheet1!$EP$591:$EP$643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1"/>
          <c:order val="1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ser>
          <c:idx val="10"/>
          <c:order val="1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7"/>
        <c:axId val="18"/>
      </c:scatterChart>
      <c:valAx>
        <c:axId val="1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183</xdr:col>
      <xdr:colOff>310236</xdr:colOff>
      <xdr:row>249</xdr:row>
      <xdr:rowOff>12858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183</xdr:col>
      <xdr:colOff>235864</xdr:colOff>
      <xdr:row>197</xdr:row>
      <xdr:rowOff>167163</xdr:rowOff>
    </xdr:from>
    <xdr:ext cx="27431999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183</xdr:col>
      <xdr:colOff>295361</xdr:colOff>
      <xdr:row>152</xdr:row>
      <xdr:rowOff>38576</xdr:rowOff>
    </xdr:from>
    <xdr:ext cx="27050999" cy="1009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183</xdr:col>
      <xdr:colOff>383899</xdr:colOff>
      <xdr:row>106</xdr:row>
      <xdr:rowOff>231457</xdr:rowOff>
    </xdr:from>
    <xdr:ext cx="27050999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183</xdr:col>
      <xdr:colOff>472437</xdr:colOff>
      <xdr:row>60</xdr:row>
      <xdr:rowOff>257175</xdr:rowOff>
    </xdr:from>
    <xdr:ext cx="27050999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183</xdr:col>
      <xdr:colOff>516352</xdr:colOff>
      <xdr:row>8</xdr:row>
      <xdr:rowOff>248538</xdr:rowOff>
    </xdr:from>
    <xdr:ext cx="27432000" cy="11582399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154</xdr:col>
      <xdr:colOff>250842</xdr:colOff>
      <xdr:row>101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154</xdr:col>
      <xdr:colOff>250842</xdr:colOff>
      <xdr:row>70</xdr:row>
      <xdr:rowOff>205740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154</xdr:col>
      <xdr:colOff>250842</xdr:colOff>
      <xdr:row>36</xdr:row>
      <xdr:rowOff>205740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154</xdr:col>
      <xdr:colOff>250842</xdr:colOff>
      <xdr:row>7</xdr:row>
      <xdr:rowOff>198831</xdr:rowOff>
    </xdr:from>
    <xdr:ext cx="16383000" cy="6286499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103</xdr:col>
      <xdr:colOff>19407</xdr:colOff>
      <xdr:row>105</xdr:row>
      <xdr:rowOff>219113</xdr:rowOff>
    </xdr:from>
    <xdr:ext cx="16383000" cy="628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104</xdr:col>
      <xdr:colOff>122388</xdr:colOff>
      <xdr:row>71</xdr:row>
      <xdr:rowOff>219113</xdr:rowOff>
    </xdr:from>
    <xdr:ext cx="16383000" cy="628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104</xdr:col>
      <xdr:colOff>122388</xdr:colOff>
      <xdr:row>38</xdr:row>
      <xdr:rowOff>219113</xdr:rowOff>
    </xdr:from>
    <xdr:ext cx="16383000" cy="6286499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165</xdr:col>
      <xdr:colOff>442688</xdr:colOff>
      <xdr:row>38</xdr:row>
      <xdr:rowOff>257175</xdr:rowOff>
    </xdr:from>
    <xdr:ext cx="13843000" cy="57912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64</xdr:col>
      <xdr:colOff>112166</xdr:colOff>
      <xdr:row>156</xdr:row>
      <xdr:rowOff>257175</xdr:rowOff>
    </xdr:from>
    <xdr:ext cx="13843000" cy="58166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63</xdr:col>
      <xdr:colOff>671746</xdr:colOff>
      <xdr:row>122</xdr:row>
      <xdr:rowOff>171535</xdr:rowOff>
    </xdr:from>
    <xdr:ext cx="13843000" cy="5816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4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27</xdr:col>
      <xdr:colOff>1549499</xdr:colOff>
      <xdr:row>187</xdr:row>
      <xdr:rowOff>257175</xdr:rowOff>
    </xdr:from>
    <xdr:ext cx="16256000" cy="590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165</xdr:col>
      <xdr:colOff>339276</xdr:colOff>
      <xdr:row>8</xdr:row>
      <xdr:rowOff>111842</xdr:rowOff>
    </xdr:from>
    <xdr:ext cx="13843000" cy="57658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123</xdr:col>
      <xdr:colOff>327235</xdr:colOff>
      <xdr:row>248</xdr:row>
      <xdr:rowOff>257175</xdr:rowOff>
    </xdr:from>
    <xdr:ext cx="17399000" cy="3911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12</xdr:col>
      <xdr:colOff>996049</xdr:colOff>
      <xdr:row>186</xdr:row>
      <xdr:rowOff>171535</xdr:rowOff>
    </xdr:from>
    <xdr:ext cx="15113000" cy="7137399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11</xdr:col>
      <xdr:colOff>1294864</xdr:colOff>
      <xdr:row>122</xdr:row>
      <xdr:rowOff>171535</xdr:rowOff>
    </xdr:from>
    <xdr:ext cx="16129000" cy="65786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11</xdr:col>
      <xdr:colOff>1078622</xdr:colOff>
      <xdr:row>155</xdr:row>
      <xdr:rowOff>171535</xdr:rowOff>
    </xdr:from>
    <xdr:ext cx="16129000" cy="65786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Q2763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15.713341346153848" bestFit="1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3.68298717948718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6" style="1" width="9.142307692307693"/>
    <col min="97" max="97" style="1" width="39.21669070512821" customWidth="1"/>
    <col min="98" max="98" style="1" width="9.142307692307693"/>
    <col min="99" max="99" style="1" width="12.985886217948721" customWidth="1"/>
    <col min="100" max="100" style="1" width="9.142307692307693"/>
    <col min="101" max="101" style="1" width="40.13092147435898" customWidth="1"/>
    <col min="102" max="102" style="1" width="9.142307692307693"/>
    <col min="103" max="103" style="1" width="30.91242788461539" customWidth="1"/>
    <col min="104" max="104" style="1" width="9.142307692307693"/>
    <col min="105" max="105" style="1" width="57.65367788461539" customWidth="1"/>
    <col min="106" max="107" style="1" width="9.142307692307693"/>
    <col min="108" max="108" style="1" width="75.8430608974359" customWidth="1"/>
    <col min="109" max="109" style="1" width="9.142307692307693"/>
    <col min="110" max="110" style="1" width="26.72220352564103" customWidth="1"/>
    <col min="111" max="111" style="1" width="25.941298076923076" customWidth="1"/>
    <col min="112" max="112" style="1" width="9.142307692307693"/>
    <col min="113" max="113" style="1" width="14.02582371794872" customWidth="1"/>
    <col min="114" max="114" style="1" width="10.389851762820513" bestFit="1" customWidth="1"/>
    <col min="115" max="117" style="1" width="9.142307692307693"/>
    <col min="118" max="120" style="1" width="15.713341346153848" bestFit="1" customWidth="1"/>
    <col min="121" max="123" style="1" width="13.713461538461539" bestFit="1" customWidth="1"/>
    <col min="124" max="124" style="1" width="18.284615384615385" customWidth="1"/>
    <col min="125" max="130" style="1" width="13.713461538461539" bestFit="1" customWidth="1"/>
    <col min="131" max="131" style="1" width="22.855769230769234" customWidth="1"/>
    <col min="132" max="132" style="1" width="24.817556089743594" customWidth="1"/>
    <col min="133" max="133" style="2" width="21.865352564102565" bestFit="1" customWidth="1"/>
    <col min="134" max="134" style="6" width="13.833454326923077" bestFit="1" customWidth="1"/>
    <col min="135" max="135" style="1" width="13.713461538461539" bestFit="1" customWidth="1"/>
    <col min="136" max="136" style="1" width="18.71316105769231" customWidth="1"/>
    <col min="137" max="137" style="1" width="18.391275641025643" customWidth="1"/>
    <col min="138" max="138" style="1" width="17.320863782051283" customWidth="1"/>
    <col min="139" max="139" style="1" width="16.23902403846154" bestFit="1" customWidth="1"/>
    <col min="140" max="140" style="1" width="17.141826923076923" customWidth="1"/>
    <col min="141" max="141" style="1" width="15.713341346153848" bestFit="1" customWidth="1"/>
    <col min="142" max="142" style="1" width="9.142307692307693"/>
    <col min="143" max="143" style="1" width="20.57019230769231" customWidth="1"/>
    <col min="144" max="144" style="1" width="21.71298076923077" customWidth="1"/>
    <col min="145" max="149" style="1" width="9.142307692307693"/>
    <col min="150" max="150" style="1" width="20.57019230769231" customWidth="1"/>
    <col min="151" max="151" style="1" width="15.713341346153848" bestFit="1" customWidth="1"/>
    <col min="152" max="152" style="1" width="28.95064102564103" customWidth="1"/>
    <col min="153" max="153" style="1" width="12.856370192307693" bestFit="1" customWidth="1"/>
    <col min="154" max="154" style="1" width="28.56971153846154" customWidth="1"/>
    <col min="155" max="155" style="1" width="33.90272435897436" customWidth="1"/>
    <col min="156" max="156" style="1" width="45.14014423076924" customWidth="1"/>
    <col min="157" max="157" style="1" width="9.142307692307693"/>
    <col min="158" max="158" style="1" width="57.32988782051282" customWidth="1"/>
    <col min="159" max="159" style="1" width="9.142307692307693"/>
    <col min="160" max="160" style="1" width="30.66482371794872" customWidth="1"/>
    <col min="161" max="161" style="1" width="9.142307692307693"/>
    <col min="162" max="162" style="1" width="33.90272435897436" customWidth="1"/>
    <col min="163" max="163" style="1" width="9.142307692307693"/>
    <col min="164" max="164" style="1" width="50.09222756410257" customWidth="1"/>
    <col min="165" max="165" style="1" width="15.046714743589746" customWidth="1"/>
    <col min="166" max="173" style="1" width="9.142307692307693"/>
    <col min="174" max="174" style="1" width="45.33060897435898" customWidth="1"/>
    <col min="175" max="176" style="1" width="9.142307692307693"/>
    <col min="177" max="177" style="1" width="55.615705128205136" customWidth="1"/>
    <col min="178" max="178" style="1" width="9.142307692307693"/>
    <col min="179" max="179" style="1" width="34.66458333333334" customWidth="1"/>
    <col min="180" max="180" style="1" width="9.142307692307693"/>
    <col min="181" max="181" style="1" width="39.426201923076924" customWidth="1"/>
    <col min="182" max="242" style="1" width="9.142307692307693"/>
    <col min="243" max="243" style="1" width="79.99519230769232" customWidth="1"/>
    <col min="244" max="250" style="1" width="9.142307692307693"/>
    <col min="251" max="251" style="1" width="297.6963942307693" customWidth="1"/>
    <col min="252" max="256" style="1" width="9.142307692307693"/>
  </cols>
  <sheetData>
    <row r="1" spans="1:251" ht="20.25">
      <c r="A1" t="s">
        <v>0</v>
      </c>
    </row>
    <row r="2" spans="1:251" ht="20.25">
      <c r="A2" t="inlineStr">
        <is>
          <t>b</t>
        </is>
      </c>
    </row>
    <row r="3" spans="1:251" ht="20.25">
      <c r="A3" t="s">
        <v>1</v>
      </c>
      <c r="C3" t="inlineStr">
        <is>
          <t>Last revision:  Wednesday, 20 May 2020 09:43:24 UTC</t>
        </is>
      </c>
    </row>
    <row r="4" spans="1:251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  <c r="EL4" t="inlineStr">
        <is>
          <t>Tolland County work-up 17 May:</t>
        </is>
      </c>
    </row>
    <row r="5" spans="1:251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EC5" t="inlineStr">
        <is>
          <t>United States,</t>
        </is>
      </c>
    </row>
    <row r="6" spans="1:251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DE6" t="s">
        <v>15</v>
      </c>
      <c r="DF6" t="s">
        <v>16</v>
      </c>
      <c r="DG6" s="8" t="s">
        <v>17</v>
      </c>
      <c r="DH6" t="s">
        <v>18</v>
      </c>
      <c r="DJ6" t="s">
        <v>19</v>
      </c>
      <c r="DK6" t="s">
        <v>20</v>
      </c>
      <c r="DV6" t="inlineStr">
        <is>
          <t>Signal A</t>
        </is>
      </c>
      <c r="DW6" t="inlineStr">
        <is>
          <t>Signal B</t>
        </is>
      </c>
      <c r="DX6" t="inlineStr">
        <is>
          <t>Signal C</t>
        </is>
      </c>
      <c r="DY6" t="inlineStr">
        <is>
          <t>Signal D</t>
        </is>
      </c>
      <c r="DZ6" t="inlineStr">
        <is>
          <t>Signal E</t>
        </is>
      </c>
      <c r="EC6" t="s">
        <v>21</v>
      </c>
      <c r="EL6" t="s">
        <v>15</v>
      </c>
      <c r="EM6" t="s">
        <v>16</v>
      </c>
      <c r="EN6" s="8" t="s">
        <v>17</v>
      </c>
      <c r="EO6" t="s">
        <v>18</v>
      </c>
      <c r="EP6" t="s">
        <v>19</v>
      </c>
      <c r="EQ6" t="s">
        <v>20</v>
      </c>
    </row>
    <row r="7" spans="1:251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G7" s="8"/>
      <c r="ED7" s="1"/>
    </row>
    <row r="8" spans="1:251" ht="19.57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U8">
        <v>52</v>
      </c>
      <c r="DE8" t="inlineStr">
        <is>
          <t>x</t>
        </is>
      </c>
      <c r="DF8" t="s">
        <v>24</v>
      </c>
      <c r="DG8" s="8">
        <v>43955</v>
      </c>
      <c r="DH8">
        <v>18</v>
      </c>
      <c r="DI8" s="10">
        <f>(DH8/$DH$35)</f>
        <v>0.016901408450704224</v>
      </c>
      <c r="DJ8">
        <v>497</v>
      </c>
      <c r="DK8">
        <v>0</v>
      </c>
      <c r="DL8">
        <v>-5</v>
      </c>
      <c r="ED8" s="1"/>
      <c r="EL8">
        <v>1</v>
      </c>
      <c r="EM8" t="s">
        <v>23</v>
      </c>
      <c r="EN8" s="8">
        <v>43914</v>
      </c>
      <c r="EO8">
        <v>0</v>
      </c>
      <c r="EQ8">
        <v>0</v>
      </c>
    </row>
    <row r="9" spans="1:251" ht="19.57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DF9" t="inlineStr">
        <is>
          <t>Bethlehem</t>
        </is>
      </c>
      <c r="DG9" s="8">
        <v>43955</v>
      </c>
      <c r="DH9">
        <v>10</v>
      </c>
      <c r="DI9" s="10">
        <f>(DH9/$DH$35)</f>
        <v>0.0093896713615023476</v>
      </c>
      <c r="DJ9">
        <v>292</v>
      </c>
      <c r="DK9">
        <v>1</v>
      </c>
      <c r="DV9">
        <v>25</v>
      </c>
      <c r="DW9">
        <v>10</v>
      </c>
      <c r="DX9">
        <v>90</v>
      </c>
      <c r="EL9">
        <v>1</v>
      </c>
      <c r="EM9" t="s">
        <v>23</v>
      </c>
      <c r="EN9" s="8">
        <v>43915</v>
      </c>
      <c r="EO9">
        <v>0</v>
      </c>
      <c r="EQ9">
        <v>0</v>
      </c>
    </row>
    <row r="10" spans="1:251" ht="19.57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S10" t="s">
        <v>23</v>
      </c>
      <c r="CT10">
        <v>8</v>
      </c>
      <c r="CU10">
        <f>CT10+$CU$8</f>
        <v>60</v>
      </c>
      <c r="DF10" t="inlineStr">
        <is>
          <t>Bridgewater</t>
        </is>
      </c>
      <c r="DG10" s="8">
        <v>43955</v>
      </c>
      <c r="DH10">
        <v>4</v>
      </c>
      <c r="DI10" s="10">
        <f>(DH10/$DH$35)</f>
        <v>0.0037558685446009389</v>
      </c>
      <c r="DJ10">
        <v>244</v>
      </c>
      <c r="DK10">
        <v>0</v>
      </c>
      <c r="DV10">
        <v>50</v>
      </c>
      <c r="DW10">
        <v>50</v>
      </c>
      <c r="DX10">
        <v>190</v>
      </c>
      <c r="EB10" s="9">
        <v>43852</v>
      </c>
      <c r="EC10">
        <v>1</v>
      </c>
      <c r="EF10" s="2">
        <v>1467820</v>
      </c>
      <c r="EG10" s="2">
        <v>1486757</v>
      </c>
      <c r="EJ10" s="2"/>
      <c r="EK10" s="2"/>
      <c r="EL10">
        <v>1</v>
      </c>
      <c r="EM10" t="s">
        <v>23</v>
      </c>
      <c r="EN10" s="8">
        <v>43916</v>
      </c>
      <c r="EO10">
        <v>0</v>
      </c>
      <c r="EQ10">
        <v>0</v>
      </c>
      <c r="EU10" s="2"/>
      <c r="EV10" s="2"/>
      <c r="EW10" s="2"/>
    </row>
    <row r="11" spans="1:251" ht="19.74">
      <c r="C11">
        <f>H10*D11</f>
        <v>1</v>
      </c>
      <c r="D11">
        <v>0.5</v>
      </c>
      <c r="E11" t="s">
        <v>27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S11" t="s">
        <v>28</v>
      </c>
      <c r="CT11">
        <f>CT10+$CU$8+1</f>
        <v>61</v>
      </c>
      <c r="CU11">
        <f>CT11+$CU$8</f>
        <v>113</v>
      </c>
      <c r="DF11" t="inlineStr">
        <is>
          <t>Canaan</t>
        </is>
      </c>
      <c r="DG11" s="8">
        <v>43955</v>
      </c>
      <c r="DH11">
        <v>0</v>
      </c>
      <c r="DI11" s="10">
        <f>(DH11/$DH$35)</f>
        <v>0</v>
      </c>
      <c r="DJ11">
        <v>0</v>
      </c>
      <c r="DK11">
        <v>0</v>
      </c>
      <c r="DV11">
        <v>100</v>
      </c>
      <c r="DW11">
        <v>100</v>
      </c>
      <c r="DX11">
        <v>90</v>
      </c>
      <c r="EB11" s="9">
        <v>43853</v>
      </c>
      <c r="EC11">
        <v>1</v>
      </c>
      <c r="ED11">
        <f>(EC11/EC10)-1</f>
        <v>0</v>
      </c>
      <c r="EF11" s="2"/>
      <c r="EG11" s="2"/>
      <c r="EH11" s="2"/>
      <c r="EI11" s="2"/>
      <c r="EL11">
        <v>1</v>
      </c>
      <c r="EM11" t="s">
        <v>23</v>
      </c>
      <c r="EN11" s="8">
        <v>43917</v>
      </c>
      <c r="EO11">
        <v>0</v>
      </c>
      <c r="EQ11">
        <v>0</v>
      </c>
    </row>
    <row r="12" spans="1:251" ht="19.57">
      <c r="C12">
        <f>H11*D12</f>
        <v>3</v>
      </c>
      <c r="D12">
        <v>1</v>
      </c>
      <c r="E12" t="s">
        <v>29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S12" t="s">
        <v>24</v>
      </c>
      <c r="CT12">
        <f>CT11+$CU$8+1</f>
        <v>114</v>
      </c>
      <c r="CU12">
        <f>CT12+$CU$8</f>
        <v>166</v>
      </c>
      <c r="DF12" t="inlineStr">
        <is>
          <t>Colebrook</t>
        </is>
      </c>
      <c r="DG12" s="8">
        <v>43955</v>
      </c>
      <c r="DH12">
        <v>2</v>
      </c>
      <c r="DI12" s="10">
        <f>(DH12/$DH$35)</f>
        <v>0.0018779342723004694</v>
      </c>
      <c r="DJ12">
        <v>142</v>
      </c>
      <c r="DK12">
        <v>0</v>
      </c>
      <c r="DV12">
        <v>100</v>
      </c>
      <c r="DW12">
        <v>100</v>
      </c>
      <c r="DX12">
        <v>290</v>
      </c>
      <c r="EB12" s="9">
        <v>43854</v>
      </c>
      <c r="EC12">
        <v>2</v>
      </c>
      <c r="ED12">
        <f>(EC12/EC11)-1</f>
        <v>1</v>
      </c>
      <c r="EF12" s="2"/>
      <c r="EI12" s="2"/>
      <c r="EJ12" s="2"/>
      <c r="EK12" s="2"/>
      <c r="EL12">
        <v>1</v>
      </c>
      <c r="EM12" t="s">
        <v>23</v>
      </c>
      <c r="EN12" s="8">
        <v>43918</v>
      </c>
      <c r="EO12">
        <v>0</v>
      </c>
      <c r="EQ12">
        <v>0</v>
      </c>
      <c r="EU12" s="2"/>
      <c r="EV12" s="2"/>
      <c r="EW12" s="2"/>
    </row>
    <row r="13" spans="1:251" ht="19.74">
      <c r="C13">
        <f>H12*D13</f>
        <v>4.9999999999979998</v>
      </c>
      <c r="D13">
        <v>0.83333333333299997</v>
      </c>
      <c r="E13" t="s">
        <v>30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S13" t="s">
        <v>31</v>
      </c>
      <c r="CT13">
        <f>CT12+$CU$8+1</f>
        <v>167</v>
      </c>
      <c r="CU13">
        <f>CT13+$CU$8</f>
        <v>219</v>
      </c>
      <c r="DF13" t="inlineStr">
        <is>
          <t>Cornwall</t>
        </is>
      </c>
      <c r="DG13" s="8">
        <v>43955</v>
      </c>
      <c r="DH13">
        <v>3</v>
      </c>
      <c r="DI13" s="10">
        <f>(DH13/$DH$35)</f>
        <v>0.0028169014084507044</v>
      </c>
      <c r="DJ13">
        <v>219</v>
      </c>
      <c r="DK13">
        <v>0</v>
      </c>
      <c r="DV13">
        <v>100</v>
      </c>
      <c r="DW13">
        <v>100</v>
      </c>
      <c r="DX13">
        <v>90</v>
      </c>
      <c r="EB13" s="9">
        <v>43855</v>
      </c>
      <c r="EC13">
        <v>2</v>
      </c>
      <c r="ED13">
        <f>(EC13/EC12)-1</f>
        <v>0</v>
      </c>
      <c r="EF13" s="2">
        <v>1467820</v>
      </c>
      <c r="EG13" s="2"/>
      <c r="EH13" s="2"/>
      <c r="EI13" s="2"/>
      <c r="EL13">
        <v>1</v>
      </c>
      <c r="EM13" t="s">
        <v>23</v>
      </c>
      <c r="EN13" s="8">
        <v>43919</v>
      </c>
      <c r="EO13">
        <v>0</v>
      </c>
      <c r="EQ13">
        <v>0</v>
      </c>
      <c r="EU13" s="2"/>
      <c r="EV13" s="2"/>
      <c r="EW13" s="2"/>
    </row>
    <row r="14" spans="1:251" ht="19.57">
      <c r="C14">
        <f>H13*D14</f>
        <v>9.0000000000003624</v>
      </c>
      <c r="D14">
        <v>0.81818181818199998</v>
      </c>
      <c r="E14" t="s">
        <v>32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S14" t="s">
        <v>33</v>
      </c>
      <c r="CT14">
        <f>CT13+$CU$8+1</f>
        <v>220</v>
      </c>
      <c r="CU14">
        <f>CT14+$CU$8</f>
        <v>272</v>
      </c>
      <c r="DF14" t="s">
        <v>34</v>
      </c>
      <c r="DG14" s="8">
        <v>43955</v>
      </c>
      <c r="DH14">
        <v>8</v>
      </c>
      <c r="DI14" s="10">
        <f>(DH14/$DH$35)</f>
        <v>0.0075117370892018778</v>
      </c>
      <c r="DJ14">
        <v>278</v>
      </c>
      <c r="DK14">
        <v>0</v>
      </c>
      <c r="DV14">
        <v>100</v>
      </c>
      <c r="DW14">
        <v>100</v>
      </c>
      <c r="DX14">
        <v>390</v>
      </c>
      <c r="EB14" s="9">
        <v>43856</v>
      </c>
      <c r="EC14">
        <v>5</v>
      </c>
      <c r="ED14">
        <f>(EC14/EC13)-1</f>
        <v>1.5</v>
      </c>
      <c r="EF14" s="2">
        <v>1486757</v>
      </c>
      <c r="EG14" s="2"/>
      <c r="EH14" s="2"/>
      <c r="EI14" s="2"/>
      <c r="EJ14" s="2"/>
      <c r="EK14" s="2"/>
      <c r="EL14">
        <v>1</v>
      </c>
      <c r="EM14" t="s">
        <v>23</v>
      </c>
      <c r="EN14" s="8">
        <v>43920</v>
      </c>
      <c r="EO14">
        <v>0</v>
      </c>
      <c r="EQ14">
        <v>0</v>
      </c>
      <c r="EU14" s="2"/>
      <c r="EV14" s="2"/>
      <c r="EW14" s="2"/>
    </row>
    <row r="15" spans="1:251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S15" t="s">
        <v>35</v>
      </c>
      <c r="CT15">
        <f>CT14+$CU$8+1</f>
        <v>273</v>
      </c>
      <c r="CU15">
        <f>CT15+$CU$8</f>
        <v>325</v>
      </c>
      <c r="DF15" t="s">
        <v>36</v>
      </c>
      <c r="DG15" s="8">
        <v>43955</v>
      </c>
      <c r="DH15">
        <v>26</v>
      </c>
      <c r="DI15" s="10">
        <f>(DH15/$DH$35)</f>
        <v>0.024413145539906103</v>
      </c>
      <c r="DJ15">
        <v>479</v>
      </c>
      <c r="DK15">
        <v>2</v>
      </c>
      <c r="DV15">
        <v>25</v>
      </c>
      <c r="DW15">
        <v>25</v>
      </c>
      <c r="DX15">
        <v>90</v>
      </c>
      <c r="EB15" s="9">
        <v>43857</v>
      </c>
      <c r="EC15">
        <v>5</v>
      </c>
      <c r="ED15">
        <f>(EC15/EC14)-1</f>
        <v>0</v>
      </c>
      <c r="EF15" s="2"/>
      <c r="EG15" s="2"/>
      <c r="EH15" s="2"/>
      <c r="EI15" s="2"/>
      <c r="EJ15" s="2"/>
      <c r="EK15" s="2"/>
      <c r="EL15">
        <v>1</v>
      </c>
      <c r="EM15" t="s">
        <v>23</v>
      </c>
      <c r="EN15" s="8">
        <v>43921</v>
      </c>
      <c r="EO15">
        <v>0</v>
      </c>
      <c r="EQ15">
        <v>0</v>
      </c>
      <c r="EU15" s="2"/>
      <c r="EV15" s="2"/>
      <c r="EW15" s="2"/>
    </row>
    <row r="16" spans="1:251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S16" t="s">
        <v>37</v>
      </c>
      <c r="CT16">
        <f>CT15+$CU$8+1</f>
        <v>326</v>
      </c>
      <c r="CU16">
        <f>CT16+$CU$8</f>
        <v>378</v>
      </c>
      <c r="DF16" t="inlineStr">
        <is>
          <t>Kent</t>
        </is>
      </c>
      <c r="DG16" s="8">
        <v>43955</v>
      </c>
      <c r="DH16">
        <v>7</v>
      </c>
      <c r="DI16" s="10">
        <f>(DH16/$DH$35)</f>
        <v>0.0065727699530516428</v>
      </c>
      <c r="DJ16">
        <v>251</v>
      </c>
      <c r="DK16">
        <v>0</v>
      </c>
      <c r="DV16">
        <v>100</v>
      </c>
      <c r="DW16">
        <v>100</v>
      </c>
      <c r="DX16">
        <v>490</v>
      </c>
      <c r="EB16" s="9">
        <v>43858</v>
      </c>
      <c r="EC16">
        <v>5</v>
      </c>
      <c r="ED16">
        <f>(EC16/EC15)-1</f>
        <v>0</v>
      </c>
      <c r="EF16" s="2"/>
      <c r="EL16">
        <v>1</v>
      </c>
      <c r="EM16" t="s">
        <v>23</v>
      </c>
      <c r="EN16" s="8">
        <v>43922</v>
      </c>
      <c r="EO16">
        <v>0</v>
      </c>
      <c r="EQ16">
        <v>0</v>
      </c>
    </row>
    <row r="17" spans="1:251" ht="19.74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S17" t="s">
        <v>38</v>
      </c>
      <c r="CT17">
        <f>CT16+$CU$8+1</f>
        <v>379</v>
      </c>
      <c r="CU17">
        <f>CT17+$CU$8</f>
        <v>431</v>
      </c>
      <c r="DF17" t="s">
        <v>39</v>
      </c>
      <c r="DG17" s="8">
        <v>43955</v>
      </c>
      <c r="DH17">
        <v>29</v>
      </c>
      <c r="DI17" s="10">
        <f>(DH17/$DH$35)</f>
        <v>0.027230046948356807</v>
      </c>
      <c r="DJ17">
        <v>357</v>
      </c>
      <c r="DK17">
        <v>3</v>
      </c>
      <c r="DV17">
        <v>100</v>
      </c>
      <c r="DW17">
        <v>100</v>
      </c>
      <c r="DX17">
        <v>90</v>
      </c>
      <c r="EB17" s="9">
        <v>43859</v>
      </c>
      <c r="EC17">
        <v>5</v>
      </c>
      <c r="ED17">
        <f>(EC17/EC16)-1</f>
        <v>0</v>
      </c>
      <c r="EF17" s="2">
        <v>1467820</v>
      </c>
      <c r="EG17" s="2">
        <v>1486757</v>
      </c>
      <c r="EH17" s="2">
        <v>1508308</v>
      </c>
      <c r="EL17">
        <v>1</v>
      </c>
      <c r="EM17" t="s">
        <v>23</v>
      </c>
      <c r="EN17" s="8">
        <v>43923</v>
      </c>
      <c r="EO17">
        <v>0</v>
      </c>
      <c r="EQ17">
        <v>0</v>
      </c>
    </row>
    <row r="18" spans="1:251" ht="19.57">
      <c r="C18">
        <f>H17*D18</f>
        <v>27.999999999974811</v>
      </c>
      <c r="D18">
        <v>0.41176470588199998</v>
      </c>
      <c r="E18" t="s">
        <v>27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S18" t="s">
        <v>40</v>
      </c>
      <c r="CT18">
        <f>CT17+$CU$8+1</f>
        <v>432</v>
      </c>
      <c r="CU18">
        <f>CT18+$CU$8</f>
        <v>484</v>
      </c>
      <c r="DF18" t="inlineStr">
        <is>
          <t>Morris</t>
        </is>
      </c>
      <c r="DG18" s="8">
        <v>43955</v>
      </c>
      <c r="DH18">
        <v>12</v>
      </c>
      <c r="DI18" s="10">
        <f>(DH18/$DH$35)</f>
        <v>0.011267605633802818</v>
      </c>
      <c r="DJ18">
        <v>531</v>
      </c>
      <c r="DK18">
        <v>0</v>
      </c>
      <c r="DV18">
        <v>100</v>
      </c>
      <c r="DW18">
        <v>100</v>
      </c>
      <c r="DX18">
        <v>290</v>
      </c>
      <c r="EB18" s="9">
        <v>43860</v>
      </c>
      <c r="EC18">
        <v>5</v>
      </c>
      <c r="ED18">
        <f>(EC18/EC17)-1</f>
        <v>0</v>
      </c>
      <c r="EF18" s="2"/>
      <c r="EL18">
        <v>1</v>
      </c>
      <c r="EM18" t="s">
        <v>23</v>
      </c>
      <c r="EN18" s="8">
        <v>43924</v>
      </c>
      <c r="EO18">
        <v>0</v>
      </c>
      <c r="EQ18">
        <v>0</v>
      </c>
    </row>
    <row r="19" spans="1:251" ht="19.57">
      <c r="C19">
        <f>H18*D19</f>
        <v>62.999999999981569</v>
      </c>
      <c r="D19">
        <v>0.65625</v>
      </c>
      <c r="E19" t="s">
        <v>29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S19" t="s">
        <v>41</v>
      </c>
      <c r="CT19">
        <f>CT18+$CU$8+1</f>
        <v>485</v>
      </c>
      <c r="CU19">
        <f>CT19+$CU$8</f>
        <v>537</v>
      </c>
      <c r="DF19" t="s">
        <v>42</v>
      </c>
      <c r="DG19" s="8">
        <v>43955</v>
      </c>
      <c r="DH19">
        <v>21</v>
      </c>
      <c r="DI19" s="10">
        <f>(DH19/$DH$35)</f>
        <v>0.019718309859154931</v>
      </c>
      <c r="DJ19">
        <v>314</v>
      </c>
      <c r="DK19">
        <v>1</v>
      </c>
      <c r="DV19">
        <v>100</v>
      </c>
      <c r="DW19">
        <v>100</v>
      </c>
      <c r="DX19">
        <v>90</v>
      </c>
      <c r="EB19" s="9">
        <v>43861</v>
      </c>
      <c r="EC19">
        <v>7</v>
      </c>
      <c r="ED19">
        <f>(EC19/EC18)-1</f>
        <v>0.39999999999999991</v>
      </c>
      <c r="EF19" s="2">
        <v>1467820</v>
      </c>
      <c r="EJ19" s="2"/>
      <c r="EM19" t="s">
        <v>23</v>
      </c>
      <c r="EN19" s="8">
        <v>43925</v>
      </c>
      <c r="EO19">
        <v>0</v>
      </c>
      <c r="EQ19">
        <v>0</v>
      </c>
    </row>
    <row r="20" spans="1:251" ht="19.57">
      <c r="C20">
        <f>H19*D20</f>
        <v>35.000000000065768</v>
      </c>
      <c r="D20">
        <v>0.220125786164</v>
      </c>
      <c r="E20" t="s">
        <v>30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S20" t="s">
        <v>43</v>
      </c>
      <c r="CT20">
        <f>CT19+$CU$8+1</f>
        <v>538</v>
      </c>
      <c r="CU20">
        <f>CT20+$CU$8</f>
        <v>590</v>
      </c>
      <c r="DF20" t="inlineStr">
        <is>
          <t>New Milford</t>
        </is>
      </c>
      <c r="DG20" s="8">
        <v>43955</v>
      </c>
      <c r="DH20">
        <v>216</v>
      </c>
      <c r="DI20" s="10">
        <f>(DH20/$DH$35)</f>
        <v>0.20281690140845071</v>
      </c>
      <c r="DJ20">
        <v>801</v>
      </c>
      <c r="DK20">
        <v>12</v>
      </c>
      <c r="DV20">
        <v>11</v>
      </c>
      <c r="DW20">
        <v>22</v>
      </c>
      <c r="DX20">
        <v>390</v>
      </c>
      <c r="EB20" s="9">
        <v>43862</v>
      </c>
      <c r="EC20">
        <v>8</v>
      </c>
      <c r="ED20">
        <f>(EC20/EC19)-1</f>
        <v>0.14285714285714279</v>
      </c>
      <c r="EF20" s="2">
        <v>1486757</v>
      </c>
      <c r="EL20">
        <v>1</v>
      </c>
      <c r="EM20" t="s">
        <v>23</v>
      </c>
      <c r="EN20" s="8">
        <v>43926</v>
      </c>
      <c r="EO20">
        <v>0</v>
      </c>
      <c r="EQ20">
        <v>0</v>
      </c>
    </row>
    <row r="21" spans="1:251" ht="19.57">
      <c r="C21">
        <f>H20*D21</f>
        <v>28.99999999991088</v>
      </c>
      <c r="D21">
        <v>0.14948453608199999</v>
      </c>
      <c r="E21" t="s">
        <v>32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S21" t="s">
        <v>44</v>
      </c>
      <c r="CT21">
        <f>CT20+$CU$8+1</f>
        <v>591</v>
      </c>
      <c r="CU21">
        <f>CT21+$CU$8</f>
        <v>643</v>
      </c>
      <c r="DF21" t="s">
        <v>45</v>
      </c>
      <c r="DG21" s="8">
        <v>43955</v>
      </c>
      <c r="DH21">
        <v>7</v>
      </c>
      <c r="DI21" s="10">
        <f>(DH21/$DH$35)</f>
        <v>0.0065727699530516428</v>
      </c>
      <c r="DJ21">
        <v>427</v>
      </c>
      <c r="DK21">
        <v>0</v>
      </c>
      <c r="DV21">
        <v>100</v>
      </c>
      <c r="DW21">
        <v>100</v>
      </c>
      <c r="DX21">
        <v>90</v>
      </c>
      <c r="EB21" s="9">
        <v>43863</v>
      </c>
      <c r="EC21">
        <v>8</v>
      </c>
      <c r="ED21">
        <f>(EC21/EC20)-1</f>
        <v>0</v>
      </c>
      <c r="EF21" s="2">
        <v>1508308</v>
      </c>
      <c r="EG21" s="2"/>
      <c r="EH21" s="2"/>
      <c r="EK21" s="2"/>
      <c r="EL21">
        <v>1</v>
      </c>
      <c r="EM21" t="s">
        <v>23</v>
      </c>
      <c r="EN21" s="8">
        <v>43927</v>
      </c>
      <c r="EO21">
        <v>0</v>
      </c>
      <c r="EQ21">
        <v>0</v>
      </c>
    </row>
    <row r="22" spans="1:251" ht="19.74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S22" t="s">
        <v>46</v>
      </c>
      <c r="CT22">
        <f>CT21+$CU$8+1</f>
        <v>644</v>
      </c>
      <c r="CU22">
        <f>CT22+$CU$8</f>
        <v>696</v>
      </c>
      <c r="DF22" t="inlineStr">
        <is>
          <t>North Canaan</t>
        </is>
      </c>
      <c r="DG22" s="8">
        <v>43955</v>
      </c>
      <c r="DH22">
        <v>4</v>
      </c>
      <c r="DI22" s="10">
        <f>(DH22/$DH$35)</f>
        <v>0.0037558685446009389</v>
      </c>
      <c r="DJ22">
        <v>123</v>
      </c>
      <c r="DK22">
        <v>1</v>
      </c>
      <c r="DV22">
        <v>100</v>
      </c>
      <c r="DW22">
        <v>100</v>
      </c>
      <c r="DX22">
        <v>490</v>
      </c>
      <c r="EB22" s="9">
        <v>43864</v>
      </c>
      <c r="EC22">
        <v>11</v>
      </c>
      <c r="ED22">
        <f>(EC22/EC21)-1</f>
        <v>0.375</v>
      </c>
      <c r="EF22" s="2"/>
      <c r="EG22" s="2"/>
      <c r="EH22" s="2"/>
      <c r="EL22">
        <v>1</v>
      </c>
      <c r="EM22" t="s">
        <v>23</v>
      </c>
      <c r="EN22" s="8">
        <v>43928</v>
      </c>
      <c r="EO22">
        <v>0</v>
      </c>
      <c r="EQ22">
        <v>0</v>
      </c>
    </row>
    <row r="23" spans="1:251" ht="19.74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S23" t="s">
        <v>47</v>
      </c>
      <c r="CT23">
        <f>CT22+$CU$8+1</f>
        <v>697</v>
      </c>
      <c r="CU23">
        <f>CT23+$CU$8</f>
        <v>749</v>
      </c>
      <c r="DF23" t="inlineStr">
        <is>
          <t>Plymouth</t>
        </is>
      </c>
      <c r="DG23" s="8">
        <v>43955</v>
      </c>
      <c r="DH23">
        <v>49</v>
      </c>
      <c r="DI23" s="10">
        <f>(DH23/$DH$35)</f>
        <v>0.046009389671361506</v>
      </c>
      <c r="DJ23">
        <v>421</v>
      </c>
      <c r="DK23">
        <v>1</v>
      </c>
      <c r="DV23">
        <v>100</v>
      </c>
      <c r="DW23">
        <v>100</v>
      </c>
      <c r="DX23">
        <v>90</v>
      </c>
      <c r="EB23" s="9">
        <v>43865</v>
      </c>
      <c r="EC23">
        <v>11</v>
      </c>
      <c r="ED23">
        <f>(EC23/EC22)-1</f>
        <v>0</v>
      </c>
      <c r="EL23">
        <v>1</v>
      </c>
      <c r="EM23" t="s">
        <v>23</v>
      </c>
      <c r="EN23" s="8">
        <v>43929</v>
      </c>
      <c r="EO23">
        <v>1</v>
      </c>
      <c r="EQ23">
        <v>0</v>
      </c>
    </row>
    <row r="24" spans="1:251" ht="19.74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S24" t="s">
        <v>48</v>
      </c>
      <c r="CT24">
        <f>CT23+$CU$8+1</f>
        <v>750</v>
      </c>
      <c r="CU24">
        <f>CT24+$CU$8</f>
        <v>802</v>
      </c>
      <c r="DF24" t="inlineStr">
        <is>
          <t>Roxbury</t>
        </is>
      </c>
      <c r="DG24" s="8">
        <v>43955</v>
      </c>
      <c r="DH24">
        <v>6</v>
      </c>
      <c r="DI24" s="10">
        <f>(DH24/$DH$35)</f>
        <v>0.0056338028169014088</v>
      </c>
      <c r="DJ24">
        <v>278</v>
      </c>
      <c r="DK24">
        <v>1</v>
      </c>
      <c r="DV24">
        <v>100</v>
      </c>
      <c r="DW24">
        <v>100</v>
      </c>
      <c r="DX24">
        <v>290</v>
      </c>
      <c r="EB24" s="9">
        <v>43866</v>
      </c>
      <c r="EC24">
        <v>11</v>
      </c>
      <c r="ED24">
        <f>(EC24/EC23)-1</f>
        <v>0</v>
      </c>
      <c r="EL24">
        <v>1</v>
      </c>
      <c r="EM24" t="s">
        <v>23</v>
      </c>
      <c r="EN24" s="8">
        <v>43930</v>
      </c>
      <c r="EO24">
        <v>1</v>
      </c>
      <c r="EQ24">
        <v>0</v>
      </c>
    </row>
    <row r="25" spans="1:251" ht="20.25">
      <c r="C25">
        <f>H24*D25</f>
        <v>256.99999999911427</v>
      </c>
      <c r="D25">
        <v>0.41585760517800002</v>
      </c>
      <c r="E25" t="s">
        <v>27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S25" t="s">
        <v>49</v>
      </c>
      <c r="CT25">
        <f>CT24+$CU$8+1</f>
        <v>803</v>
      </c>
      <c r="CU25">
        <f>CT25+$CU$8</f>
        <v>855</v>
      </c>
      <c r="DF25" t="inlineStr">
        <is>
          <t>Salisbury</t>
        </is>
      </c>
      <c r="DG25" s="8">
        <v>43955</v>
      </c>
      <c r="DH25">
        <v>9</v>
      </c>
      <c r="DI25" s="10">
        <f>(DH25/$DH$35)</f>
        <v>0.0084507042253521118</v>
      </c>
      <c r="DJ25">
        <v>250</v>
      </c>
      <c r="DK25">
        <v>0</v>
      </c>
      <c r="DV25">
        <v>100</v>
      </c>
      <c r="DW25">
        <v>100</v>
      </c>
      <c r="DX25">
        <v>90</v>
      </c>
      <c r="EB25" s="9">
        <v>43867</v>
      </c>
      <c r="EC25">
        <v>11</v>
      </c>
      <c r="ED25">
        <f>(EC25/EC24)-1</f>
        <v>0</v>
      </c>
      <c r="EL25">
        <v>1</v>
      </c>
      <c r="EM25" t="s">
        <v>23</v>
      </c>
      <c r="EN25" s="8">
        <v>43931</v>
      </c>
      <c r="EO25">
        <v>1</v>
      </c>
      <c r="EQ25">
        <v>0</v>
      </c>
    </row>
    <row r="26" spans="1:251" ht="20.25">
      <c r="C26">
        <f>H25*D26</f>
        <v>136.99999999915133</v>
      </c>
      <c r="D26">
        <v>0.15657142857100001</v>
      </c>
      <c r="E26" t="s">
        <v>29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S26" t="s">
        <v>34</v>
      </c>
      <c r="CT26">
        <f>CT25+$CU$8+1</f>
        <v>856</v>
      </c>
      <c r="CU26">
        <f>CT26+$CU$8</f>
        <v>908</v>
      </c>
      <c r="DF26" t="inlineStr">
        <is>
          <t>Sharon</t>
        </is>
      </c>
      <c r="DG26" s="8">
        <v>43955</v>
      </c>
      <c r="DH26">
        <v>14</v>
      </c>
      <c r="DI26" s="10">
        <f>(DH26/$DH$35)</f>
        <v>0.013145539906103286</v>
      </c>
      <c r="DJ26">
        <v>518</v>
      </c>
      <c r="DK26">
        <v>0</v>
      </c>
      <c r="DV26">
        <v>44</v>
      </c>
      <c r="DW26">
        <v>33</v>
      </c>
      <c r="DX26">
        <v>390</v>
      </c>
      <c r="EB26" s="9">
        <v>43868</v>
      </c>
      <c r="EC26">
        <v>11</v>
      </c>
      <c r="ED26">
        <f>(EC26/EC25)-1</f>
        <v>0</v>
      </c>
      <c r="EF26" s="2"/>
      <c r="EG26" s="2"/>
      <c r="EH26" s="2"/>
      <c r="EL26">
        <v>1</v>
      </c>
      <c r="EM26" t="s">
        <v>23</v>
      </c>
      <c r="EN26" s="8">
        <v>43932</v>
      </c>
      <c r="EO26">
        <v>1</v>
      </c>
      <c r="EQ26">
        <v>0</v>
      </c>
    </row>
    <row r="27" spans="1:251" ht="20.25">
      <c r="C27">
        <f>H26*D27</f>
        <v>278.999999994132</v>
      </c>
      <c r="D27">
        <v>0.27569169960000001</v>
      </c>
      <c r="E27" t="s">
        <v>30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S27" t="s">
        <v>50</v>
      </c>
      <c r="CT27">
        <f>CT26+$CU$8+1</f>
        <v>909</v>
      </c>
      <c r="CU27">
        <f>CT27+$CU$8</f>
        <v>961</v>
      </c>
      <c r="DF27" t="inlineStr">
        <is>
          <t>Thomaston</t>
        </is>
      </c>
      <c r="DG27" s="8">
        <v>43955</v>
      </c>
      <c r="DH27">
        <v>43</v>
      </c>
      <c r="DI27" s="10">
        <f>(DH27/$DH$35)</f>
        <v>0.040375586854460091</v>
      </c>
      <c r="DJ27">
        <v>569</v>
      </c>
      <c r="DK27">
        <v>0</v>
      </c>
      <c r="DV27">
        <v>100</v>
      </c>
      <c r="DW27">
        <v>100</v>
      </c>
      <c r="DX27">
        <v>90</v>
      </c>
      <c r="EB27" s="9">
        <v>43869</v>
      </c>
      <c r="EC27">
        <v>11</v>
      </c>
      <c r="ED27">
        <f>(EC27/EC26)-1</f>
        <v>0</v>
      </c>
      <c r="EF27">
        <v>1486757</v>
      </c>
      <c r="EG27">
        <v>1508308</v>
      </c>
      <c r="EH27">
        <v>1528568</v>
      </c>
      <c r="EL27">
        <v>1</v>
      </c>
      <c r="EM27" t="s">
        <v>23</v>
      </c>
      <c r="EN27" s="8">
        <v>43933</v>
      </c>
      <c r="EO27">
        <v>1</v>
      </c>
      <c r="EQ27">
        <v>0</v>
      </c>
    </row>
    <row r="28" spans="1:251" ht="20.25">
      <c r="C28">
        <f>H27*D28</f>
        <v>232.99999999841174</v>
      </c>
      <c r="D28">
        <v>0.18048024787</v>
      </c>
      <c r="E28" t="s">
        <v>32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S28" t="s">
        <v>51</v>
      </c>
      <c r="CT28">
        <f>CT27+$CU$8+1</f>
        <v>962</v>
      </c>
      <c r="CU28">
        <f>CT28+$CU$8</f>
        <v>1014</v>
      </c>
      <c r="DF28" t="s">
        <v>52</v>
      </c>
      <c r="DG28" s="8">
        <v>43955</v>
      </c>
      <c r="DH28">
        <v>368</v>
      </c>
      <c r="DI28" s="10">
        <f>(DH28/$DH$35)</f>
        <v>0.34553990610328639</v>
      </c>
      <c r="DJ28">
        <v>1075</v>
      </c>
      <c r="DK28">
        <v>64</v>
      </c>
      <c r="DV28">
        <v>100</v>
      </c>
      <c r="DW28" t="inlineStr">
        <is>
          <t>28th</t>
        </is>
      </c>
      <c r="DX28">
        <v>490</v>
      </c>
      <c r="EB28" s="9">
        <v>43870</v>
      </c>
      <c r="EC28">
        <v>11</v>
      </c>
      <c r="ED28">
        <f>(EC28/EC27)-1</f>
        <v>0</v>
      </c>
      <c r="EF28">
        <v>1486757</v>
      </c>
      <c r="EL28">
        <v>1</v>
      </c>
      <c r="EM28" t="s">
        <v>23</v>
      </c>
      <c r="EN28" s="8">
        <v>43934</v>
      </c>
      <c r="EO28">
        <v>1</v>
      </c>
      <c r="EQ28">
        <v>0</v>
      </c>
    </row>
    <row r="29" spans="1:251" ht="19.74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S29" t="s">
        <v>53</v>
      </c>
      <c r="CT29">
        <f>CT28+$CU$8+1</f>
        <v>1015</v>
      </c>
      <c r="CU29">
        <f>CT29+$CU$8</f>
        <v>1067</v>
      </c>
      <c r="DF29" t="inlineStr">
        <is>
          <t>Warren</t>
        </is>
      </c>
      <c r="DG29" s="8">
        <v>43955</v>
      </c>
      <c r="DH29">
        <v>4</v>
      </c>
      <c r="DI29" s="10">
        <f>(DH29/$DH$35)</f>
        <v>0.0037558685446009389</v>
      </c>
      <c r="DJ29">
        <v>286</v>
      </c>
      <c r="DK29">
        <v>0</v>
      </c>
      <c r="DV29">
        <v>100</v>
      </c>
      <c r="DW29" t="inlineStr">
        <is>
          <t>29th</t>
        </is>
      </c>
      <c r="DX29">
        <v>90</v>
      </c>
      <c r="EB29" s="9">
        <v>43871</v>
      </c>
      <c r="EC29">
        <v>11</v>
      </c>
      <c r="ED29">
        <f>(EC29/EC28)-1</f>
        <v>0</v>
      </c>
      <c r="EF29">
        <v>1508308</v>
      </c>
      <c r="EL29">
        <v>1</v>
      </c>
      <c r="EM29" t="s">
        <v>23</v>
      </c>
      <c r="EN29" s="8">
        <v>43935</v>
      </c>
      <c r="EO29">
        <v>1</v>
      </c>
      <c r="EQ29">
        <v>0</v>
      </c>
    </row>
    <row r="30" spans="1:251" ht="19.74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S30" t="s">
        <v>36</v>
      </c>
      <c r="CT30">
        <f>CT29+$CU$8+1</f>
        <v>1068</v>
      </c>
      <c r="CU30">
        <f>CT30+$CU$8</f>
        <v>1120</v>
      </c>
      <c r="DF30" t="inlineStr">
        <is>
          <t>Washington</t>
        </is>
      </c>
      <c r="DG30" s="8">
        <v>43955</v>
      </c>
      <c r="DH30">
        <v>18</v>
      </c>
      <c r="DI30" s="10">
        <f>(DH30/$DH$35)</f>
        <v>0.016901408450704224</v>
      </c>
      <c r="DJ30">
        <v>524</v>
      </c>
      <c r="DK30">
        <v>1</v>
      </c>
      <c r="DV30">
        <v>100</v>
      </c>
      <c r="DW30">
        <v>100</v>
      </c>
      <c r="DX30">
        <v>290</v>
      </c>
      <c r="EB30" s="9">
        <v>43872</v>
      </c>
      <c r="EC30">
        <v>12</v>
      </c>
      <c r="ED30">
        <f>(EC30/EC29)-1</f>
        <v>0.090909090909090828</v>
      </c>
      <c r="EF30">
        <v>1528568</v>
      </c>
      <c r="EL30">
        <v>1</v>
      </c>
      <c r="EM30" t="s">
        <v>23</v>
      </c>
      <c r="EN30" s="8">
        <v>43936</v>
      </c>
      <c r="EO30">
        <v>1</v>
      </c>
      <c r="EQ30">
        <v>0</v>
      </c>
    </row>
    <row r="31" spans="1:251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S31" t="s">
        <v>54</v>
      </c>
      <c r="CT31">
        <f>CT30+$CU$8+1</f>
        <v>1121</v>
      </c>
      <c r="CU31">
        <f>CT31+$CU$8</f>
        <v>1173</v>
      </c>
      <c r="DF31" t="s">
        <v>55</v>
      </c>
      <c r="DG31" s="8">
        <v>43955</v>
      </c>
      <c r="DH31">
        <v>103</v>
      </c>
      <c r="DI31" s="10">
        <f>(DH31/$DH$35)</f>
        <v>0.096713615023474184</v>
      </c>
      <c r="DJ31">
        <v>476</v>
      </c>
      <c r="DK31">
        <v>4</v>
      </c>
      <c r="DV31">
        <v>31</v>
      </c>
      <c r="DW31">
        <v>31</v>
      </c>
      <c r="DX31">
        <v>90</v>
      </c>
      <c r="EB31" s="9">
        <v>43873</v>
      </c>
      <c r="EC31">
        <v>12</v>
      </c>
      <c r="ED31">
        <f>(EC31/EC30)-1</f>
        <v>0</v>
      </c>
      <c r="EL31">
        <v>1</v>
      </c>
      <c r="EM31" t="s">
        <v>23</v>
      </c>
      <c r="EN31" s="8">
        <v>43937</v>
      </c>
      <c r="EO31">
        <v>2</v>
      </c>
      <c r="EP31">
        <v>62</v>
      </c>
      <c r="EQ31">
        <v>0</v>
      </c>
    </row>
    <row r="32" spans="1:251" ht="20.25">
      <c r="C32">
        <f>H31*D32</f>
        <v>429.00000000942401</v>
      </c>
      <c r="D32">
        <v>0.1371483376</v>
      </c>
      <c r="E32" t="s">
        <v>27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S32" t="s">
        <v>56</v>
      </c>
      <c r="CT32">
        <f>CT31+$CU$8+1</f>
        <v>1174</v>
      </c>
      <c r="CU32">
        <f>CT32+$CU$8</f>
        <v>1226</v>
      </c>
      <c r="DF32" t="s">
        <v>57</v>
      </c>
      <c r="DG32" s="8">
        <v>43955</v>
      </c>
      <c r="DH32">
        <v>48</v>
      </c>
      <c r="DI32" s="10">
        <f>(DH32/$DH$35)</f>
        <v>0.04507042253521127</v>
      </c>
      <c r="DJ32">
        <v>450</v>
      </c>
      <c r="DK32">
        <v>2</v>
      </c>
      <c r="DV32">
        <v>22</v>
      </c>
      <c r="DW32">
        <v>99</v>
      </c>
      <c r="DX32">
        <v>390</v>
      </c>
      <c r="EB32" s="9">
        <v>43874</v>
      </c>
      <c r="EC32">
        <v>13</v>
      </c>
      <c r="ED32">
        <f>(EC32/EC31)-1</f>
        <v>0.083333333333333259</v>
      </c>
      <c r="EL32">
        <v>1</v>
      </c>
      <c r="EM32" t="s">
        <v>23</v>
      </c>
      <c r="EN32" s="8">
        <v>43938</v>
      </c>
      <c r="EO32">
        <v>2</v>
      </c>
      <c r="EP32">
        <v>62</v>
      </c>
      <c r="EQ32">
        <v>0</v>
      </c>
    </row>
    <row r="33" spans="1:251" ht="20.25">
      <c r="C33">
        <f>H32*D33</f>
        <v>266.99999999874649</v>
      </c>
      <c r="D33">
        <v>0.075063255552399996</v>
      </c>
      <c r="E33" t="s">
        <v>29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S33" t="s">
        <v>39</v>
      </c>
      <c r="CT33">
        <f>CT32+$CU$8+1</f>
        <v>1227</v>
      </c>
      <c r="CU33">
        <f>CT33+$CU$8</f>
        <v>1279</v>
      </c>
      <c r="DF33" t="inlineStr">
        <is>
          <t>Woodbury</t>
        </is>
      </c>
      <c r="DG33" s="8">
        <v>43955</v>
      </c>
      <c r="DH33">
        <v>36</v>
      </c>
      <c r="DI33" s="10">
        <f>(DH33/$DH$35)</f>
        <v>0.033802816901408447</v>
      </c>
      <c r="DJ33">
        <v>377</v>
      </c>
      <c r="DK33">
        <v>2</v>
      </c>
      <c r="DV33">
        <v>111</v>
      </c>
      <c r="DW33" t="inlineStr">
        <is>
          <t>2nd</t>
        </is>
      </c>
      <c r="DX33">
        <v>90</v>
      </c>
      <c r="EB33" s="9">
        <v>43875</v>
      </c>
      <c r="EC33">
        <v>13</v>
      </c>
      <c r="ED33">
        <f>(EC33/EC32)-1</f>
        <v>0</v>
      </c>
      <c r="EL33">
        <v>1</v>
      </c>
      <c r="EM33" t="s">
        <v>23</v>
      </c>
      <c r="EN33" s="8">
        <v>43939</v>
      </c>
      <c r="EO33">
        <v>2</v>
      </c>
      <c r="EP33">
        <v>62</v>
      </c>
      <c r="EQ33">
        <v>0</v>
      </c>
    </row>
    <row r="34" spans="1:251" ht="20.25">
      <c r="C34">
        <f>H33*D34</f>
        <v>1089.9999999793126</v>
      </c>
      <c r="D34">
        <v>0.28504184100000002</v>
      </c>
      <c r="E34" t="s">
        <v>30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S34" t="s">
        <v>58</v>
      </c>
      <c r="CT34">
        <f>CT33+$CU$8+1</f>
        <v>1280</v>
      </c>
      <c r="CU34">
        <f>CT34+$CU$8</f>
        <v>1332</v>
      </c>
      <c r="DG34" s="8"/>
      <c r="DV34">
        <v>100</v>
      </c>
      <c r="DW34" t="inlineStr">
        <is>
          <t>3rd</t>
        </is>
      </c>
      <c r="DX34">
        <v>490</v>
      </c>
      <c r="EB34" s="9">
        <v>43876</v>
      </c>
      <c r="EC34">
        <v>13</v>
      </c>
      <c r="ED34">
        <f>(EC34/EC33)-1</f>
        <v>0</v>
      </c>
      <c r="EL34">
        <v>1</v>
      </c>
      <c r="EM34" t="s">
        <v>23</v>
      </c>
      <c r="EN34" s="8">
        <v>43940</v>
      </c>
      <c r="EO34">
        <v>2</v>
      </c>
      <c r="EP34">
        <v>62</v>
      </c>
      <c r="EQ34">
        <v>0</v>
      </c>
    </row>
    <row r="35" spans="1:251" ht="20.25">
      <c r="C35">
        <f>H34*D35</f>
        <v>361.99999999739401</v>
      </c>
      <c r="D35">
        <v>0.0736670736671</v>
      </c>
      <c r="E35" t="s">
        <v>32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S35" t="s">
        <v>59</v>
      </c>
      <c r="CT35">
        <f>CT34+$CU$8+1</f>
        <v>1333</v>
      </c>
      <c r="CU35">
        <f>CT35+$CU$8</f>
        <v>1385</v>
      </c>
      <c r="DF35" t="inlineStr">
        <is>
          <t>Matches main database:</t>
        </is>
      </c>
      <c r="DG35" s="8"/>
      <c r="DH35">
        <f>SUM(DH8:DH33)</f>
        <v>1065</v>
      </c>
      <c r="DK35">
        <f>SUM(DK8:DK33)</f>
        <v>95</v>
      </c>
      <c r="DV35">
        <v>33</v>
      </c>
      <c r="DW35">
        <v>33</v>
      </c>
      <c r="DX35">
        <v>90</v>
      </c>
      <c r="EB35" s="9">
        <v>43877</v>
      </c>
      <c r="EC35">
        <v>13</v>
      </c>
      <c r="ED35">
        <f>(EC35/EC34)-1</f>
        <v>0</v>
      </c>
      <c r="EL35">
        <v>1</v>
      </c>
      <c r="EM35" t="s">
        <v>23</v>
      </c>
      <c r="EN35" s="8">
        <v>43941</v>
      </c>
      <c r="EO35">
        <v>2</v>
      </c>
      <c r="EP35">
        <v>62</v>
      </c>
      <c r="EQ35">
        <v>0</v>
      </c>
    </row>
    <row r="36" spans="1:251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S36" t="s">
        <v>60</v>
      </c>
      <c r="CT36">
        <f>CT35+$CU$8+1</f>
        <v>1386</v>
      </c>
      <c r="CU36">
        <f>CT36+$CU$8</f>
        <v>1438</v>
      </c>
      <c r="DG36" s="8"/>
      <c r="DV36">
        <v>100</v>
      </c>
      <c r="DW36" t="inlineStr">
        <is>
          <t>5th</t>
        </is>
      </c>
      <c r="DX36">
        <v>290</v>
      </c>
      <c r="EB36" s="9">
        <v>43878</v>
      </c>
      <c r="EC36">
        <v>13</v>
      </c>
      <c r="ED36">
        <f>(EC36/EC35)-1</f>
        <v>0</v>
      </c>
      <c r="EL36">
        <v>1</v>
      </c>
      <c r="EM36" t="s">
        <v>23</v>
      </c>
      <c r="EN36" s="8">
        <v>43942</v>
      </c>
      <c r="EO36">
        <v>2</v>
      </c>
      <c r="EP36">
        <v>62</v>
      </c>
      <c r="EQ36">
        <v>0</v>
      </c>
    </row>
    <row r="37" spans="1:251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S37" t="s">
        <v>61</v>
      </c>
      <c r="CT37">
        <f>CT36+$CU$8+1</f>
        <v>1439</v>
      </c>
      <c r="CU37">
        <f>CT37+$CU$8</f>
        <v>1491</v>
      </c>
      <c r="DF37" t="inlineStr">
        <is>
          <t>Source:</t>
        </is>
      </c>
      <c r="DG37" s="8"/>
      <c r="DV37">
        <v>100</v>
      </c>
      <c r="DW37" t="inlineStr">
        <is>
          <t>6th</t>
        </is>
      </c>
      <c r="DX37">
        <v>90</v>
      </c>
      <c r="EB37" s="9">
        <v>43879</v>
      </c>
      <c r="EC37">
        <v>13</v>
      </c>
      <c r="ED37">
        <f>(EC37/EC36)-1</f>
        <v>0</v>
      </c>
      <c r="EL37">
        <v>1</v>
      </c>
      <c r="EM37" t="s">
        <v>23</v>
      </c>
      <c r="EN37" s="8">
        <v>43943</v>
      </c>
      <c r="EO37">
        <v>2</v>
      </c>
      <c r="EP37">
        <v>62</v>
      </c>
      <c r="EQ37">
        <v>0</v>
      </c>
    </row>
    <row r="38" spans="1:251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S38" t="s">
        <v>62</v>
      </c>
      <c r="CT38">
        <f>CT37+$CU$8+1</f>
        <v>1492</v>
      </c>
      <c r="CU38">
        <f>CT38+$CU$8</f>
        <v>1544</v>
      </c>
      <c r="DF38" t="inlineStr">
        <is>
          <t>https://data.ct.gov/Health-and-Human-Services/COVID-19-confirmed-cases-by-town-/28fr-iqnx</t>
        </is>
      </c>
      <c r="DG38" s="8"/>
      <c r="DV38">
        <v>100</v>
      </c>
      <c r="DW38" t="inlineStr">
        <is>
          <t>7th</t>
        </is>
      </c>
      <c r="DX38">
        <v>390</v>
      </c>
      <c r="EB38" s="9">
        <v>43880</v>
      </c>
      <c r="EC38">
        <v>13</v>
      </c>
      <c r="ED38">
        <f>(EC38/EC37)-1</f>
        <v>0</v>
      </c>
      <c r="EL38">
        <v>1</v>
      </c>
      <c r="EM38" t="s">
        <v>23</v>
      </c>
      <c r="EN38" s="8">
        <v>43944</v>
      </c>
      <c r="EO38">
        <v>3</v>
      </c>
      <c r="EP38">
        <v>93</v>
      </c>
      <c r="EQ38">
        <v>0</v>
      </c>
    </row>
    <row r="39" spans="1:251" ht="20.25">
      <c r="C39">
        <f>H38*D39</f>
        <v>999.99999999041893</v>
      </c>
      <c r="D39">
        <v>0.12851818532299999</v>
      </c>
      <c r="E39" t="s">
        <v>27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S39" t="s">
        <v>63</v>
      </c>
      <c r="CT39">
        <f>CT38+$CU$8+1</f>
        <v>1545</v>
      </c>
      <c r="CU39">
        <f>CT39+$CU$8</f>
        <v>1597</v>
      </c>
      <c r="DG39" s="8"/>
      <c r="DV39">
        <v>55</v>
      </c>
      <c r="DW39">
        <v>22</v>
      </c>
      <c r="DX39">
        <v>90</v>
      </c>
      <c r="EB39" s="9">
        <v>43881</v>
      </c>
      <c r="EC39">
        <v>13</v>
      </c>
      <c r="ED39">
        <f>(EC39/EC38)-1</f>
        <v>0</v>
      </c>
      <c r="EL39">
        <v>1</v>
      </c>
      <c r="EM39" t="s">
        <v>23</v>
      </c>
      <c r="EN39" s="8">
        <v>43945</v>
      </c>
      <c r="EO39">
        <v>5</v>
      </c>
      <c r="EP39">
        <v>155</v>
      </c>
      <c r="EQ39">
        <v>0</v>
      </c>
    </row>
    <row r="40" spans="1:251" ht="20.25">
      <c r="C40">
        <f>H39*D40</f>
        <v>1003.000000034434</v>
      </c>
      <c r="D40">
        <v>0.11422389249999999</v>
      </c>
      <c r="E40" t="s">
        <v>29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S40" t="s">
        <v>42</v>
      </c>
      <c r="CT40">
        <f>CT39+$CU$8+1</f>
        <v>1598</v>
      </c>
      <c r="CU40">
        <f>CT40+$CU$8</f>
        <v>1650</v>
      </c>
      <c r="DG40" s="8"/>
      <c r="DV40">
        <v>100</v>
      </c>
      <c r="DW40" t="inlineStr">
        <is>
          <t>9th</t>
        </is>
      </c>
      <c r="DX40">
        <v>490</v>
      </c>
      <c r="EB40" s="9">
        <v>43882</v>
      </c>
      <c r="EC40">
        <v>15</v>
      </c>
      <c r="ED40">
        <f>(EC40/EC39)-1</f>
        <v>0.15384615384615374</v>
      </c>
      <c r="EL40">
        <v>1</v>
      </c>
      <c r="EM40" t="s">
        <v>23</v>
      </c>
      <c r="EN40" s="8">
        <v>43946</v>
      </c>
      <c r="EO40">
        <v>5</v>
      </c>
      <c r="EP40">
        <v>155</v>
      </c>
      <c r="EQ40">
        <v>0</v>
      </c>
    </row>
    <row r="41" spans="1:251" ht="20.25">
      <c r="C41">
        <f>H40*D41</f>
        <v>753.99999999757006</v>
      </c>
      <c r="D41">
        <v>0.077064595257599997</v>
      </c>
      <c r="E41" t="s">
        <v>30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S41" t="s">
        <v>64</v>
      </c>
      <c r="CT41">
        <f>CT40+$CU$8+1</f>
        <v>1651</v>
      </c>
      <c r="CU41">
        <f>CT41+$CU$8</f>
        <v>1703</v>
      </c>
      <c r="DG41" s="8"/>
      <c r="DV41">
        <v>100</v>
      </c>
      <c r="DW41" t="s">
        <v>65</v>
      </c>
      <c r="DX41">
        <v>90</v>
      </c>
      <c r="EB41" s="9">
        <v>43883</v>
      </c>
      <c r="EC41">
        <v>15</v>
      </c>
      <c r="ED41">
        <f>(EC41/EC40)-1</f>
        <v>0</v>
      </c>
      <c r="EL41">
        <v>1</v>
      </c>
      <c r="EM41" t="s">
        <v>23</v>
      </c>
      <c r="EN41" s="8">
        <v>43947</v>
      </c>
      <c r="EO41">
        <v>6</v>
      </c>
      <c r="EP41">
        <v>186</v>
      </c>
      <c r="EQ41">
        <v>0</v>
      </c>
    </row>
    <row r="42" spans="1:251" ht="20.25">
      <c r="C42">
        <f>H41*D42</f>
        <v>971.99999999678664</v>
      </c>
      <c r="D42">
        <f>0.092237616246000007</f>
        <v>0.092237616246000007</v>
      </c>
      <c r="E42" t="s">
        <v>32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S42" t="s">
        <v>66</v>
      </c>
      <c r="CT42">
        <f>CT41+$CU$8+1</f>
        <v>1704</v>
      </c>
      <c r="CU42">
        <f>CT42+$CU$8</f>
        <v>1756</v>
      </c>
      <c r="DF42" t="inlineStr">
        <is>
          <t>For the graphs:</t>
        </is>
      </c>
      <c r="DG42" s="8"/>
      <c r="DV42">
        <v>100</v>
      </c>
      <c r="DW42" t="s">
        <v>67</v>
      </c>
      <c r="DX42">
        <v>290</v>
      </c>
      <c r="EB42" s="9">
        <v>43884</v>
      </c>
      <c r="EC42">
        <v>15</v>
      </c>
      <c r="ED42">
        <f>(EC42/EC41)-1</f>
        <v>0</v>
      </c>
      <c r="EL42">
        <v>1</v>
      </c>
      <c r="EM42" t="s">
        <v>23</v>
      </c>
      <c r="EN42" s="8">
        <v>43948</v>
      </c>
      <c r="EO42">
        <v>6</v>
      </c>
      <c r="EP42">
        <v>186</v>
      </c>
      <c r="EQ42">
        <v>0</v>
      </c>
    </row>
    <row r="43" spans="1:251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S43" t="s">
        <v>45</v>
      </c>
      <c r="CT43">
        <f>CT42+$CU$8+1</f>
        <v>1757</v>
      </c>
      <c r="CU43">
        <f>CT43+$CU$8</f>
        <v>1809</v>
      </c>
      <c r="DG43" s="8"/>
      <c r="DV43">
        <v>33</v>
      </c>
      <c r="DW43">
        <v>55</v>
      </c>
      <c r="DX43">
        <v>90</v>
      </c>
      <c r="EB43" s="9">
        <v>43885</v>
      </c>
      <c r="EC43">
        <v>51</v>
      </c>
      <c r="ED43">
        <f>(EC43/EC42)-1</f>
        <v>2.3999999999999999</v>
      </c>
      <c r="EL43">
        <v>1</v>
      </c>
      <c r="EM43" t="s">
        <v>23</v>
      </c>
      <c r="EN43" s="8">
        <v>43949</v>
      </c>
      <c r="EO43">
        <v>6</v>
      </c>
      <c r="EP43">
        <v>186</v>
      </c>
      <c r="EQ43">
        <v>0</v>
      </c>
    </row>
    <row r="44" spans="1:251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S44" t="s">
        <v>68</v>
      </c>
      <c r="CT44">
        <f>CT43+$CU$8+1</f>
        <v>1810</v>
      </c>
      <c r="CU44">
        <f>CT44+$CU$8</f>
        <v>1862</v>
      </c>
      <c r="DF44" t="inlineStr">
        <is>
          <t>CL is case rate</t>
        </is>
      </c>
      <c r="DG44" s="8"/>
      <c r="DV44">
        <v>100</v>
      </c>
      <c r="DW44" t="s">
        <v>69</v>
      </c>
      <c r="DX44">
        <v>390</v>
      </c>
      <c r="EB44" s="9">
        <v>43886</v>
      </c>
      <c r="EC44">
        <v>51</v>
      </c>
      <c r="ED44">
        <f>(EC44/EC43)-1</f>
        <v>0</v>
      </c>
      <c r="EL44">
        <v>1</v>
      </c>
      <c r="EM44" t="s">
        <v>23</v>
      </c>
      <c r="EN44" s="8">
        <v>43950</v>
      </c>
      <c r="EO44">
        <v>6</v>
      </c>
      <c r="EP44">
        <v>186</v>
      </c>
      <c r="EQ44">
        <v>0</v>
      </c>
    </row>
    <row r="45" spans="1:251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S45" t="s">
        <v>70</v>
      </c>
      <c r="CT45">
        <f>CT44+$CU$8+1</f>
        <v>1863</v>
      </c>
      <c r="CU45">
        <f>CT45+$CU$8</f>
        <v>1915</v>
      </c>
      <c r="DG45" s="8"/>
      <c r="DV45">
        <v>100</v>
      </c>
      <c r="DW45" t="s">
        <v>71</v>
      </c>
      <c r="DX45">
        <v>90</v>
      </c>
      <c r="EB45" s="9">
        <v>43887</v>
      </c>
      <c r="EC45">
        <v>57</v>
      </c>
      <c r="ED45">
        <f>(EC45/EC44)-1</f>
        <v>0.11764705882352944</v>
      </c>
      <c r="EL45">
        <v>1</v>
      </c>
      <c r="EM45" t="s">
        <v>23</v>
      </c>
      <c r="EN45" s="8">
        <v>43951</v>
      </c>
      <c r="EO45">
        <v>6</v>
      </c>
      <c r="EP45">
        <v>186</v>
      </c>
      <c r="EQ45">
        <v>0</v>
      </c>
    </row>
    <row r="46" spans="1:251" ht="20.25">
      <c r="C46">
        <f>H45*D46</f>
        <v>765.99999999069723</v>
      </c>
      <c r="D46">
        <f>0.054757309313999997</f>
        <v>0.054757309313999997</v>
      </c>
      <c r="E46" t="s">
        <v>27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S46" t="s">
        <v>72</v>
      </c>
      <c r="CT46">
        <f>CT45+$CU$8+1</f>
        <v>1916</v>
      </c>
      <c r="CU46">
        <f>CT46+$CU$8</f>
        <v>1968</v>
      </c>
      <c r="DF46" t="inlineStr">
        <is>
          <t>CK is confirmed</t>
        </is>
      </c>
      <c r="DG46" s="8"/>
      <c r="DV46">
        <v>100</v>
      </c>
      <c r="DW46" t="s">
        <v>73</v>
      </c>
      <c r="DX46">
        <v>490</v>
      </c>
      <c r="EB46" s="9">
        <v>43888</v>
      </c>
      <c r="EC46">
        <v>58</v>
      </c>
      <c r="ED46">
        <f>(EC46/EC45)-1</f>
        <v>0.017543859649122862</v>
      </c>
      <c r="EL46">
        <v>1</v>
      </c>
      <c r="EM46" t="s">
        <v>23</v>
      </c>
      <c r="EN46" s="8">
        <v>43952</v>
      </c>
      <c r="EO46">
        <v>6</v>
      </c>
      <c r="EP46">
        <v>186</v>
      </c>
      <c r="EQ46">
        <v>0</v>
      </c>
    </row>
    <row r="47" spans="1:251" ht="20.25">
      <c r="C47">
        <f>H46*D47</f>
        <v>1128.9999999990926</v>
      </c>
      <c r="D47">
        <f>0.076516435107</f>
        <v>0.076516435107</v>
      </c>
      <c r="E47" t="s">
        <v>29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S47" t="s">
        <v>74</v>
      </c>
      <c r="CT47">
        <f>CT46+$CU$8+1</f>
        <v>1969</v>
      </c>
      <c r="CU47">
        <f>CT47+$CU$8</f>
        <v>2021</v>
      </c>
      <c r="DG47" s="8"/>
      <c r="DV47">
        <v>11</v>
      </c>
      <c r="DW47">
        <v>33</v>
      </c>
      <c r="DX47">
        <v>90</v>
      </c>
      <c r="EB47" s="9">
        <v>43889</v>
      </c>
      <c r="EC47">
        <v>60</v>
      </c>
      <c r="ED47">
        <f>(EC47/EC46)-1</f>
        <v>0.034482758620689724</v>
      </c>
      <c r="EL47">
        <v>1</v>
      </c>
      <c r="EM47" t="s">
        <v>23</v>
      </c>
      <c r="EN47" s="8">
        <v>43953</v>
      </c>
      <c r="EO47">
        <v>6</v>
      </c>
      <c r="EP47">
        <v>186</v>
      </c>
      <c r="EQ47">
        <v>0</v>
      </c>
    </row>
    <row r="48" spans="1:251" ht="20.25">
      <c r="C48">
        <f>H47*D48</f>
        <v>925.00000005193579</v>
      </c>
      <c r="D48">
        <f>0.05823470159</f>
        <v>0.05823470159</v>
      </c>
      <c r="E48" t="s">
        <v>30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S48" t="s">
        <v>75</v>
      </c>
      <c r="CT48">
        <f>CT47+$CU$8+1</f>
        <v>2022</v>
      </c>
      <c r="CU48">
        <f>CT48+$CU$8</f>
        <v>2074</v>
      </c>
      <c r="DF48" t="s">
        <v>23</v>
      </c>
      <c r="DG48" s="8"/>
      <c r="DV48">
        <v>100</v>
      </c>
      <c r="DW48" t="s">
        <v>76</v>
      </c>
      <c r="DX48">
        <v>290</v>
      </c>
      <c r="EB48" s="9">
        <v>43890</v>
      </c>
      <c r="EC48">
        <v>68</v>
      </c>
      <c r="ED48">
        <f>(EC48/EC47)-1</f>
        <v>0.1333333333333333</v>
      </c>
      <c r="EL48">
        <v>1</v>
      </c>
      <c r="EM48" t="s">
        <v>23</v>
      </c>
      <c r="EN48" s="8">
        <v>43954</v>
      </c>
      <c r="EO48">
        <v>6</v>
      </c>
      <c r="EP48">
        <v>186</v>
      </c>
      <c r="EQ48">
        <v>0</v>
      </c>
    </row>
    <row r="49" spans="1:251" ht="20.25">
      <c r="C49">
        <f>H48*D49</f>
        <v>740.99999999728402</v>
      </c>
      <c r="D49">
        <f>0.044083526682000003</f>
        <v>0.044083526682000003</v>
      </c>
      <c r="E49" t="s">
        <v>32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S49" t="s">
        <v>77</v>
      </c>
      <c r="CT49">
        <f>CT48+$CU$8+1</f>
        <v>2075</v>
      </c>
      <c r="CU49">
        <f>CT49+$CU$8</f>
        <v>2127</v>
      </c>
      <c r="DF49" t="s">
        <v>28</v>
      </c>
      <c r="DG49" s="8"/>
      <c r="DV49">
        <v>100</v>
      </c>
      <c r="DW49" t="s">
        <v>78</v>
      </c>
      <c r="DX49">
        <v>90</v>
      </c>
      <c r="EB49" s="9">
        <v>43891</v>
      </c>
      <c r="EC49">
        <v>74</v>
      </c>
      <c r="ED49">
        <f>(EC49/EC48)-1</f>
        <v>0.088235294117646967</v>
      </c>
      <c r="EL49">
        <v>1</v>
      </c>
      <c r="EM49" t="s">
        <v>23</v>
      </c>
      <c r="EN49" s="8">
        <v>43955</v>
      </c>
      <c r="EO49">
        <v>6</v>
      </c>
      <c r="EP49">
        <v>186</v>
      </c>
      <c r="EQ49">
        <v>0</v>
      </c>
    </row>
    <row r="50" spans="1:251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S50" t="s">
        <v>79</v>
      </c>
      <c r="CT50">
        <f>CT49+$CU$8+1</f>
        <v>2128</v>
      </c>
      <c r="CU50">
        <f>CT50+$CU$8</f>
        <v>2180</v>
      </c>
      <c r="DF50" t="s">
        <v>80</v>
      </c>
      <c r="DG50" s="8"/>
      <c r="DV50">
        <v>100</v>
      </c>
      <c r="DW50" t="s">
        <v>81</v>
      </c>
      <c r="DX50">
        <v>390</v>
      </c>
      <c r="EB50" s="9">
        <v>43892</v>
      </c>
      <c r="EC50">
        <v>98</v>
      </c>
      <c r="ED50">
        <f>(EC50/EC49)-1</f>
        <v>0.32432432432432434</v>
      </c>
      <c r="EL50">
        <v>1</v>
      </c>
      <c r="EM50" t="s">
        <v>23</v>
      </c>
      <c r="EN50" s="8">
        <v>43956</v>
      </c>
      <c r="EO50">
        <v>6</v>
      </c>
      <c r="EP50">
        <v>186</v>
      </c>
      <c r="EQ50">
        <v>0</v>
      </c>
    </row>
    <row r="51" spans="1:251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S51" t="s">
        <v>52</v>
      </c>
      <c r="CT51">
        <f>CT50+$CU$8+1</f>
        <v>2181</v>
      </c>
      <c r="CU51">
        <f>CT51+$CU$8</f>
        <v>2233</v>
      </c>
      <c r="DF51" t="s">
        <v>31</v>
      </c>
      <c r="DG51" s="8"/>
      <c r="DV51">
        <v>100</v>
      </c>
      <c r="DW51">
        <v>99</v>
      </c>
      <c r="DX51">
        <v>90</v>
      </c>
      <c r="EB51" s="9">
        <v>43893</v>
      </c>
      <c r="EC51">
        <v>118</v>
      </c>
      <c r="ED51">
        <f>(EC51/EC50)-1</f>
        <v>0.20408163265306123</v>
      </c>
      <c r="EL51">
        <v>1</v>
      </c>
      <c r="EM51" t="s">
        <v>23</v>
      </c>
      <c r="EN51" s="8">
        <v>43957</v>
      </c>
      <c r="EO51">
        <v>6</v>
      </c>
      <c r="EP51">
        <v>186</v>
      </c>
      <c r="EQ51">
        <v>0</v>
      </c>
    </row>
    <row r="52" spans="1:251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S52" t="s">
        <v>82</v>
      </c>
      <c r="CT52">
        <f>CT51+$CU$8+1</f>
        <v>2234</v>
      </c>
      <c r="CU52">
        <f>CT52+$CU$8</f>
        <v>2286</v>
      </c>
      <c r="DF52" t="s">
        <v>38</v>
      </c>
      <c r="DG52" s="8"/>
      <c r="DV52">
        <v>100</v>
      </c>
      <c r="DW52" t="s">
        <v>83</v>
      </c>
      <c r="DX52">
        <v>490</v>
      </c>
      <c r="EB52" s="9">
        <v>43894</v>
      </c>
      <c r="EC52">
        <v>149</v>
      </c>
      <c r="ED52">
        <f>(EC52/EC51)-1</f>
        <v>0.26271186440677963</v>
      </c>
      <c r="EL52">
        <v>1</v>
      </c>
      <c r="EM52" t="s">
        <v>23</v>
      </c>
      <c r="EN52" s="8">
        <v>43958</v>
      </c>
      <c r="EO52">
        <v>6</v>
      </c>
      <c r="EP52">
        <v>186</v>
      </c>
      <c r="EQ52">
        <v>0</v>
      </c>
    </row>
    <row r="53" spans="1:251" ht="20.25">
      <c r="C53">
        <f>H52*D53</f>
        <v>2109.000000006648</v>
      </c>
      <c r="D53">
        <f>0.10358546169000001</f>
        <v>0.10358546169000001</v>
      </c>
      <c r="E53" t="s">
        <v>27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S53" t="s">
        <v>84</v>
      </c>
      <c r="CT53">
        <f>CT52+$CU$8+1</f>
        <v>2287</v>
      </c>
      <c r="CU53">
        <f>CT53+$CU$8</f>
        <v>2339</v>
      </c>
      <c r="DF53" t="s">
        <v>85</v>
      </c>
      <c r="DG53" s="8"/>
      <c r="DV53">
        <v>100</v>
      </c>
      <c r="DW53" t="s">
        <v>86</v>
      </c>
      <c r="DX53">
        <v>90</v>
      </c>
      <c r="EB53" s="9">
        <v>43895</v>
      </c>
      <c r="EC53">
        <v>217</v>
      </c>
      <c r="ED53">
        <f>(EC53/EC52)-1</f>
        <v>0.4563758389261745</v>
      </c>
      <c r="EL53">
        <v>1</v>
      </c>
      <c r="EM53" t="s">
        <v>23</v>
      </c>
      <c r="EN53" s="8">
        <v>43959</v>
      </c>
      <c r="EO53">
        <v>6</v>
      </c>
      <c r="EP53">
        <v>186</v>
      </c>
      <c r="EQ53">
        <v>0</v>
      </c>
    </row>
    <row r="54" spans="1:251" ht="20.25">
      <c r="C54">
        <f>H53*D54</f>
        <v>630.99999999945953</v>
      </c>
      <c r="D54">
        <f>0.028083136766200001</f>
        <v>0.028083136766200001</v>
      </c>
      <c r="E54" t="s">
        <v>29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S54" t="s">
        <v>87</v>
      </c>
      <c r="CT54">
        <f>CT53+$CU$8+1</f>
        <v>2340</v>
      </c>
      <c r="CU54">
        <f>CT54+$CU$8</f>
        <v>2392</v>
      </c>
      <c r="DF54" t="s">
        <v>49</v>
      </c>
      <c r="DG54" s="8"/>
      <c r="DV54">
        <v>100</v>
      </c>
      <c r="DW54" t="s">
        <v>88</v>
      </c>
      <c r="DX54">
        <v>290</v>
      </c>
      <c r="EB54" s="9">
        <v>43896</v>
      </c>
      <c r="EC54">
        <v>262</v>
      </c>
      <c r="ED54">
        <f>(EC54/EC53)-1</f>
        <v>0.20737327188940102</v>
      </c>
      <c r="EL54">
        <v>1</v>
      </c>
      <c r="EM54" t="s">
        <v>23</v>
      </c>
      <c r="EN54" s="8">
        <v>43960</v>
      </c>
      <c r="EO54">
        <v>6</v>
      </c>
      <c r="EP54">
        <v>186</v>
      </c>
      <c r="EQ54">
        <v>0</v>
      </c>
    </row>
    <row r="55" spans="1:251" ht="20.25">
      <c r="C55">
        <f>H54*D55</f>
        <v>820.99999999671593</v>
      </c>
      <c r="D55">
        <f>0.035541125541000002</f>
        <v>0.035541125541000002</v>
      </c>
      <c r="E55" t="s">
        <v>30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S55" t="s">
        <v>89</v>
      </c>
      <c r="CT55">
        <f>CT54+$CU$8+1</f>
        <v>2393</v>
      </c>
      <c r="CU55">
        <f>CT55+$CU$8</f>
        <v>2445</v>
      </c>
      <c r="DF55" t="s">
        <v>53</v>
      </c>
      <c r="DG55" s="8"/>
      <c r="DV55">
        <v>100</v>
      </c>
      <c r="DW55">
        <v>88</v>
      </c>
      <c r="DX55">
        <v>90</v>
      </c>
      <c r="EB55" s="9">
        <v>43897</v>
      </c>
      <c r="EC55">
        <v>402</v>
      </c>
      <c r="ED55">
        <f>(EC55/EC54)-1</f>
        <v>0.53435114503816794</v>
      </c>
      <c r="EL55">
        <v>1</v>
      </c>
      <c r="EM55" t="s">
        <v>23</v>
      </c>
      <c r="EN55" s="8">
        <v>43961</v>
      </c>
      <c r="EO55">
        <v>6</v>
      </c>
      <c r="EP55">
        <v>186</v>
      </c>
      <c r="EQ55">
        <v>0</v>
      </c>
    </row>
    <row r="56" spans="1:251" ht="20.25">
      <c r="C56">
        <f>H55*D56</f>
        <v>660.99999999534452</v>
      </c>
      <c r="D56">
        <f>0.027632624054</f>
        <v>0.027632624054</v>
      </c>
      <c r="E56" t="s">
        <v>32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S56" t="s">
        <v>55</v>
      </c>
      <c r="CT56">
        <f>CT55+$CU$8+1</f>
        <v>2446</v>
      </c>
      <c r="CU56">
        <f>CT56+$CU$8</f>
        <v>2498</v>
      </c>
      <c r="DF56" t="s">
        <v>61</v>
      </c>
      <c r="DG56" s="8"/>
      <c r="DV56">
        <v>100</v>
      </c>
      <c r="DW56" t="inlineStr">
        <is>
          <t>25th</t>
        </is>
      </c>
      <c r="DX56">
        <v>390</v>
      </c>
      <c r="EB56" s="9">
        <v>43898</v>
      </c>
      <c r="EC56">
        <v>518</v>
      </c>
      <c r="ED56">
        <f>(EC56/EC55)-1</f>
        <v>0.28855721393034828</v>
      </c>
      <c r="EL56">
        <v>1</v>
      </c>
      <c r="EM56" t="s">
        <v>23</v>
      </c>
      <c r="EN56" s="8">
        <v>43962</v>
      </c>
      <c r="EO56">
        <v>7</v>
      </c>
      <c r="EP56">
        <v>217</v>
      </c>
      <c r="EQ56">
        <v>0</v>
      </c>
    </row>
    <row r="57" spans="1:251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1</v>
      </c>
      <c r="CI57" t="s">
        <v>23</v>
      </c>
      <c r="CJ57" s="8">
        <v>43963</v>
      </c>
      <c r="CK57">
        <v>7</v>
      </c>
      <c r="CL57">
        <v>217</v>
      </c>
      <c r="CM57">
        <v>0</v>
      </c>
      <c r="CN57">
        <v>44</v>
      </c>
      <c r="CS57" t="s">
        <v>90</v>
      </c>
      <c r="CT57">
        <f>CT56+$CU$8+1</f>
        <v>2499</v>
      </c>
      <c r="CU57">
        <f>CT57+$CU$8</f>
        <v>2551</v>
      </c>
      <c r="DF57" t="s">
        <v>63</v>
      </c>
      <c r="DV57">
        <v>100</v>
      </c>
      <c r="DW57" t="inlineStr">
        <is>
          <t>26th</t>
        </is>
      </c>
      <c r="DX57">
        <v>90</v>
      </c>
      <c r="EB57" s="9">
        <v>43899</v>
      </c>
      <c r="EC57">
        <v>583</v>
      </c>
      <c r="ED57">
        <f>(EC57/EC56)-1</f>
        <v>0.12548262548262556</v>
      </c>
      <c r="EL57">
        <v>1</v>
      </c>
      <c r="EM57" t="s">
        <v>23</v>
      </c>
      <c r="EN57" s="8">
        <v>43963</v>
      </c>
      <c r="EO57">
        <v>7</v>
      </c>
      <c r="EP57">
        <v>217</v>
      </c>
      <c r="EQ57">
        <v>0</v>
      </c>
    </row>
    <row r="58" spans="1:251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1</v>
      </c>
      <c r="CI58" t="s">
        <v>23</v>
      </c>
      <c r="CJ58" s="8">
        <v>43964</v>
      </c>
      <c r="CK58">
        <v>7</v>
      </c>
      <c r="CL58">
        <v>217</v>
      </c>
      <c r="CM58">
        <v>0</v>
      </c>
      <c r="CN58">
        <v>45</v>
      </c>
      <c r="CS58" t="s">
        <v>91</v>
      </c>
      <c r="CT58">
        <f>CT57+$CU$8+1</f>
        <v>2552</v>
      </c>
      <c r="CU58">
        <f>CT58+$CU$8</f>
        <v>2604</v>
      </c>
      <c r="DF58" t="s">
        <v>52</v>
      </c>
      <c r="DV58">
        <v>27</v>
      </c>
      <c r="DW58">
        <v>77</v>
      </c>
      <c r="DX58">
        <v>490</v>
      </c>
      <c r="EB58" s="9">
        <v>43900</v>
      </c>
      <c r="EC58">
        <v>959</v>
      </c>
      <c r="ED58">
        <f>(EC58/EC57)-1</f>
        <v>0.64493996569468259</v>
      </c>
      <c r="EL58">
        <v>1</v>
      </c>
      <c r="EM58" t="s">
        <v>23</v>
      </c>
      <c r="EN58" s="8">
        <v>43964</v>
      </c>
      <c r="EO58">
        <v>7</v>
      </c>
      <c r="EP58">
        <v>217</v>
      </c>
      <c r="EQ58">
        <v>0</v>
      </c>
    </row>
    <row r="59" spans="1:251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1</v>
      </c>
      <c r="CI59" t="s">
        <v>23</v>
      </c>
      <c r="CJ59" s="8">
        <v>43965</v>
      </c>
      <c r="CK59">
        <v>8</v>
      </c>
      <c r="CL59">
        <v>248</v>
      </c>
      <c r="CM59">
        <v>0</v>
      </c>
      <c r="CS59" t="s">
        <v>57</v>
      </c>
      <c r="CT59">
        <f>CT58+$CU$8+1</f>
        <v>2605</v>
      </c>
      <c r="CU59">
        <f>CT59+$CU$8</f>
        <v>2657</v>
      </c>
      <c r="DF59" t="s">
        <v>87</v>
      </c>
      <c r="DV59">
        <v>28</v>
      </c>
      <c r="DW59">
        <v>88</v>
      </c>
      <c r="DX59">
        <v>90</v>
      </c>
      <c r="EB59" s="9">
        <v>43901</v>
      </c>
      <c r="EC59">
        <v>1281</v>
      </c>
      <c r="ED59">
        <f>(EC59/EC58)-1</f>
        <v>0.33576642335766427</v>
      </c>
      <c r="EL59">
        <v>1</v>
      </c>
      <c r="EM59" t="s">
        <v>23</v>
      </c>
      <c r="EN59" s="8">
        <v>43965</v>
      </c>
      <c r="EO59">
        <v>8</v>
      </c>
      <c r="EP59">
        <v>248</v>
      </c>
      <c r="EQ59">
        <v>0</v>
      </c>
    </row>
    <row r="60" spans="1:251" ht="20.25">
      <c r="C60">
        <f>H59*D60</f>
        <v>455.00000000020418</v>
      </c>
      <c r="D60">
        <f>0.017292490118599999</f>
        <v>0.017292490118599999</v>
      </c>
      <c r="E60" t="s">
        <v>27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1</v>
      </c>
      <c r="CI60" t="s">
        <v>23</v>
      </c>
      <c r="CJ60" s="8">
        <v>43966</v>
      </c>
      <c r="CK60">
        <v>9</v>
      </c>
      <c r="CL60">
        <v>279</v>
      </c>
      <c r="CM60">
        <v>0</v>
      </c>
      <c r="CS60" t="s">
        <v>92</v>
      </c>
      <c r="CT60">
        <f>CT59+$CU$8+1</f>
        <v>2658</v>
      </c>
      <c r="CU60">
        <f>CT60+$CU$8</f>
        <v>2710</v>
      </c>
      <c r="DF60" t="s">
        <v>92</v>
      </c>
      <c r="DV60">
        <v>29</v>
      </c>
      <c r="DW60">
        <v>99</v>
      </c>
      <c r="DX60">
        <v>290</v>
      </c>
      <c r="EB60" s="9">
        <v>43902</v>
      </c>
      <c r="EC60">
        <v>1663</v>
      </c>
      <c r="ED60">
        <f>(EC60/EC59)-1</f>
        <v>0.29820452771272454</v>
      </c>
      <c r="EL60">
        <v>1</v>
      </c>
      <c r="EM60" t="s">
        <v>23</v>
      </c>
      <c r="EN60" s="8">
        <v>43966</v>
      </c>
      <c r="EO60">
        <v>9</v>
      </c>
      <c r="EP60">
        <v>279</v>
      </c>
      <c r="EQ60">
        <v>0</v>
      </c>
    </row>
    <row r="61" spans="1:251" ht="20.25">
      <c r="C61">
        <f>H60*D61</f>
        <v>933.00000000072691</v>
      </c>
      <c r="D61">
        <f>0.034856352972000001</f>
        <v>0.034856352972000001</v>
      </c>
      <c r="E61" t="s">
        <v>29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28</v>
      </c>
      <c r="CJ61" s="8">
        <v>43914</v>
      </c>
      <c r="CK61">
        <v>2</v>
      </c>
      <c r="CM61">
        <v>0</v>
      </c>
      <c r="CS61" t="s">
        <v>93</v>
      </c>
      <c r="CT61">
        <f>CT60+$CU$8+1</f>
        <v>2711</v>
      </c>
      <c r="CU61">
        <f>CT61+$CU$8</f>
        <v>2763</v>
      </c>
      <c r="DV61">
        <v>30</v>
      </c>
      <c r="DW61">
        <v>110</v>
      </c>
      <c r="DX61">
        <v>90</v>
      </c>
      <c r="EB61" s="9">
        <v>43903</v>
      </c>
      <c r="EC61">
        <v>2179</v>
      </c>
      <c r="ED61">
        <f>(EC61/EC60)-1</f>
        <v>0.31028262176788934</v>
      </c>
      <c r="EL61">
        <v>12</v>
      </c>
      <c r="EM61" t="s">
        <v>33</v>
      </c>
      <c r="EN61" s="8">
        <v>43914</v>
      </c>
      <c r="EO61">
        <v>1</v>
      </c>
      <c r="EQ61">
        <v>0</v>
      </c>
    </row>
    <row r="62" spans="1:251" ht="20.25">
      <c r="C62">
        <f>H61*D62</f>
        <v>1064.0000000110495</v>
      </c>
      <c r="D62">
        <f>0.038411552347</f>
        <v>0.038411552347</v>
      </c>
      <c r="E62" t="s">
        <v>30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28</v>
      </c>
      <c r="CJ62" s="8">
        <v>43915</v>
      </c>
      <c r="CK62">
        <v>4</v>
      </c>
      <c r="CM62">
        <v>0</v>
      </c>
      <c r="DV62">
        <v>1</v>
      </c>
      <c r="DW62">
        <v>1</v>
      </c>
      <c r="DX62">
        <v>390</v>
      </c>
      <c r="EB62" s="9">
        <v>43904</v>
      </c>
      <c r="EC62">
        <v>2727</v>
      </c>
      <c r="ED62">
        <f>(EC62/EC61)-1</f>
        <v>0.25149150986691149</v>
      </c>
      <c r="EL62">
        <v>12</v>
      </c>
      <c r="EM62" t="s">
        <v>33</v>
      </c>
      <c r="EN62" s="8">
        <v>43915</v>
      </c>
      <c r="EO62">
        <v>2</v>
      </c>
      <c r="EQ62">
        <v>0</v>
      </c>
    </row>
    <row r="63" spans="1:251" ht="20.25">
      <c r="C63">
        <f>H62*D63</f>
        <v>523.00000000041462</v>
      </c>
      <c r="D63">
        <f>0.018182450285099998</f>
        <v>0.018182450285099998</v>
      </c>
      <c r="E63" t="s">
        <v>32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28</v>
      </c>
      <c r="CJ63" s="8">
        <v>43916</v>
      </c>
      <c r="CK63">
        <v>4</v>
      </c>
      <c r="CM63">
        <v>0</v>
      </c>
      <c r="DV63">
        <v>2</v>
      </c>
      <c r="DW63">
        <v>22</v>
      </c>
      <c r="DX63">
        <v>90</v>
      </c>
      <c r="EB63" s="9">
        <v>43905</v>
      </c>
      <c r="EC63">
        <v>3499</v>
      </c>
      <c r="ED63">
        <f>(EC63/EC62)-1</f>
        <v>0.28309497616428314</v>
      </c>
      <c r="EL63">
        <v>12</v>
      </c>
      <c r="EM63" t="s">
        <v>33</v>
      </c>
      <c r="EN63" s="8">
        <v>43916</v>
      </c>
      <c r="EO63">
        <v>2</v>
      </c>
      <c r="EQ63">
        <v>0</v>
      </c>
    </row>
    <row r="64" spans="1:251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28</v>
      </c>
      <c r="CJ64" s="8">
        <v>43917</v>
      </c>
      <c r="CK64">
        <v>6</v>
      </c>
      <c r="CM64">
        <v>0</v>
      </c>
      <c r="DV64">
        <v>3</v>
      </c>
      <c r="DW64">
        <v>33</v>
      </c>
      <c r="DX64">
        <v>490</v>
      </c>
      <c r="EB64" s="9">
        <v>43906</v>
      </c>
      <c r="EC64">
        <v>4632</v>
      </c>
      <c r="ED64">
        <f>(EC64/EC63)-1</f>
        <v>0.32380680194341238</v>
      </c>
      <c r="EL64">
        <v>12</v>
      </c>
      <c r="EM64" t="s">
        <v>33</v>
      </c>
      <c r="EN64" s="8">
        <v>43917</v>
      </c>
      <c r="EO64">
        <v>2</v>
      </c>
      <c r="EQ64">
        <v>0</v>
      </c>
    </row>
    <row r="65" spans="1:251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28</v>
      </c>
      <c r="CJ65" s="8">
        <v>43918</v>
      </c>
      <c r="CK65">
        <v>6</v>
      </c>
      <c r="CM65">
        <v>0</v>
      </c>
      <c r="DV65">
        <v>4</v>
      </c>
      <c r="DW65">
        <v>22</v>
      </c>
      <c r="DX65">
        <v>90</v>
      </c>
      <c r="EB65" s="9">
        <v>43907</v>
      </c>
      <c r="EC65">
        <v>6421</v>
      </c>
      <c r="ED65">
        <f>(EC65/EC64)-1</f>
        <v>0.38622625215889461</v>
      </c>
      <c r="EL65">
        <v>12</v>
      </c>
      <c r="EM65" t="s">
        <v>33</v>
      </c>
      <c r="EN65" s="8">
        <v>43918</v>
      </c>
      <c r="EO65">
        <v>2</v>
      </c>
      <c r="EQ65">
        <v>0</v>
      </c>
    </row>
    <row r="66" spans="1:251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28</v>
      </c>
      <c r="CJ66" s="8">
        <v>43919</v>
      </c>
      <c r="CK66">
        <v>6</v>
      </c>
      <c r="CM66">
        <v>0</v>
      </c>
      <c r="DV66">
        <v>5</v>
      </c>
      <c r="DW66">
        <v>55</v>
      </c>
      <c r="DX66">
        <v>290</v>
      </c>
      <c r="EB66" s="9">
        <v>43908</v>
      </c>
      <c r="EC66">
        <v>7783</v>
      </c>
      <c r="ED66">
        <f>(EC66/EC65)-1</f>
        <v>0.21211649275813738</v>
      </c>
      <c r="EL66">
        <v>12</v>
      </c>
      <c r="EM66" t="s">
        <v>33</v>
      </c>
      <c r="EN66" s="8">
        <v>43919</v>
      </c>
      <c r="EO66">
        <v>2</v>
      </c>
      <c r="EQ66">
        <v>0</v>
      </c>
    </row>
    <row r="67" spans="1:251" ht="20.25">
      <c r="C67">
        <f>H66*D67</f>
        <v>373.99999999856567</v>
      </c>
      <c r="D67">
        <f>0.012213840175000001</f>
        <v>0.012213840175000001</v>
      </c>
      <c r="E67" t="s">
        <v>27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28</v>
      </c>
      <c r="CJ67" s="8">
        <v>43920</v>
      </c>
      <c r="CK67">
        <v>9</v>
      </c>
      <c r="CM67">
        <v>0</v>
      </c>
      <c r="DV67">
        <v>6</v>
      </c>
      <c r="DW67">
        <v>22</v>
      </c>
      <c r="DX67">
        <v>22</v>
      </c>
      <c r="EB67" s="9">
        <v>43909</v>
      </c>
      <c r="EC67">
        <v>13677</v>
      </c>
      <c r="ED67">
        <f>(EC67/EC66)-1</f>
        <v>0.75729153282795836</v>
      </c>
      <c r="EL67">
        <v>12</v>
      </c>
      <c r="EM67" t="s">
        <v>33</v>
      </c>
      <c r="EN67" s="8">
        <v>43920</v>
      </c>
      <c r="EO67">
        <v>2</v>
      </c>
      <c r="EQ67">
        <v>0</v>
      </c>
    </row>
    <row r="68" spans="1:251" ht="20.25">
      <c r="C68">
        <f>H67*D68</f>
        <v>788.99999999971408</v>
      </c>
      <c r="D68">
        <f>0.025455718664299999</f>
        <v>0.025455718664299999</v>
      </c>
      <c r="E68" t="s">
        <v>29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28</v>
      </c>
      <c r="CJ68" s="8">
        <v>43921</v>
      </c>
      <c r="CK68">
        <v>10</v>
      </c>
      <c r="CM68">
        <v>0</v>
      </c>
      <c r="DV68">
        <v>7</v>
      </c>
      <c r="DW68">
        <v>77</v>
      </c>
      <c r="DX68">
        <v>390</v>
      </c>
      <c r="EB68" s="9">
        <v>43910</v>
      </c>
      <c r="EC68">
        <v>19100</v>
      </c>
      <c r="ED68">
        <f>(EC68/EC67)-1</f>
        <v>0.39650508152372588</v>
      </c>
      <c r="EL68">
        <v>12</v>
      </c>
      <c r="EM68" t="s">
        <v>33</v>
      </c>
      <c r="EN68" s="8">
        <v>43921</v>
      </c>
      <c r="EO68">
        <v>2</v>
      </c>
      <c r="EQ68">
        <v>2</v>
      </c>
    </row>
    <row r="69" spans="1:251" ht="20.25">
      <c r="C69">
        <f>H68*D69</f>
        <v>627.0000000098695</v>
      </c>
      <c r="D69">
        <f>0.019726906620000002</f>
        <v>0.019726906620000002</v>
      </c>
      <c r="E69" t="s">
        <v>30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28</v>
      </c>
      <c r="CJ69" s="8">
        <v>43922</v>
      </c>
      <c r="CK69">
        <v>10</v>
      </c>
      <c r="CM69">
        <v>0</v>
      </c>
      <c r="DV69">
        <v>8</v>
      </c>
      <c r="DX69">
        <v>22</v>
      </c>
      <c r="EB69" s="9">
        <v>43911</v>
      </c>
      <c r="EC69">
        <v>25489</v>
      </c>
      <c r="ED69">
        <f>(EC69/EC68)-1</f>
        <v>0.33450261780104706</v>
      </c>
      <c r="EL69">
        <v>12</v>
      </c>
      <c r="EM69" t="s">
        <v>33</v>
      </c>
      <c r="EN69" s="8">
        <v>43922</v>
      </c>
      <c r="EO69">
        <v>2</v>
      </c>
      <c r="EQ69">
        <v>2</v>
      </c>
    </row>
    <row r="70" spans="1:251" ht="20.25">
      <c r="C70">
        <f>H69*D70</f>
        <v>572.99999999907311</v>
      </c>
      <c r="D70">
        <f>0.017679182993399999</f>
        <v>0.017679182993399999</v>
      </c>
      <c r="E70" t="s">
        <v>32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28</v>
      </c>
      <c r="CJ70" s="8">
        <v>43923</v>
      </c>
      <c r="CK70">
        <v>11</v>
      </c>
      <c r="CM70">
        <v>0</v>
      </c>
      <c r="DV70">
        <v>-20</v>
      </c>
      <c r="DX70">
        <v>490</v>
      </c>
      <c r="EB70" s="9">
        <v>43912</v>
      </c>
      <c r="EC70">
        <v>33276</v>
      </c>
      <c r="ED70">
        <f>(EC70/EC69)-1</f>
        <v>0.30550433520342102</v>
      </c>
      <c r="EL70">
        <v>12</v>
      </c>
      <c r="EM70" t="s">
        <v>33</v>
      </c>
      <c r="EN70" s="8">
        <v>43923</v>
      </c>
      <c r="EO70">
        <v>3</v>
      </c>
      <c r="EQ70">
        <v>2</v>
      </c>
    </row>
    <row r="71" spans="1:251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28</v>
      </c>
      <c r="CJ71" s="8">
        <v>43924</v>
      </c>
      <c r="CK71">
        <v>11</v>
      </c>
      <c r="CM71">
        <v>0</v>
      </c>
      <c r="DV71">
        <v>100</v>
      </c>
      <c r="DX71">
        <v>22</v>
      </c>
      <c r="EB71" s="9">
        <v>43913</v>
      </c>
      <c r="EC71">
        <v>43847</v>
      </c>
      <c r="ED71">
        <f>(EC71/EC70)-1</f>
        <v>0.31767640341387193</v>
      </c>
      <c r="EL71">
        <v>12</v>
      </c>
      <c r="EM71" t="s">
        <v>33</v>
      </c>
      <c r="EN71" s="8">
        <v>43924</v>
      </c>
      <c r="EO71">
        <v>4</v>
      </c>
      <c r="EQ71">
        <v>2</v>
      </c>
    </row>
    <row r="72" spans="1:251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28</v>
      </c>
      <c r="CJ72" s="8">
        <v>43925</v>
      </c>
      <c r="CK72">
        <v>11</v>
      </c>
      <c r="CM72">
        <v>0</v>
      </c>
      <c r="DV72">
        <v>-20</v>
      </c>
      <c r="DX72">
        <v>290</v>
      </c>
      <c r="EB72" s="9">
        <v>43914</v>
      </c>
      <c r="EC72">
        <v>53740</v>
      </c>
      <c r="ED72">
        <f>(EC72/EC71)-1</f>
        <v>0.22562547038565928</v>
      </c>
      <c r="EL72">
        <v>12</v>
      </c>
      <c r="EM72" t="s">
        <v>33</v>
      </c>
      <c r="EN72" s="8">
        <v>43925</v>
      </c>
      <c r="EO72">
        <v>4</v>
      </c>
      <c r="EQ72">
        <v>2</v>
      </c>
    </row>
    <row r="73" spans="1:251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28</v>
      </c>
      <c r="CJ73" s="8">
        <v>43926</v>
      </c>
      <c r="CK73">
        <v>11</v>
      </c>
      <c r="CM73">
        <v>0</v>
      </c>
      <c r="DV73">
        <v>200</v>
      </c>
      <c r="DX73">
        <v>22</v>
      </c>
      <c r="EB73" s="9">
        <v>43915</v>
      </c>
      <c r="EC73">
        <v>65778</v>
      </c>
      <c r="ED73">
        <f>(EC73/EC72)-1</f>
        <v>0.22400446594715295</v>
      </c>
      <c r="EL73">
        <v>12</v>
      </c>
      <c r="EM73" t="s">
        <v>33</v>
      </c>
      <c r="EN73" s="8">
        <v>43926</v>
      </c>
      <c r="EO73">
        <v>4</v>
      </c>
      <c r="EQ73">
        <v>2</v>
      </c>
    </row>
    <row r="74" spans="1:251" ht="20.25">
      <c r="C74">
        <f>H73*D74</f>
        <v>521.99999975626645</v>
      </c>
      <c r="D74">
        <f>0.015204031099999999</f>
        <v>0.015204031099999999</v>
      </c>
      <c r="E74" t="s">
        <v>27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28</v>
      </c>
      <c r="CJ74" s="8">
        <v>43927</v>
      </c>
      <c r="CK74">
        <v>11</v>
      </c>
      <c r="CM74">
        <v>0</v>
      </c>
      <c r="DV74">
        <v>-20</v>
      </c>
      <c r="DX74">
        <v>390</v>
      </c>
      <c r="EB74" s="9">
        <v>43916</v>
      </c>
      <c r="EC74">
        <v>83836</v>
      </c>
      <c r="ED74">
        <f>(EC74/EC73)-1</f>
        <v>0.27452947794095284</v>
      </c>
      <c r="EL74">
        <v>12</v>
      </c>
      <c r="EM74" t="s">
        <v>33</v>
      </c>
      <c r="EN74" s="8">
        <v>43927</v>
      </c>
      <c r="EO74">
        <v>5</v>
      </c>
      <c r="EQ74">
        <v>2</v>
      </c>
    </row>
    <row r="75" spans="1:251" ht="20.25">
      <c r="C75">
        <f>H74*D75</f>
        <v>608.99999999656552</v>
      </c>
      <c r="D75">
        <f>0.017472385597500001</f>
        <v>0.017472385597500001</v>
      </c>
      <c r="E75" t="s">
        <v>29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28</v>
      </c>
      <c r="CJ75" s="8">
        <v>43928</v>
      </c>
      <c r="CK75">
        <v>12</v>
      </c>
      <c r="CM75">
        <v>0</v>
      </c>
      <c r="DV75">
        <v>100</v>
      </c>
      <c r="DX75">
        <v>22</v>
      </c>
      <c r="EB75" s="9">
        <v>43917</v>
      </c>
      <c r="EC75">
        <v>101657</v>
      </c>
      <c r="ED75">
        <f>(EC75/EC74)-1</f>
        <v>0.21256977909251407</v>
      </c>
      <c r="EL75">
        <v>12</v>
      </c>
      <c r="EM75" t="s">
        <v>33</v>
      </c>
      <c r="EN75" s="8">
        <v>43928</v>
      </c>
      <c r="EO75">
        <v>5</v>
      </c>
      <c r="EQ75">
        <v>2</v>
      </c>
    </row>
    <row r="76" spans="1:251" ht="20.25">
      <c r="C76">
        <f>H75*D76</f>
        <v>620.99999999704289</v>
      </c>
      <c r="D76">
        <f>0.017510715091399998</f>
        <v>0.017510715091399998</v>
      </c>
      <c r="E76" t="s">
        <v>30</v>
      </c>
      <c r="F76" s="9">
        <v>43966</v>
      </c>
      <c r="G76" s="2">
        <f>H76*15</f>
        <v>541274.99999621511</v>
      </c>
      <c r="H76">
        <f>H75+C76</f>
        <v>36084.999999747677</v>
      </c>
      <c r="I76">
        <v>36085</v>
      </c>
      <c r="J76">
        <v>1442824</v>
      </c>
      <c r="K76">
        <f>N76+U76+AB76+AI76+AP76+AW76+BD76+BK76+BR76</f>
        <v>36085</v>
      </c>
      <c r="L76" s="3">
        <f>(K76/K75)-1</f>
        <v>0.017510715091360263</v>
      </c>
      <c r="N76">
        <f>N75+15</f>
        <v>1218</v>
      </c>
      <c r="O76" s="5">
        <f>N76-N75</f>
        <v>15</v>
      </c>
      <c r="P76">
        <f>P75+0</f>
        <v>14</v>
      </c>
      <c r="Q76" s="5">
        <f>P76-P75</f>
        <v>0</v>
      </c>
      <c r="R76">
        <f>R75+0</f>
        <v>115</v>
      </c>
      <c r="S76" s="5">
        <f>R76-R75</f>
        <v>0</v>
      </c>
      <c r="U76">
        <f>U75+191</f>
        <v>8126</v>
      </c>
      <c r="V76" s="5">
        <f>U76-U75</f>
        <v>191</v>
      </c>
      <c r="W76">
        <f>W75+-21</f>
        <v>248</v>
      </c>
      <c r="X76" s="5">
        <f>W76-W75</f>
        <v>-21</v>
      </c>
      <c r="Y76">
        <f>Y75+26</f>
        <v>1025</v>
      </c>
      <c r="Z76" s="5">
        <f>Y76-Y75</f>
        <v>26</v>
      </c>
      <c r="AB76">
        <f>AB75+169</f>
        <v>9881</v>
      </c>
      <c r="AC76" s="5">
        <f>AB76-AB75</f>
        <v>169</v>
      </c>
      <c r="AD76">
        <f>AD75+-27</f>
        <v>367</v>
      </c>
      <c r="AE76" s="5">
        <f>AD76-AD75</f>
        <v>-27</v>
      </c>
      <c r="AF76">
        <f>AF75+16</f>
        <v>783</v>
      </c>
      <c r="AG76" s="5">
        <f>AF76-AF75</f>
        <v>16</v>
      </c>
      <c r="AI76">
        <f>AI75+173</f>
        <v>14009</v>
      </c>
      <c r="AJ76" s="5">
        <f>AI76-AI75</f>
        <v>173</v>
      </c>
      <c r="AK76">
        <f>AK75+-20</f>
        <v>342</v>
      </c>
      <c r="AL76" s="5">
        <f>AK76-AK75</f>
        <v>-20</v>
      </c>
      <c r="AM76">
        <f>AM75+16</f>
        <v>1109</v>
      </c>
      <c r="AN76" s="5">
        <f>AM76-AM75</f>
        <v>16</v>
      </c>
      <c r="AP76">
        <f>AP75+22</f>
        <v>885</v>
      </c>
      <c r="AQ76" s="5">
        <f>AP76-AP75</f>
        <v>22</v>
      </c>
      <c r="AR76">
        <f>AR75+1</f>
        <v>32</v>
      </c>
      <c r="AS76" s="5">
        <f>AR76-AR75</f>
        <v>1</v>
      </c>
      <c r="AT76">
        <f>AT75+6</f>
        <v>124</v>
      </c>
      <c r="AU76" s="5">
        <f>AT76-AT75</f>
        <v>6</v>
      </c>
      <c r="AW76">
        <f>AW75+15</f>
        <v>583</v>
      </c>
      <c r="AX76" s="5">
        <f>AW76-AW75</f>
        <v>15</v>
      </c>
      <c r="AY76">
        <f>AY75+-2</f>
        <v>1</v>
      </c>
      <c r="AZ76" s="5">
        <f>AY76-AY75</f>
        <v>-2</v>
      </c>
      <c r="BA76">
        <f>BA75+0</f>
        <v>51</v>
      </c>
      <c r="BB76" s="5">
        <f>BA76-BA75</f>
        <v>0</v>
      </c>
      <c r="BD76">
        <f>BD75+10</f>
        <v>301</v>
      </c>
      <c r="BE76" s="5">
        <f>BD76-BD75</f>
        <v>10</v>
      </c>
      <c r="BF76">
        <f>BF75+-1</f>
        <v>5</v>
      </c>
      <c r="BG76" s="5">
        <f>BF76-BF75</f>
        <v>-1</v>
      </c>
      <c r="BH76">
        <f>BH75+1</f>
        <v>12</v>
      </c>
      <c r="BI76" s="5">
        <f>BH76-BH75</f>
        <v>1</v>
      </c>
      <c r="BK76">
        <f>BK75+23</f>
        <v>844</v>
      </c>
      <c r="BL76" s="5">
        <f>BK76-BK75</f>
        <v>23</v>
      </c>
      <c r="BM76">
        <f>BM75+0</f>
        <v>24</v>
      </c>
      <c r="BN76" s="5">
        <f>BM76-BM75</f>
        <v>0</v>
      </c>
      <c r="BO76">
        <f>BO75+1</f>
        <v>63</v>
      </c>
      <c r="BP76" s="5">
        <f>BO76-BO75</f>
        <v>1</v>
      </c>
      <c r="BR76">
        <f>BR75+3</f>
        <v>238</v>
      </c>
      <c r="BS76" s="5">
        <f>BR76-BR75</f>
        <v>3</v>
      </c>
      <c r="BU76" s="5"/>
      <c r="BV76">
        <f>BV75+0</f>
        <v>3</v>
      </c>
      <c r="BW76" s="5">
        <f>BV76-BV75</f>
        <v>0</v>
      </c>
      <c r="BY76">
        <f>N76+U76+AB76+AI76+AP76+AW76+BD76+BK76+BR76</f>
        <v>36085</v>
      </c>
      <c r="BZ76" s="5">
        <f>BY76-BY75</f>
        <v>621</v>
      </c>
      <c r="CA76">
        <f>P76+W76+AD76+AK76+AR76+AY76+BF76+BM76+BT76</f>
        <v>1033</v>
      </c>
      <c r="CB76" s="3">
        <f>(CA76/CA75)-1</f>
        <v>-0.063463281958295537</v>
      </c>
      <c r="CC76">
        <f>R76+Y76+AF76+AM76+AT76+BA76+BH76+BO76+BV76</f>
        <v>3285</v>
      </c>
      <c r="CD76" s="3">
        <f>(CC76/CC75)-1</f>
        <v>0.020503261882572232</v>
      </c>
      <c r="CE76" s="1"/>
      <c r="CF76">
        <f>CA76-CA75</f>
        <v>-70</v>
      </c>
      <c r="CH76">
        <v>4</v>
      </c>
      <c r="CI76" t="s">
        <v>28</v>
      </c>
      <c r="CJ76" s="8">
        <v>43929</v>
      </c>
      <c r="CK76">
        <v>13</v>
      </c>
      <c r="CM76">
        <v>0</v>
      </c>
      <c r="DV76">
        <v>-20</v>
      </c>
      <c r="EB76" s="9">
        <v>43918</v>
      </c>
      <c r="EC76">
        <v>121478</v>
      </c>
      <c r="ED76">
        <f>(EC76/EC75)-1</f>
        <v>0.19497919474310677</v>
      </c>
      <c r="EL76">
        <v>12</v>
      </c>
      <c r="EM76" t="s">
        <v>33</v>
      </c>
      <c r="EN76" s="8">
        <v>43929</v>
      </c>
      <c r="EO76">
        <v>5</v>
      </c>
      <c r="EQ76">
        <v>2</v>
      </c>
    </row>
    <row r="77" spans="1:251" ht="20.25">
      <c r="C77">
        <f>H76*D77</f>
        <v>617.99999999397926</v>
      </c>
      <c r="D77">
        <f>0.017126229735300001</f>
        <v>0.017126229735300001</v>
      </c>
      <c r="E77" t="s">
        <v>32</v>
      </c>
      <c r="F77" s="9">
        <v>43967</v>
      </c>
      <c r="G77" s="2">
        <f>H77*15</f>
        <v>550544.99999612488</v>
      </c>
      <c r="H77">
        <f>H76+C77</f>
        <v>36702.99999974166</v>
      </c>
      <c r="I77">
        <v>36703</v>
      </c>
      <c r="J77">
        <v>1467820</v>
      </c>
      <c r="K77">
        <f>N77+U77+AB77+AI77+AP77+AW77+BD77+BK77+BR77</f>
        <v>36703</v>
      </c>
      <c r="L77" s="3">
        <f>(K77/K76)-1</f>
        <v>0.017126229735347165</v>
      </c>
      <c r="N77">
        <f>N76+16</f>
        <v>1234</v>
      </c>
      <c r="O77" s="5">
        <f>N77-N76</f>
        <v>16</v>
      </c>
      <c r="P77">
        <f>P76+-4</f>
        <v>10</v>
      </c>
      <c r="Q77" s="5">
        <f>P77-P76</f>
        <v>-4</v>
      </c>
      <c r="R77">
        <f>R76+1</f>
        <v>116</v>
      </c>
      <c r="S77" s="5">
        <f>R77-R76</f>
        <v>1</v>
      </c>
      <c r="U77">
        <f>U76+173</f>
        <v>8299</v>
      </c>
      <c r="V77" s="5">
        <f>U77-U76</f>
        <v>173</v>
      </c>
      <c r="W77">
        <f>W76+-5</f>
        <v>243</v>
      </c>
      <c r="X77" s="5">
        <f>W77-W76</f>
        <v>-5</v>
      </c>
      <c r="Y77">
        <f>Y76+19</f>
        <v>1044</v>
      </c>
      <c r="Z77" s="5">
        <f>Y77-Y76</f>
        <v>19</v>
      </c>
      <c r="AB77">
        <f>AB76+194</f>
        <v>10075</v>
      </c>
      <c r="AC77" s="5">
        <f>AB77-AB76</f>
        <v>194</v>
      </c>
      <c r="AD77">
        <f>AD76+-15</f>
        <v>352</v>
      </c>
      <c r="AE77" s="5">
        <f>AD77-AD76</f>
        <v>-15</v>
      </c>
      <c r="AF77">
        <f>AF76+17</f>
        <v>800</v>
      </c>
      <c r="AG77" s="5">
        <f>AF77-AF76</f>
        <v>17</v>
      </c>
      <c r="AI77">
        <f>AI76+131</f>
        <v>14140</v>
      </c>
      <c r="AJ77" s="5">
        <f>AI77-AI76</f>
        <v>131</v>
      </c>
      <c r="AK77">
        <f>AK76+-12</f>
        <v>330</v>
      </c>
      <c r="AL77" s="5">
        <f>AK77-AK76</f>
        <v>-12</v>
      </c>
      <c r="AM77">
        <f>AM76+16</f>
        <v>1125</v>
      </c>
      <c r="AN77" s="5">
        <f>AM77-AM76</f>
        <v>16</v>
      </c>
      <c r="AP77">
        <f>AP76+13</f>
        <v>898</v>
      </c>
      <c r="AQ77" s="5">
        <f>AP77-AP76</f>
        <v>13</v>
      </c>
      <c r="AR77">
        <f>AR76+-3</f>
        <v>29</v>
      </c>
      <c r="AS77" s="5">
        <f>AR77-AR76</f>
        <v>-3</v>
      </c>
      <c r="AT77">
        <f>AT76+0</f>
        <v>124</v>
      </c>
      <c r="AU77" s="5">
        <f>AT77-AT76</f>
        <v>0</v>
      </c>
      <c r="AW77">
        <f>AW76+53</f>
        <v>636</v>
      </c>
      <c r="AX77" s="5">
        <f>AW77-AW76</f>
        <v>53</v>
      </c>
      <c r="AY77">
        <f>AY76+0</f>
        <v>1</v>
      </c>
      <c r="AZ77" s="5">
        <f>AY77-AY76</f>
        <v>0</v>
      </c>
      <c r="BA77">
        <f>BA76+0</f>
        <v>51</v>
      </c>
      <c r="BB77" s="5">
        <f>BA77-BA76</f>
        <v>0</v>
      </c>
      <c r="BD77">
        <f>BD76+3</f>
        <v>304</v>
      </c>
      <c r="BE77" s="5">
        <f>BD77-BD76</f>
        <v>3</v>
      </c>
      <c r="BF77">
        <f>BF76+0</f>
        <v>5</v>
      </c>
      <c r="BG77" s="5">
        <f>BF77-BF76</f>
        <v>0</v>
      </c>
      <c r="BH77">
        <f>BH76+0</f>
        <v>12</v>
      </c>
      <c r="BI77" s="5">
        <f>BH77-BH76</f>
        <v>0</v>
      </c>
      <c r="BK77">
        <f>BK76+16</f>
        <v>860</v>
      </c>
      <c r="BL77" s="5">
        <f>BK77-BK76</f>
        <v>16</v>
      </c>
      <c r="BM77">
        <f>BM76+0</f>
        <v>24</v>
      </c>
      <c r="BN77" s="5">
        <f>BM77-BM76</f>
        <v>0</v>
      </c>
      <c r="BO77">
        <f>BO76+2</f>
        <v>65</v>
      </c>
      <c r="BP77" s="5">
        <f>BO77-BO76</f>
        <v>2</v>
      </c>
      <c r="BR77">
        <f>BR76+19</f>
        <v>257</v>
      </c>
      <c r="BS77" s="5">
        <f>BR77-BR76</f>
        <v>19</v>
      </c>
      <c r="BU77" s="5"/>
      <c r="BV77">
        <f>BV76+-1</f>
        <v>2</v>
      </c>
      <c r="BW77" s="5">
        <f>BV77-BV76</f>
        <v>-1</v>
      </c>
      <c r="BY77">
        <f>N77+U77+AB77+AI77+AP77+AW77+BD77+BK77+BR77</f>
        <v>36703</v>
      </c>
      <c r="BZ77" s="5">
        <f>BY77-BY76</f>
        <v>618</v>
      </c>
      <c r="CA77">
        <f>P77+W77+AD77+AK77+AR77+AY77+BF77+BM77+BT77</f>
        <v>994</v>
      </c>
      <c r="CB77" s="3">
        <f>(CA77/CA76)-1</f>
        <v>-0.037754114230396874</v>
      </c>
      <c r="CC77">
        <f>R77+Y77+AF77+AM77+AT77+BA77+BH77+BO77+BV77</f>
        <v>3339</v>
      </c>
      <c r="CD77" s="3">
        <f>(CC77/CC76)-1</f>
        <v>0.016438356164383494</v>
      </c>
      <c r="CE77" s="1"/>
      <c r="CF77">
        <f>CA77-CA76</f>
        <v>-39</v>
      </c>
      <c r="CH77">
        <v>4</v>
      </c>
      <c r="CI77" t="s">
        <v>28</v>
      </c>
      <c r="CJ77" s="8">
        <v>43930</v>
      </c>
      <c r="CK77">
        <v>14</v>
      </c>
      <c r="CM77">
        <v>0</v>
      </c>
      <c r="EB77" s="9">
        <v>43919</v>
      </c>
      <c r="EC77">
        <v>140886</v>
      </c>
      <c r="ED77">
        <f>(EC77/EC76)-1</f>
        <v>0.15976555425673777</v>
      </c>
      <c r="EL77">
        <v>12</v>
      </c>
      <c r="EM77" t="s">
        <v>33</v>
      </c>
      <c r="EN77" s="8">
        <v>43930</v>
      </c>
      <c r="EO77">
        <v>6</v>
      </c>
      <c r="EQ77">
        <v>2</v>
      </c>
    </row>
    <row r="78" spans="1:251" ht="19.74">
      <c r="C78">
        <f>H77*D78</f>
        <v>715.99999999235035</v>
      </c>
      <c r="D78">
        <f>0.019507942130000001</f>
        <v>0.019507942130000001</v>
      </c>
      <c r="E78" t="s">
        <v>22</v>
      </c>
      <c r="F78" s="9">
        <v>43968</v>
      </c>
      <c r="G78" s="2">
        <f>H78*15</f>
        <v>561284.99999601021</v>
      </c>
      <c r="H78">
        <f>H77+C78</f>
        <v>37418.999999734013</v>
      </c>
      <c r="I78">
        <v>37419</v>
      </c>
      <c r="J78">
        <v>1486757</v>
      </c>
      <c r="K78">
        <f>N78+U78+AB78+AI78+AP78+AW78+BD78+BK78+BR78</f>
        <v>37419</v>
      </c>
      <c r="L78" s="3">
        <f>(K78/K77)-1</f>
        <v>0.01950794213007101</v>
      </c>
      <c r="N78">
        <f>N77+35</f>
        <v>1269</v>
      </c>
      <c r="O78" s="5">
        <f>N78-N77</f>
        <v>35</v>
      </c>
      <c r="P78">
        <f>P77+0</f>
        <v>10</v>
      </c>
      <c r="Q78" s="5">
        <f>P78-P77</f>
        <v>0</v>
      </c>
      <c r="R78">
        <f>R77+0</f>
        <v>116</v>
      </c>
      <c r="S78" s="5">
        <f>R78-R77</f>
        <v>0</v>
      </c>
      <c r="U78">
        <f>U77+424</f>
        <v>8723</v>
      </c>
      <c r="V78" s="5">
        <f>U78-U77</f>
        <v>424</v>
      </c>
      <c r="W78">
        <f>W77+-9</f>
        <v>234</v>
      </c>
      <c r="X78" s="5">
        <f>W78-W77</f>
        <v>-9</v>
      </c>
      <c r="Y78">
        <f>Y77+25</f>
        <v>1069</v>
      </c>
      <c r="Z78" s="5">
        <f>Y78-Y77</f>
        <v>25</v>
      </c>
      <c r="AA78" t="inlineStr">
        <is>
          <t>UPDATED - finished this line's entry and won't require further update.</t>
        </is>
      </c>
      <c r="AB78">
        <f>AB77+84</f>
        <v>10159</v>
      </c>
      <c r="AC78" s="5">
        <f>AB78-AB77</f>
        <v>84</v>
      </c>
      <c r="AD78">
        <f>AD77+-16</f>
        <v>336</v>
      </c>
      <c r="AE78" s="5">
        <f>AD78-AD77</f>
        <v>-16</v>
      </c>
      <c r="AF78">
        <f>AF77+17</f>
        <v>817</v>
      </c>
      <c r="AG78" s="5">
        <f>AF78-AF77</f>
        <v>17</v>
      </c>
      <c r="AI78">
        <f>AI77+108</f>
        <v>14248</v>
      </c>
      <c r="AJ78" s="5">
        <f>AI78-AI77</f>
        <v>108</v>
      </c>
      <c r="AK78">
        <f>AK77+-31</f>
        <v>299</v>
      </c>
      <c r="AL78" s="5">
        <f>AK78-AK77</f>
        <v>-31</v>
      </c>
      <c r="AM78">
        <f>AM77+21</f>
        <v>1146</v>
      </c>
      <c r="AN78" s="5">
        <f>AM78-AM77</f>
        <v>21</v>
      </c>
      <c r="AP78">
        <f>AP77+11</f>
        <v>909</v>
      </c>
      <c r="AQ78" s="5">
        <f>AP78-AP77</f>
        <v>11</v>
      </c>
      <c r="AR78">
        <f>AR77+3</f>
        <v>32</v>
      </c>
      <c r="AS78" s="5">
        <f>AR78-AR77</f>
        <v>3</v>
      </c>
      <c r="AT78">
        <f>AT77+1</f>
        <v>125</v>
      </c>
      <c r="AU78" s="5">
        <f>AT78-AT77</f>
        <v>1</v>
      </c>
      <c r="AW78">
        <f>AW77+79</f>
        <v>715</v>
      </c>
      <c r="AX78" s="5">
        <f>AW78-AW77</f>
        <v>79</v>
      </c>
      <c r="AY78">
        <f>AY77+0</f>
        <v>1</v>
      </c>
      <c r="AZ78" s="5">
        <f>AY78-AY77</f>
        <v>0</v>
      </c>
      <c r="BA78">
        <f>BA77+3</f>
        <v>54</v>
      </c>
      <c r="BB78" s="5">
        <f>BA78-BA77</f>
        <v>3</v>
      </c>
      <c r="BD78">
        <f>BD77+9</f>
        <v>313</v>
      </c>
      <c r="BE78" s="5">
        <f>BD78-BD77</f>
        <v>9</v>
      </c>
      <c r="BF78">
        <f>BF77+-2</f>
        <v>3</v>
      </c>
      <c r="BG78" s="5">
        <f>BF78-BF77</f>
        <v>-2</v>
      </c>
      <c r="BH78">
        <f>BH77+2</f>
        <v>14</v>
      </c>
      <c r="BI78" s="5">
        <f>BH78-BH77</f>
        <v>2</v>
      </c>
      <c r="BK78">
        <f>BK77+13</f>
        <v>873</v>
      </c>
      <c r="BL78" s="5">
        <f>BK78-BK77</f>
        <v>13</v>
      </c>
      <c r="BM78">
        <f>BM77+-2</f>
        <v>22</v>
      </c>
      <c r="BN78" s="5">
        <f>BM78-BM77</f>
        <v>-2</v>
      </c>
      <c r="BO78">
        <f>BO77+1</f>
        <v>66</v>
      </c>
      <c r="BP78" s="5">
        <f>BO78-BO77</f>
        <v>1</v>
      </c>
      <c r="BR78">
        <f>BR77+-47</f>
        <v>210</v>
      </c>
      <c r="BS78" s="5">
        <f>BR78-BR77</f>
        <v>-47</v>
      </c>
      <c r="BU78" s="5"/>
      <c r="BV78">
        <f>BV77+-1</f>
        <v>1</v>
      </c>
      <c r="BW78" s="5">
        <f>BV78-BV77</f>
        <v>-1</v>
      </c>
      <c r="BY78">
        <f>N78+U78+AB78+AI78+AP78+AW78+BD78+BK78+BR78</f>
        <v>37419</v>
      </c>
      <c r="BZ78" s="5">
        <f>BY78-BY77</f>
        <v>716</v>
      </c>
      <c r="CA78">
        <f>P78+W78+AD78+AK78+AR78+AY78+BF78+BM78+BT78</f>
        <v>937</v>
      </c>
      <c r="CB78" s="3">
        <f>(CA78/CA77)-1</f>
        <v>-0.057344064386317894</v>
      </c>
      <c r="CC78">
        <f>R78+Y78+AF78+AM78+AT78+BA78+BH78+BO78+BV78</f>
        <v>3408</v>
      </c>
      <c r="CD78" s="3">
        <f>(CC78/CC77)-1</f>
        <v>0.020664869721473522</v>
      </c>
      <c r="CE78" s="1"/>
      <c r="CF78">
        <f>CA78-CA77</f>
        <v>-57</v>
      </c>
      <c r="CG78" t="inlineStr">
        <is>
          <t>CORRECT - no errors seen.  Ready for permanent record.</t>
        </is>
      </c>
      <c r="CH78">
        <v>4</v>
      </c>
      <c r="CI78" t="s">
        <v>28</v>
      </c>
      <c r="CJ78" s="8">
        <v>43931</v>
      </c>
      <c r="CK78">
        <v>15</v>
      </c>
      <c r="CM78">
        <v>0</v>
      </c>
      <c r="EB78" s="9">
        <v>43920</v>
      </c>
      <c r="EC78">
        <v>161807</v>
      </c>
      <c r="ED78">
        <f>(EC78/EC77)-1</f>
        <v>0.14849594707777913</v>
      </c>
      <c r="EL78">
        <v>12</v>
      </c>
      <c r="EM78" t="s">
        <v>33</v>
      </c>
      <c r="EN78" s="8">
        <v>43931</v>
      </c>
      <c r="EO78">
        <v>6</v>
      </c>
      <c r="EQ78">
        <v>2</v>
      </c>
    </row>
    <row r="79" spans="1:251" ht="19.74">
      <c r="C79">
        <f>H78*D79</f>
        <v>696.99999999373915</v>
      </c>
      <c r="D79">
        <f>0.0186269007723</f>
        <v>0.0186269007723</v>
      </c>
      <c r="E79" t="s">
        <v>25</v>
      </c>
      <c r="F79" s="9">
        <v>43969</v>
      </c>
      <c r="G79" s="2">
        <f>H79*15</f>
        <v>571739.99999591638</v>
      </c>
      <c r="H79">
        <f>H78+C79</f>
        <v>38115.999999727755</v>
      </c>
      <c r="I79">
        <v>38116</v>
      </c>
      <c r="J79">
        <v>1508308</v>
      </c>
      <c r="K79">
        <f>N79+U79+AB79+AI79+AP79+AW79+BD79+BK79+BR79</f>
        <v>38116</v>
      </c>
      <c r="L79" s="3">
        <f>(K79/K78)-1</f>
        <v>0.018626900772334976</v>
      </c>
      <c r="N79">
        <f>N78+11</f>
        <v>1280</v>
      </c>
      <c r="O79" s="5">
        <f>N79-N78</f>
        <v>11</v>
      </c>
      <c r="P79">
        <f>P78+0</f>
        <v>10</v>
      </c>
      <c r="Q79" s="5">
        <f>P79-P78</f>
        <v>0</v>
      </c>
      <c r="R79">
        <f>R78+-1</f>
        <v>115</v>
      </c>
      <c r="S79" s="5">
        <f>R79-R78</f>
        <v>-1</v>
      </c>
      <c r="U79">
        <f>U78+234</f>
        <v>8957</v>
      </c>
      <c r="V79" s="5">
        <f>U79-U78</f>
        <v>234</v>
      </c>
      <c r="W79">
        <f>W78+1</f>
        <v>235</v>
      </c>
      <c r="X79" s="5">
        <f>W79-W78</f>
        <v>1</v>
      </c>
      <c r="Y79">
        <f>Y78+15</f>
        <v>1084</v>
      </c>
      <c r="Z79" s="5">
        <f>Y79-Y78</f>
        <v>15</v>
      </c>
      <c r="AA79" t="inlineStr">
        <is>
          <t>PROPOSED - open to proposal now - subject to revision.</t>
        </is>
      </c>
      <c r="AB79">
        <f>AB78+179</f>
        <v>10338</v>
      </c>
      <c r="AC79" s="5">
        <f>AB79-AB78</f>
        <v>179</v>
      </c>
      <c r="AD79">
        <f>AD78+-5</f>
        <v>331</v>
      </c>
      <c r="AE79" s="5">
        <f>AD79-AD78</f>
        <v>-5</v>
      </c>
      <c r="AF79">
        <f>AF78+13</f>
        <v>830</v>
      </c>
      <c r="AG79" s="5">
        <f>AF79-AF78</f>
        <v>13</v>
      </c>
      <c r="AI79">
        <f>AI78+188</f>
        <v>14436</v>
      </c>
      <c r="AJ79" s="5">
        <f>AI79-AI78</f>
        <v>188</v>
      </c>
      <c r="AK79">
        <f>AK78+-12</f>
        <v>287</v>
      </c>
      <c r="AL79" s="5">
        <f>AK79-AK78</f>
        <v>-12</v>
      </c>
      <c r="AM79">
        <f>AM78+7</f>
        <v>1153</v>
      </c>
      <c r="AN79" s="5">
        <f>AM79-AM78</f>
        <v>7</v>
      </c>
      <c r="AP79">
        <f>AP78+27</f>
        <v>936</v>
      </c>
      <c r="AQ79" s="5">
        <f>AP79-AP78</f>
        <v>27</v>
      </c>
      <c r="AR79">
        <f>AR78+0</f>
        <v>32</v>
      </c>
      <c r="AS79" s="5">
        <f>AR79-AR78</f>
        <v>0</v>
      </c>
      <c r="AT79">
        <f>AT78+6</f>
        <v>131</v>
      </c>
      <c r="AU79" s="5">
        <f>AT79-AT78</f>
        <v>6</v>
      </c>
      <c r="AW79">
        <f>AW78+20</f>
        <v>735</v>
      </c>
      <c r="AX79" s="5">
        <f>AW79-AW78</f>
        <v>20</v>
      </c>
      <c r="AY79">
        <f>AY78+0</f>
        <v>1</v>
      </c>
      <c r="AZ79" s="5">
        <f>AY79-AY78</f>
        <v>0</v>
      </c>
      <c r="BA79">
        <f>BA78+0</f>
        <v>54</v>
      </c>
      <c r="BB79" s="5">
        <f>BA79-BA78</f>
        <v>0</v>
      </c>
      <c r="BD79">
        <f>BD78+9</f>
        <v>322</v>
      </c>
      <c r="BE79" s="5">
        <f>BD79-BD78</f>
        <v>9</v>
      </c>
      <c r="BF79">
        <f>BF78+0</f>
        <v>3</v>
      </c>
      <c r="BG79" s="5">
        <f>BF79-BF78</f>
        <v>0</v>
      </c>
      <c r="BH79">
        <f>BH78+0</f>
        <v>14</v>
      </c>
      <c r="BI79" s="5">
        <f>BH79-BH78</f>
        <v>0</v>
      </c>
      <c r="BK79">
        <f>BK78+3</f>
        <v>876</v>
      </c>
      <c r="BL79" s="5">
        <f>BK79-BK78</f>
        <v>3</v>
      </c>
      <c r="BM79">
        <f>BM78+-1</f>
        <v>21</v>
      </c>
      <c r="BN79" s="5">
        <f>BM79-BM78</f>
        <v>-1</v>
      </c>
      <c r="BO79">
        <f>BO78+0</f>
        <v>66</v>
      </c>
      <c r="BP79" s="5">
        <f>BO79-BO78</f>
        <v>0</v>
      </c>
      <c r="BR79">
        <f>BR78+26</f>
        <v>236</v>
      </c>
      <c r="BS79" s="5">
        <f>BR79-BR78</f>
        <v>26</v>
      </c>
      <c r="BU79" s="5"/>
      <c r="BV79">
        <f>BV78+1</f>
        <v>2</v>
      </c>
      <c r="BW79" s="5">
        <f>BV79-BV78</f>
        <v>1</v>
      </c>
      <c r="BY79">
        <f>N79+U79+AB79+AI79+AP79+AW79+BD79+BK79+BR79</f>
        <v>38116</v>
      </c>
      <c r="BZ79" s="5">
        <f>BY79-BY78</f>
        <v>697</v>
      </c>
      <c r="CA79">
        <f>P79+W79+AD79+AK79+AR79+AY79+BF79+BM79+BT79</f>
        <v>920</v>
      </c>
      <c r="CB79" s="3">
        <f>(CA79/CA78)-1</f>
        <v>-0.018143009605122717</v>
      </c>
      <c r="CC79">
        <f>R79+Y79+AF79+AM79+AT79+BA79+BH79+BO79+BV79</f>
        <v>3449</v>
      </c>
      <c r="CD79" s="3">
        <f>(CC79/CC78)-1</f>
        <v>0.012030516431924987</v>
      </c>
      <c r="CE79" s="1"/>
      <c r="CF79">
        <f>CA79-CA78</f>
        <v>-17</v>
      </c>
      <c r="CH79">
        <v>4</v>
      </c>
      <c r="CI79" t="s">
        <v>28</v>
      </c>
      <c r="CJ79" s="8">
        <v>43932</v>
      </c>
      <c r="CK79">
        <v>16</v>
      </c>
      <c r="CM79">
        <v>0</v>
      </c>
      <c r="EB79" s="9">
        <v>43921</v>
      </c>
      <c r="EC79">
        <v>188172</v>
      </c>
      <c r="ED79">
        <f>(EC79/EC78)-1</f>
        <v>0.16294103468947574</v>
      </c>
      <c r="EL79">
        <v>12</v>
      </c>
      <c r="EM79" t="s">
        <v>33</v>
      </c>
      <c r="EN79" s="8">
        <v>43932</v>
      </c>
      <c r="EO79">
        <v>6</v>
      </c>
      <c r="EQ79">
        <v>2</v>
      </c>
    </row>
    <row r="80" spans="1:251" ht="19.74">
      <c r="C80">
        <f>H79*D80</f>
        <v>313.99999999794767</v>
      </c>
      <c r="D80">
        <f>0.0082380102844000005</f>
        <v>0.0082380102844000005</v>
      </c>
      <c r="E80" t="s">
        <v>26</v>
      </c>
      <c r="F80" s="9">
        <v>43970</v>
      </c>
      <c r="G80" s="2">
        <f>H80*15</f>
        <v>576449.99999588553</v>
      </c>
      <c r="H80">
        <f>H79+C80</f>
        <v>38429.999999725704</v>
      </c>
      <c r="I80">
        <v>38430</v>
      </c>
      <c r="J80">
        <v>1528568</v>
      </c>
      <c r="K80">
        <f>N80+U80+AB80+AI80+AP80+AW80+BD80+BK80+BR80</f>
        <v>38430</v>
      </c>
      <c r="L80" s="3">
        <f>(K80/K79)-1</f>
        <v>0.0082380102843950809</v>
      </c>
      <c r="M80" t="inlineStr">
        <is>
          <t>NEW:</t>
        </is>
      </c>
      <c r="N80">
        <f>N79+10</f>
        <v>1290</v>
      </c>
      <c r="O80" s="5">
        <f>N80-N79</f>
        <v>10</v>
      </c>
      <c r="P80">
        <f>P79+1</f>
        <v>11</v>
      </c>
      <c r="Q80" s="5">
        <f>P80-P79</f>
        <v>1</v>
      </c>
      <c r="R80">
        <f>R79+2</f>
        <v>117</v>
      </c>
      <c r="S80" s="5">
        <f>R80-R79</f>
        <v>2</v>
      </c>
      <c r="U80">
        <f>U79+93</f>
        <v>9050</v>
      </c>
      <c r="V80" s="5">
        <f>U80-U79</f>
        <v>93</v>
      </c>
      <c r="W80">
        <f>W79+-9</f>
        <v>226</v>
      </c>
      <c r="X80" s="5">
        <f>W80-W79</f>
        <v>-9</v>
      </c>
      <c r="Y80">
        <f>Y79+6</f>
        <v>1090</v>
      </c>
      <c r="Z80" s="5">
        <f>Y80-Y79</f>
        <v>6</v>
      </c>
      <c r="AB80">
        <f>AB79+89</f>
        <v>10427</v>
      </c>
      <c r="AC80" s="5">
        <f>AB80-AB79</f>
        <v>89</v>
      </c>
      <c r="AD80">
        <f>AD79+-4</f>
        <v>327</v>
      </c>
      <c r="AE80" s="5">
        <f>AD80-AD79</f>
        <v>-4</v>
      </c>
      <c r="AF80">
        <f>AF79+8</f>
        <v>838</v>
      </c>
      <c r="AG80" s="5">
        <f>AF80-AF79</f>
        <v>8</v>
      </c>
      <c r="AI80">
        <f>AI79+86</f>
        <v>14522</v>
      </c>
      <c r="AJ80" s="5">
        <f>AI80-AI79</f>
        <v>86</v>
      </c>
      <c r="AK80">
        <f>AK79+0</f>
        <v>287</v>
      </c>
      <c r="AL80" s="5">
        <f>AK80-AK79</f>
        <v>0</v>
      </c>
      <c r="AM80">
        <f>AM79+7</f>
        <v>1160</v>
      </c>
      <c r="AN80" s="5">
        <f>AM80-AM79</f>
        <v>7</v>
      </c>
      <c r="AP80">
        <f>AP79+11</f>
        <v>947</v>
      </c>
      <c r="AQ80" s="5">
        <f>AP80-AP79</f>
        <v>11</v>
      </c>
      <c r="AR80">
        <f>AR79+3</f>
        <v>35</v>
      </c>
      <c r="AS80" s="5">
        <f>AR80-AR79</f>
        <v>3</v>
      </c>
      <c r="AT80">
        <f>AT79+0</f>
        <v>131</v>
      </c>
      <c r="AU80" s="5">
        <f>AT80-AT79</f>
        <v>0</v>
      </c>
      <c r="AW80">
        <f>AW79+35</f>
        <v>770</v>
      </c>
      <c r="AX80" s="5">
        <f>AW80-AW79</f>
        <v>35</v>
      </c>
      <c r="AY80">
        <f>AY79+0</f>
        <v>1</v>
      </c>
      <c r="AZ80" s="5">
        <f>AY80-AY79</f>
        <v>0</v>
      </c>
      <c r="BA80">
        <f>BA79+0</f>
        <v>54</v>
      </c>
      <c r="BB80" s="5">
        <f>BA80-BA79</f>
        <v>0</v>
      </c>
      <c r="BD80">
        <f>BD79+4</f>
        <v>326</v>
      </c>
      <c r="BE80" s="5">
        <f>BD80-BD79</f>
        <v>4</v>
      </c>
      <c r="BF80">
        <f>BF79+0</f>
        <v>3</v>
      </c>
      <c r="BG80" s="5">
        <f>BF80-BF79</f>
        <v>0</v>
      </c>
      <c r="BH80">
        <f>BH79+0</f>
        <v>14</v>
      </c>
      <c r="BI80" s="5">
        <f>BH80-BH79</f>
        <v>0</v>
      </c>
      <c r="BK80">
        <f>BK79+4</f>
        <v>880</v>
      </c>
      <c r="BL80" s="5">
        <f>BK80-BK79</f>
        <v>4</v>
      </c>
      <c r="BM80">
        <f>BM79+3</f>
        <v>24</v>
      </c>
      <c r="BN80" s="5">
        <f>BM80-BM79</f>
        <v>3</v>
      </c>
      <c r="BO80">
        <f>BO79+0</f>
        <v>66</v>
      </c>
      <c r="BP80" s="5">
        <f>BO80-BO79</f>
        <v>0</v>
      </c>
      <c r="BR80">
        <f>BR79+-18</f>
        <v>218</v>
      </c>
      <c r="BS80" s="5">
        <f>BR80-BR79</f>
        <v>-18</v>
      </c>
      <c r="BU80" s="5"/>
      <c r="BV80">
        <f>BV79+0</f>
        <v>2</v>
      </c>
      <c r="BW80" s="5">
        <f>BV80-BV79</f>
        <v>0</v>
      </c>
      <c r="BY80">
        <f>N80+U80+AB80+AI80+AP80+AW80+BD80+BK80+BR80</f>
        <v>38430</v>
      </c>
      <c r="BZ80" s="5">
        <f>BY80-BY79</f>
        <v>314</v>
      </c>
      <c r="CA80">
        <f>P80+W80+AD80+AK80+AR80+AY80+BF80+BM80+BT80</f>
        <v>914</v>
      </c>
      <c r="CB80" s="3">
        <f>(CA80/CA79)-1</f>
        <v>-0.006521739130434745</v>
      </c>
      <c r="CC80">
        <f>R80+Y80+AF80+AM80+AT80+BA80+BH80+BO80+BV80</f>
        <v>3472</v>
      </c>
      <c r="CD80" s="3">
        <f>(CC80/CC79)-1</f>
        <v>0.0066685995940851672</v>
      </c>
      <c r="CE80" s="1"/>
      <c r="CF80">
        <f>CA80-CA79</f>
        <v>-6</v>
      </c>
      <c r="CH80">
        <v>4</v>
      </c>
      <c r="CI80" t="s">
        <v>28</v>
      </c>
      <c r="CJ80" s="8">
        <v>43933</v>
      </c>
      <c r="CK80">
        <v>17</v>
      </c>
      <c r="CM80">
        <v>0</v>
      </c>
      <c r="EB80" s="9">
        <v>43922</v>
      </c>
      <c r="EC80">
        <v>213372</v>
      </c>
      <c r="ED80">
        <f>(EC80/EC79)-1</f>
        <v>0.13392003061029278</v>
      </c>
      <c r="EL80">
        <v>12</v>
      </c>
      <c r="EM80" t="s">
        <v>33</v>
      </c>
      <c r="EN80" s="8">
        <v>43933</v>
      </c>
      <c r="EO80">
        <v>8</v>
      </c>
      <c r="EQ80">
        <v>2</v>
      </c>
    </row>
    <row r="81" spans="1:251" ht="19.74">
      <c r="C81">
        <f>H80*D81</f>
        <v>316.58673522723234</v>
      </c>
      <c r="D81">
        <f>D80</f>
        <v>0.0082380102844000005</v>
      </c>
      <c r="E81" t="s">
        <v>27</v>
      </c>
      <c r="F81" t="inlineStr">
        <is>
          <t>day two</t>
        </is>
      </c>
      <c r="G81" s="2">
        <f>H81*15</f>
        <v>581198.80102429399</v>
      </c>
      <c r="H81">
        <f>H80+C81</f>
        <v>38746.586734952936</v>
      </c>
      <c r="J81" s="1"/>
      <c r="K81" s="1"/>
      <c r="L81" s="1"/>
      <c r="N81" s="1"/>
      <c r="O81" s="1"/>
      <c r="P81" s="1"/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O81" s="1"/>
      <c r="BP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E81" s="1"/>
      <c r="CF81" s="1"/>
      <c r="CH81">
        <v>4</v>
      </c>
      <c r="CI81" t="s">
        <v>28</v>
      </c>
      <c r="CJ81" s="8">
        <v>43934</v>
      </c>
      <c r="CK81">
        <v>19</v>
      </c>
      <c r="CM81">
        <v>0</v>
      </c>
      <c r="EB81" s="9">
        <v>43923</v>
      </c>
      <c r="EC81">
        <v>243453</v>
      </c>
      <c r="ED81">
        <f>(EC81/EC80)-1</f>
        <v>0.1409791350317755</v>
      </c>
      <c r="EL81">
        <v>12</v>
      </c>
      <c r="EM81" t="s">
        <v>33</v>
      </c>
      <c r="EN81" s="8">
        <v>43934</v>
      </c>
      <c r="EO81">
        <v>8</v>
      </c>
      <c r="EQ81">
        <v>2</v>
      </c>
    </row>
    <row r="82" spans="1:251" ht="19.74">
      <c r="C82">
        <f>H81*D82</f>
        <v>319.1947800079389</v>
      </c>
      <c r="D82">
        <f>D81</f>
        <v>0.0082380102844000005</v>
      </c>
      <c r="E82" t="s">
        <v>29</v>
      </c>
      <c r="F82" t="inlineStr">
        <is>
          <t>day three</t>
        </is>
      </c>
      <c r="G82" s="2">
        <f>H82*15</f>
        <v>585986.72272441303</v>
      </c>
      <c r="H82">
        <f>H81+C82</f>
        <v>39065.781514960872</v>
      </c>
      <c r="I82" s="4"/>
      <c r="K82" s="1"/>
      <c r="L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W82" s="1"/>
      <c r="AX82" s="1"/>
      <c r="AY82" s="1"/>
      <c r="AZ82" s="1"/>
      <c r="BA82" s="1"/>
      <c r="BB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O82" s="1"/>
      <c r="BP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E82" s="1"/>
      <c r="CF82" s="1"/>
      <c r="CH82">
        <v>4</v>
      </c>
      <c r="CI82" t="s">
        <v>28</v>
      </c>
      <c r="CJ82" s="8">
        <v>43935</v>
      </c>
      <c r="CK82">
        <v>20</v>
      </c>
      <c r="CM82">
        <v>0</v>
      </c>
      <c r="EB82" s="9">
        <v>43924</v>
      </c>
      <c r="EC82">
        <v>275586</v>
      </c>
      <c r="ED82">
        <f>(EC82/EC81)-1</f>
        <v>0.13198851523702726</v>
      </c>
      <c r="EL82">
        <v>12</v>
      </c>
      <c r="EM82" t="s">
        <v>33</v>
      </c>
      <c r="EN82" s="8">
        <v>43935</v>
      </c>
      <c r="EO82">
        <v>8</v>
      </c>
      <c r="EQ82">
        <v>2</v>
      </c>
    </row>
    <row r="83" spans="1:251" ht="19.74">
      <c r="C83">
        <f>H82*D83</f>
        <v>321.82430988837109</v>
      </c>
      <c r="D83">
        <f>D82</f>
        <v>0.0082380102844000005</v>
      </c>
      <c r="E83" t="s">
        <v>30</v>
      </c>
      <c r="F83" t="inlineStr">
        <is>
          <t>day four</t>
        </is>
      </c>
      <c r="G83" s="2">
        <f>H83*15</f>
        <v>590814.08737273864</v>
      </c>
      <c r="H83">
        <f>H82+C83</f>
        <v>39387.605824849241</v>
      </c>
      <c r="K83" s="1"/>
      <c r="L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W83" s="1"/>
      <c r="AX83" s="1"/>
      <c r="AY83" s="1"/>
      <c r="AZ83" s="1"/>
      <c r="BA83" s="1"/>
      <c r="BB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O83" s="1"/>
      <c r="BP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E83" s="1"/>
      <c r="CF83" s="1"/>
      <c r="CH83">
        <v>4</v>
      </c>
      <c r="CI83" t="s">
        <v>28</v>
      </c>
      <c r="CJ83" s="8">
        <v>43936</v>
      </c>
      <c r="CK83">
        <v>23</v>
      </c>
      <c r="CM83">
        <v>2</v>
      </c>
      <c r="EB83" s="9">
        <v>43925</v>
      </c>
      <c r="EC83">
        <v>308850</v>
      </c>
      <c r="ED83">
        <f>(EC83/EC82)-1</f>
        <v>0.12070279332041545</v>
      </c>
      <c r="EL83">
        <v>12</v>
      </c>
      <c r="EM83" t="s">
        <v>33</v>
      </c>
      <c r="EN83" s="8">
        <v>43936</v>
      </c>
      <c r="EO83">
        <v>8</v>
      </c>
      <c r="EQ83">
        <v>2</v>
      </c>
    </row>
    <row r="84" spans="1:251" ht="19.74">
      <c r="C84">
        <f>H83*D84</f>
        <v>324.4755018630014</v>
      </c>
      <c r="D84">
        <f>D83</f>
        <v>0.0082380102844000005</v>
      </c>
      <c r="E84" t="s">
        <v>32</v>
      </c>
      <c r="F84" t="inlineStr">
        <is>
          <t>day five</t>
        </is>
      </c>
      <c r="G84" s="2">
        <f>H84*15</f>
        <v>595681.21990068362</v>
      </c>
      <c r="H84">
        <f>H83+C84</f>
        <v>39712.081326712243</v>
      </c>
      <c r="K84" s="1"/>
      <c r="L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W84" s="1"/>
      <c r="AX84" s="1"/>
      <c r="AY84" s="1"/>
      <c r="AZ84" s="1"/>
      <c r="BA84" s="1"/>
      <c r="BB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O84" s="1"/>
      <c r="BP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E84" s="1"/>
      <c r="CF84" s="1"/>
      <c r="CH84">
        <v>4</v>
      </c>
      <c r="CI84" t="s">
        <v>28</v>
      </c>
      <c r="CJ84" s="8">
        <v>43937</v>
      </c>
      <c r="CK84">
        <v>26</v>
      </c>
      <c r="CL84">
        <v>142</v>
      </c>
      <c r="CM84">
        <v>2</v>
      </c>
      <c r="EB84" s="9">
        <v>43926</v>
      </c>
      <c r="EC84">
        <v>337072</v>
      </c>
      <c r="ED84" s="11">
        <f>(EC84/EC83)-1</f>
        <v>0.091377691435972075</v>
      </c>
      <c r="EF84" t="inlineStr">
        <is>
          <t>Under ten percent - add one more digit of precision for context</t>
        </is>
      </c>
      <c r="EL84">
        <v>12</v>
      </c>
      <c r="EM84" t="s">
        <v>33</v>
      </c>
      <c r="EN84" s="8">
        <v>43937</v>
      </c>
      <c r="EO84">
        <v>8</v>
      </c>
      <c r="EP84">
        <v>164</v>
      </c>
      <c r="EQ84">
        <v>2</v>
      </c>
    </row>
    <row r="85" spans="1:251" ht="19.57">
      <c r="C85">
        <f>H84*D85</f>
        <v>327.14853438438467</v>
      </c>
      <c r="D85">
        <f>D84</f>
        <v>0.0082380102844000005</v>
      </c>
      <c r="E85" t="s">
        <v>22</v>
      </c>
      <c r="F85" t="inlineStr">
        <is>
          <t>above: moving target</t>
        </is>
      </c>
      <c r="G85" s="2">
        <f>H85*15</f>
        <v>600588.4479164494</v>
      </c>
      <c r="H85">
        <f>H84+C85</f>
        <v>40039.229861096625</v>
      </c>
      <c r="K85" s="1"/>
      <c r="L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W85" s="1"/>
      <c r="AX85" s="1"/>
      <c r="AY85" s="1"/>
      <c r="AZ85" s="1"/>
      <c r="BA85" s="1"/>
      <c r="BB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O85" s="1"/>
      <c r="BP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E85" s="1"/>
      <c r="CF85" s="1"/>
      <c r="CH85">
        <v>4</v>
      </c>
      <c r="CI85" t="s">
        <v>28</v>
      </c>
      <c r="CJ85" s="8">
        <v>43938</v>
      </c>
      <c r="CK85">
        <v>28</v>
      </c>
      <c r="CL85">
        <v>153</v>
      </c>
      <c r="CM85">
        <v>2</v>
      </c>
      <c r="EB85" s="9">
        <v>43927</v>
      </c>
      <c r="EC85">
        <v>366667</v>
      </c>
      <c r="ED85" s="11">
        <f>(EC85/EC84)-1</f>
        <v>0.087800232591256577</v>
      </c>
      <c r="EL85">
        <v>12</v>
      </c>
      <c r="EM85" t="s">
        <v>33</v>
      </c>
      <c r="EN85" s="8">
        <v>43938</v>
      </c>
      <c r="EO85">
        <v>9</v>
      </c>
      <c r="EP85">
        <v>184</v>
      </c>
      <c r="EQ85">
        <v>2</v>
      </c>
    </row>
    <row r="86" spans="1:251" ht="20.25">
      <c r="C86">
        <f>H85*D86</f>
        <v>329.84358737516959</v>
      </c>
      <c r="D86">
        <f>D85</f>
        <v>0.0082380102844000005</v>
      </c>
      <c r="E86" t="s">
        <v>25</v>
      </c>
      <c r="F86" s="9">
        <v>43976</v>
      </c>
      <c r="G86" s="2">
        <f>H86*15</f>
        <v>605536.10172707692</v>
      </c>
      <c r="H86">
        <f>H85+C86</f>
        <v>40369.073448471798</v>
      </c>
      <c r="I86" s="1"/>
      <c r="J86" s="1"/>
      <c r="K86" s="1"/>
      <c r="L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W86" s="1"/>
      <c r="AX86" s="1"/>
      <c r="AY86" s="1"/>
      <c r="AZ86" s="1"/>
      <c r="BA86" s="1"/>
      <c r="BB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O86" s="1"/>
      <c r="BP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E86" s="1"/>
      <c r="CF86" s="1"/>
      <c r="CH86">
        <v>4</v>
      </c>
      <c r="CI86" t="s">
        <v>28</v>
      </c>
      <c r="CJ86" s="8">
        <v>43939</v>
      </c>
      <c r="CK86">
        <v>29</v>
      </c>
      <c r="CL86">
        <v>158</v>
      </c>
      <c r="CM86">
        <v>2</v>
      </c>
      <c r="EB86" s="9">
        <v>43928</v>
      </c>
      <c r="EC86">
        <v>396223</v>
      </c>
      <c r="ED86" s="11">
        <f>(EC86/EC85)-1</f>
        <v>0.080607199448000433</v>
      </c>
      <c r="EL86">
        <v>12</v>
      </c>
      <c r="EM86" t="s">
        <v>33</v>
      </c>
      <c r="EN86" s="8">
        <v>43939</v>
      </c>
      <c r="EO86">
        <v>9</v>
      </c>
      <c r="EP86">
        <v>184</v>
      </c>
      <c r="EQ86">
        <v>2</v>
      </c>
    </row>
    <row r="87" spans="1:251" ht="20.25">
      <c r="C87">
        <f>H86*D87</f>
        <v>332.56084224020964</v>
      </c>
      <c r="D87">
        <f>D86</f>
        <v>0.0082380102844000005</v>
      </c>
      <c r="E87" t="s">
        <v>26</v>
      </c>
      <c r="F87" s="9">
        <v>43977</v>
      </c>
      <c r="G87" s="2">
        <f>H87*15</f>
        <v>610524.51436068013</v>
      </c>
      <c r="H87">
        <f>H86+C87</f>
        <v>40701.634290712005</v>
      </c>
      <c r="J87" s="1"/>
      <c r="K87" s="1"/>
      <c r="L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O87" s="1"/>
      <c r="BP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E87" s="1"/>
      <c r="CF87" s="1"/>
      <c r="CH87">
        <v>4</v>
      </c>
      <c r="CI87" t="s">
        <v>28</v>
      </c>
      <c r="CJ87" s="8">
        <v>43940</v>
      </c>
      <c r="CK87">
        <v>30</v>
      </c>
      <c r="CL87">
        <v>164</v>
      </c>
      <c r="CM87">
        <v>2</v>
      </c>
      <c r="EB87" s="9">
        <v>43929</v>
      </c>
      <c r="EC87">
        <v>429052</v>
      </c>
      <c r="ED87" s="11">
        <f>(EC87/EC86)-1</f>
        <v>0.0828548569871006</v>
      </c>
      <c r="EL87">
        <v>12</v>
      </c>
      <c r="EM87" t="s">
        <v>33</v>
      </c>
      <c r="EN87" s="8">
        <v>43940</v>
      </c>
      <c r="EO87">
        <v>9</v>
      </c>
      <c r="EP87">
        <v>184</v>
      </c>
      <c r="EQ87">
        <v>2</v>
      </c>
    </row>
    <row r="88" spans="1:251" ht="20.25">
      <c r="C88">
        <f>H87*D88</f>
        <v>335.30048187877321</v>
      </c>
      <c r="D88">
        <f>D87</f>
        <v>0.0082380102844000005</v>
      </c>
      <c r="E88" t="s">
        <v>27</v>
      </c>
      <c r="F88" s="9">
        <v>43978</v>
      </c>
      <c r="G88" s="2">
        <f>H88*15</f>
        <v>615554.02158886171</v>
      </c>
      <c r="H88">
        <f>H87+C88</f>
        <v>41036.934772590779</v>
      </c>
      <c r="J88" s="1"/>
      <c r="K88" s="1"/>
      <c r="L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O88" s="1"/>
      <c r="BP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E88" s="1"/>
      <c r="CF88" s="1"/>
      <c r="CH88">
        <v>4</v>
      </c>
      <c r="CI88" t="s">
        <v>28</v>
      </c>
      <c r="CJ88" s="8">
        <v>43941</v>
      </c>
      <c r="CK88">
        <v>35</v>
      </c>
      <c r="CL88">
        <v>191</v>
      </c>
      <c r="CM88">
        <v>2</v>
      </c>
      <c r="EB88" s="9">
        <v>43930</v>
      </c>
      <c r="EC88">
        <v>461437</v>
      </c>
      <c r="ED88" s="11">
        <f>(EC88/EC87)-1</f>
        <v>0.07548036135480074</v>
      </c>
      <c r="EL88">
        <v>12</v>
      </c>
      <c r="EM88" t="s">
        <v>33</v>
      </c>
      <c r="EN88" s="8">
        <v>43941</v>
      </c>
      <c r="EO88">
        <v>9</v>
      </c>
      <c r="EP88">
        <v>184</v>
      </c>
      <c r="EQ88">
        <v>2</v>
      </c>
    </row>
    <row r="89" spans="1:251" ht="20.25">
      <c r="C89">
        <f>H88*D89</f>
        <v>338.06269069685482</v>
      </c>
      <c r="D89">
        <f>D88</f>
        <v>0.0082380102844000005</v>
      </c>
      <c r="E89" t="s">
        <v>29</v>
      </c>
      <c r="F89" s="9">
        <v>43979</v>
      </c>
      <c r="G89" s="2">
        <f>H89*15</f>
        <v>620624.96194931446</v>
      </c>
      <c r="H89">
        <f>H88+C89</f>
        <v>41374.997463287633</v>
      </c>
      <c r="J89" s="1"/>
      <c r="K89" s="1"/>
      <c r="L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W89" s="1"/>
      <c r="AX89" s="1"/>
      <c r="AY89" s="1"/>
      <c r="AZ89" s="1"/>
      <c r="BA89" s="1"/>
      <c r="BB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O89" s="1"/>
      <c r="BP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E89" s="1"/>
      <c r="CF89" s="1"/>
      <c r="CH89">
        <v>4</v>
      </c>
      <c r="CI89" t="s">
        <v>28</v>
      </c>
      <c r="CJ89" s="8">
        <v>43942</v>
      </c>
      <c r="CK89">
        <v>36</v>
      </c>
      <c r="CL89">
        <v>197</v>
      </c>
      <c r="CM89">
        <v>3</v>
      </c>
      <c r="EB89" s="9">
        <v>43931</v>
      </c>
      <c r="EC89">
        <v>496535</v>
      </c>
      <c r="ED89" s="11">
        <f>(EC89/EC88)-1</f>
        <v>0.076062387714899371</v>
      </c>
      <c r="EL89">
        <v>12</v>
      </c>
      <c r="EM89" t="s">
        <v>33</v>
      </c>
      <c r="EN89" s="8">
        <v>43942</v>
      </c>
      <c r="EO89">
        <v>9</v>
      </c>
      <c r="EP89">
        <v>184</v>
      </c>
      <c r="EQ89">
        <v>2</v>
      </c>
    </row>
    <row r="90" spans="1:251" ht="20.25">
      <c r="C90">
        <f>H89*D90</f>
        <v>340.84765461958744</v>
      </c>
      <c r="D90">
        <f>D89</f>
        <v>0.0082380102844000005</v>
      </c>
      <c r="E90" t="s">
        <v>30</v>
      </c>
      <c r="F90" s="9">
        <v>43980</v>
      </c>
      <c r="G90" s="2">
        <f>H90*15</f>
        <v>625737.67676860827</v>
      </c>
      <c r="H90">
        <f>H89+C90</f>
        <v>41715.845117907222</v>
      </c>
      <c r="J90" s="1"/>
      <c r="K90" s="1"/>
      <c r="L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W90" s="1"/>
      <c r="AX90" s="1"/>
      <c r="AY90" s="1"/>
      <c r="AZ90" s="1"/>
      <c r="BA90" s="1"/>
      <c r="BB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O90" s="1"/>
      <c r="BP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E90" s="1"/>
      <c r="CF90" s="1"/>
      <c r="CH90">
        <v>4</v>
      </c>
      <c r="CI90" t="s">
        <v>28</v>
      </c>
      <c r="CJ90" s="8">
        <v>43943</v>
      </c>
      <c r="CK90">
        <v>37</v>
      </c>
      <c r="CL90">
        <v>202</v>
      </c>
      <c r="CM90">
        <v>3</v>
      </c>
      <c r="EB90" s="9">
        <v>43932</v>
      </c>
      <c r="EC90">
        <v>526396</v>
      </c>
      <c r="ED90" s="11">
        <f>(EC90/EC89)-1</f>
        <v>0.060138761618012904</v>
      </c>
      <c r="EL90">
        <v>12</v>
      </c>
      <c r="EM90" t="s">
        <v>33</v>
      </c>
      <c r="EN90" s="8">
        <v>43943</v>
      </c>
      <c r="EO90">
        <v>9</v>
      </c>
      <c r="EP90">
        <v>184</v>
      </c>
      <c r="EQ90">
        <v>2</v>
      </c>
      <c r="HB90" t="s">
        <v>1</v>
      </c>
    </row>
    <row r="91" spans="1:251" ht="20.25">
      <c r="C91">
        <f>H90*D91</f>
        <v>343.65556110375724</v>
      </c>
      <c r="D91">
        <f>D90</f>
        <v>0.0082380102844000005</v>
      </c>
      <c r="E91" t="s">
        <v>32</v>
      </c>
      <c r="F91" s="9">
        <v>43981</v>
      </c>
      <c r="G91" s="2">
        <f>H91*15</f>
        <v>630892.51018516463</v>
      </c>
      <c r="H91">
        <f>H90+C91</f>
        <v>42059.500679010976</v>
      </c>
      <c r="J91" s="1"/>
      <c r="K91" s="1"/>
      <c r="L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W91" s="1"/>
      <c r="AX91" s="1"/>
      <c r="AY91" s="1"/>
      <c r="AZ91" s="1"/>
      <c r="BA91" s="1"/>
      <c r="BB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O91" s="1"/>
      <c r="BP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E91" s="1"/>
      <c r="CF91" s="1"/>
      <c r="CH91">
        <v>4</v>
      </c>
      <c r="CI91" t="s">
        <v>28</v>
      </c>
      <c r="CJ91" s="8">
        <v>43944</v>
      </c>
      <c r="CK91">
        <v>37</v>
      </c>
      <c r="CL91">
        <v>202</v>
      </c>
      <c r="CM91">
        <v>3</v>
      </c>
      <c r="EB91" s="9">
        <v>43933</v>
      </c>
      <c r="EC91">
        <v>555313</v>
      </c>
      <c r="ED91" s="11">
        <f>(EC91/EC90)-1</f>
        <v>0.054933928069362148</v>
      </c>
      <c r="EL91">
        <v>12</v>
      </c>
      <c r="EM91" t="s">
        <v>33</v>
      </c>
      <c r="EN91" s="8">
        <v>43944</v>
      </c>
      <c r="EO91">
        <v>9</v>
      </c>
      <c r="EP91">
        <v>184</v>
      </c>
      <c r="EQ91">
        <v>2</v>
      </c>
    </row>
    <row r="92" spans="1:251" ht="20.25">
      <c r="C92">
        <f>H91*D92</f>
        <v>346.48659915042123</v>
      </c>
      <c r="D92">
        <f>D91</f>
        <v>0.0082380102844000005</v>
      </c>
      <c r="E92" t="s">
        <v>22</v>
      </c>
      <c r="F92" s="9">
        <v>43982</v>
      </c>
      <c r="G92" s="2">
        <f>H92*15</f>
        <v>636089.809172421</v>
      </c>
      <c r="H92">
        <f>H91+C92</f>
        <v>42405.987278161396</v>
      </c>
      <c r="J92" t="inlineStr">
        <is>
          <t>*preliminary*</t>
        </is>
      </c>
      <c r="K92" s="1"/>
      <c r="L92" s="1"/>
      <c r="M92" t="inlineStr">
        <is>
          <t>total (entry):</t>
        </is>
      </c>
      <c r="N92">
        <v>1290</v>
      </c>
      <c r="P92">
        <v>11</v>
      </c>
      <c r="Q92" s="3"/>
      <c r="R92">
        <v>117</v>
      </c>
      <c r="S92" s="3"/>
      <c r="U92">
        <v>9050</v>
      </c>
      <c r="V92" s="3"/>
      <c r="W92">
        <v>226</v>
      </c>
      <c r="X92" s="3"/>
      <c r="Y92">
        <v>1090</v>
      </c>
      <c r="Z92" s="3"/>
      <c r="AB92">
        <v>10427</v>
      </c>
      <c r="AC92" s="3"/>
      <c r="AD92">
        <v>327</v>
      </c>
      <c r="AE92" s="3"/>
      <c r="AF92">
        <v>838</v>
      </c>
      <c r="AG92" s="3"/>
      <c r="AI92">
        <v>14522</v>
      </c>
      <c r="AJ92" s="3"/>
      <c r="AK92">
        <v>287</v>
      </c>
      <c r="AL92" s="3"/>
      <c r="AM92">
        <v>1160</v>
      </c>
      <c r="AN92" s="3"/>
      <c r="AP92">
        <v>947</v>
      </c>
      <c r="AQ92" s="3"/>
      <c r="AR92">
        <v>35</v>
      </c>
      <c r="AS92" s="3"/>
      <c r="AT92">
        <v>131</v>
      </c>
      <c r="AU92" s="3"/>
      <c r="AW92">
        <v>770</v>
      </c>
      <c r="AX92" s="3"/>
      <c r="AY92">
        <v>1</v>
      </c>
      <c r="AZ92" s="3"/>
      <c r="BA92">
        <v>54</v>
      </c>
      <c r="BB92" s="3"/>
      <c r="BD92">
        <v>326</v>
      </c>
      <c r="BE92" s="3"/>
      <c r="BF92">
        <v>3</v>
      </c>
      <c r="BG92" s="3"/>
      <c r="BH92">
        <v>14</v>
      </c>
      <c r="BI92" s="3"/>
      <c r="BK92">
        <v>880</v>
      </c>
      <c r="BL92" s="3"/>
      <c r="BM92">
        <v>24</v>
      </c>
      <c r="BN92" s="3"/>
      <c r="BO92">
        <v>66</v>
      </c>
      <c r="BP92" s="3"/>
      <c r="BR92">
        <v>218</v>
      </c>
      <c r="BS92" s="3"/>
      <c r="BU92" s="3"/>
      <c r="BV92">
        <v>2</v>
      </c>
      <c r="BW92" s="3"/>
      <c r="BY92">
        <v>38430</v>
      </c>
      <c r="BZ92" s="3"/>
      <c r="CA92">
        <v>914</v>
      </c>
      <c r="CB92" s="3"/>
      <c r="CC92">
        <v>3472</v>
      </c>
      <c r="CD92" s="3"/>
      <c r="CH92">
        <v>4</v>
      </c>
      <c r="CI92" t="s">
        <v>28</v>
      </c>
      <c r="CJ92" s="8">
        <v>43945</v>
      </c>
      <c r="CK92">
        <v>40</v>
      </c>
      <c r="CL92">
        <v>219</v>
      </c>
      <c r="CM92">
        <v>4</v>
      </c>
      <c r="EB92" s="9">
        <v>43934</v>
      </c>
      <c r="EC92">
        <v>580619</v>
      </c>
      <c r="ED92" s="11">
        <f>(EC92/EC91)-1</f>
        <v>0.045570696165946112</v>
      </c>
      <c r="EL92">
        <v>12</v>
      </c>
      <c r="EM92" t="s">
        <v>33</v>
      </c>
      <c r="EN92" s="8">
        <v>43945</v>
      </c>
      <c r="EO92">
        <v>9</v>
      </c>
      <c r="EP92">
        <v>184</v>
      </c>
      <c r="EQ92">
        <v>2</v>
      </c>
    </row>
    <row r="93" spans="1:251" ht="20.25">
      <c r="C93">
        <f>H92*D93</f>
        <v>349.34095931762914</v>
      </c>
      <c r="D93">
        <f>D92</f>
        <v>0.0082380102844000005</v>
      </c>
      <c r="E93" t="s">
        <v>25</v>
      </c>
      <c r="F93" s="9">
        <v>43983</v>
      </c>
      <c r="G93" s="2">
        <f>H93*15</f>
        <v>641329.92356218537</v>
      </c>
      <c r="H93">
        <f>H92+C93</f>
        <v>42755.328237479021</v>
      </c>
      <c r="J93" s="1"/>
      <c r="K93" s="1"/>
      <c r="L93" s="1"/>
      <c r="M93" t="inlineStr">
        <is>
          <t>ext. Difference:</t>
        </is>
      </c>
      <c r="N93">
        <f>N92-N79</f>
        <v>10</v>
      </c>
      <c r="P93">
        <f>P92-P79</f>
        <v>1</v>
      </c>
      <c r="Q93" s="3"/>
      <c r="R93">
        <f>R92-R79</f>
        <v>2</v>
      </c>
      <c r="S93" s="3"/>
      <c r="U93">
        <f>U92-U79</f>
        <v>93</v>
      </c>
      <c r="V93" s="3"/>
      <c r="W93">
        <f>W92-W79</f>
        <v>-9</v>
      </c>
      <c r="X93" s="3"/>
      <c r="Y93">
        <f>Y92-Y79</f>
        <v>6</v>
      </c>
      <c r="Z93" s="3"/>
      <c r="AB93">
        <f>AB92-AB79</f>
        <v>89</v>
      </c>
      <c r="AC93" s="3"/>
      <c r="AD93">
        <f>AD92-AD79</f>
        <v>-4</v>
      </c>
      <c r="AE93" s="3"/>
      <c r="AF93">
        <f>AF92-AF79</f>
        <v>8</v>
      </c>
      <c r="AG93" s="3"/>
      <c r="AI93">
        <f>AI92-AI79</f>
        <v>86</v>
      </c>
      <c r="AJ93" s="3"/>
      <c r="AK93">
        <f>AK92-AK79</f>
        <v>0</v>
      </c>
      <c r="AL93" s="3"/>
      <c r="AM93">
        <f>AM92-AM79</f>
        <v>7</v>
      </c>
      <c r="AN93" s="3"/>
      <c r="AP93">
        <f>AP92-AP79</f>
        <v>11</v>
      </c>
      <c r="AQ93" s="3"/>
      <c r="AR93">
        <f>AR92-AR79</f>
        <v>3</v>
      </c>
      <c r="AS93" s="3"/>
      <c r="AT93">
        <f>AT92-AT79</f>
        <v>0</v>
      </c>
      <c r="AU93" s="3"/>
      <c r="AW93">
        <f>AW92-AW79</f>
        <v>35</v>
      </c>
      <c r="AX93" s="3"/>
      <c r="AY93">
        <f>AY92-AY79</f>
        <v>0</v>
      </c>
      <c r="AZ93" s="3"/>
      <c r="BA93">
        <f>BA92-BA79</f>
        <v>0</v>
      </c>
      <c r="BB93" s="3"/>
      <c r="BD93">
        <f>BD92-BD79</f>
        <v>4</v>
      </c>
      <c r="BE93" s="3"/>
      <c r="BF93">
        <f>BF92-BF79</f>
        <v>0</v>
      </c>
      <c r="BG93" s="3"/>
      <c r="BH93">
        <f>BH92-BH79</f>
        <v>0</v>
      </c>
      <c r="BI93" s="3"/>
      <c r="BK93">
        <f>BK92-BK79</f>
        <v>4</v>
      </c>
      <c r="BL93" s="3"/>
      <c r="BM93">
        <f>BM92-BM79</f>
        <v>3</v>
      </c>
      <c r="BN93" s="3"/>
      <c r="BO93">
        <f>BO92-BO79</f>
        <v>0</v>
      </c>
      <c r="BP93" s="3"/>
      <c r="BR93">
        <f>BR92-BR79</f>
        <v>-18</v>
      </c>
      <c r="BS93" s="3"/>
      <c r="BU93" s="3"/>
      <c r="BV93">
        <f>BV92-BV79</f>
        <v>0</v>
      </c>
      <c r="BW93" s="3"/>
      <c r="BY93">
        <f>BY92-BY79</f>
        <v>314</v>
      </c>
      <c r="BZ93" s="3"/>
      <c r="CA93">
        <f>CA92-CA79</f>
        <v>-6</v>
      </c>
      <c r="CB93" s="3"/>
      <c r="CC93">
        <f>CC92-CC79</f>
        <v>23</v>
      </c>
      <c r="CD93" s="3"/>
      <c r="CH93">
        <v>4</v>
      </c>
      <c r="CI93" t="s">
        <v>28</v>
      </c>
      <c r="CJ93" s="8">
        <v>43946</v>
      </c>
      <c r="CK93">
        <v>43</v>
      </c>
      <c r="CL93">
        <v>235</v>
      </c>
      <c r="CM93">
        <v>5</v>
      </c>
      <c r="EB93" s="9">
        <v>43935</v>
      </c>
      <c r="EC93">
        <v>607670</v>
      </c>
      <c r="ED93" s="11">
        <f>(EC93/EC92)-1</f>
        <v>0.046589932468624085</v>
      </c>
      <c r="EL93">
        <v>12</v>
      </c>
      <c r="EM93" t="s">
        <v>33</v>
      </c>
      <c r="EN93" s="8">
        <v>43946</v>
      </c>
      <c r="EO93">
        <v>9</v>
      </c>
      <c r="EP93">
        <v>184</v>
      </c>
      <c r="EQ93">
        <v>2</v>
      </c>
    </row>
    <row r="94" spans="1:251" ht="20.25">
      <c r="C94">
        <f>H93*D94</f>
        <v>352.21883373324994</v>
      </c>
      <c r="D94">
        <f>D93</f>
        <v>0.0082380102844000005</v>
      </c>
      <c r="E94" t="s">
        <v>26</v>
      </c>
      <c r="F94" s="9">
        <v>43984</v>
      </c>
      <c r="G94" s="2">
        <f>H94*15</f>
        <v>646613.20606818399</v>
      </c>
      <c r="H94">
        <f>H93+C94</f>
        <v>43107.54707121227</v>
      </c>
      <c r="J94" s="1"/>
      <c r="K94" s="1"/>
      <c r="L94" s="1"/>
      <c r="M94" t="inlineStr">
        <is>
          <t>int. Difference:</t>
        </is>
      </c>
      <c r="N94">
        <f>N80-N79</f>
        <v>10</v>
      </c>
      <c r="P94">
        <f>P80-P79</f>
        <v>1</v>
      </c>
      <c r="Q94" s="3"/>
      <c r="R94">
        <f>R80-R79</f>
        <v>2</v>
      </c>
      <c r="S94" s="3"/>
      <c r="U94">
        <f>U80-U79</f>
        <v>93</v>
      </c>
      <c r="V94" s="3"/>
      <c r="W94">
        <f>W80-W79</f>
        <v>-9</v>
      </c>
      <c r="X94" s="3"/>
      <c r="Y94">
        <f>Y80-Y79</f>
        <v>6</v>
      </c>
      <c r="Z94" s="3"/>
      <c r="AB94">
        <f>AB80-AB79</f>
        <v>89</v>
      </c>
      <c r="AC94" s="3"/>
      <c r="AD94">
        <f>AD80-AD79</f>
        <v>-4</v>
      </c>
      <c r="AE94" s="3"/>
      <c r="AF94">
        <f>AF80-AF79</f>
        <v>8</v>
      </c>
      <c r="AG94" s="3"/>
      <c r="AI94">
        <f>AI80-AI79</f>
        <v>86</v>
      </c>
      <c r="AJ94" s="3"/>
      <c r="AK94">
        <f>AK80-AK79</f>
        <v>0</v>
      </c>
      <c r="AL94" s="3"/>
      <c r="AM94">
        <f>AM80-AM79</f>
        <v>7</v>
      </c>
      <c r="AN94" s="3"/>
      <c r="AP94">
        <f>AP80-AP79</f>
        <v>11</v>
      </c>
      <c r="AQ94" s="3"/>
      <c r="AR94">
        <f>AR80-AR79</f>
        <v>3</v>
      </c>
      <c r="AS94" s="3"/>
      <c r="AT94">
        <f>AT80-AT79</f>
        <v>0</v>
      </c>
      <c r="AU94" s="3"/>
      <c r="AW94">
        <f>AW80-AW79</f>
        <v>35</v>
      </c>
      <c r="AX94" s="3"/>
      <c r="AY94">
        <f>AY80-AY79</f>
        <v>0</v>
      </c>
      <c r="AZ94" s="3"/>
      <c r="BA94">
        <f>BA80-BA79</f>
        <v>0</v>
      </c>
      <c r="BB94" s="3"/>
      <c r="BD94">
        <f>BD80-BD79</f>
        <v>4</v>
      </c>
      <c r="BE94" s="3"/>
      <c r="BF94">
        <f>BF80-BF79</f>
        <v>0</v>
      </c>
      <c r="BG94" s="3"/>
      <c r="BH94">
        <f>BH80-BH79</f>
        <v>0</v>
      </c>
      <c r="BI94" s="3"/>
      <c r="BK94">
        <f>BK80-BK79</f>
        <v>4</v>
      </c>
      <c r="BL94" s="3"/>
      <c r="BM94">
        <f>BM80-BM79</f>
        <v>3</v>
      </c>
      <c r="BN94" s="3"/>
      <c r="BO94">
        <f>BO80-BO79</f>
        <v>0</v>
      </c>
      <c r="BP94" s="3"/>
      <c r="BR94">
        <f>BR80-BR79</f>
        <v>-18</v>
      </c>
      <c r="BS94" s="3"/>
      <c r="BU94" s="3"/>
      <c r="BV94">
        <f>BV80-BV79</f>
        <v>0</v>
      </c>
      <c r="BW94" s="3"/>
      <c r="BY94">
        <f>BY80-BY79</f>
        <v>314</v>
      </c>
      <c r="BZ94" s="3"/>
      <c r="CA94">
        <f>CA80-CA79</f>
        <v>-6</v>
      </c>
      <c r="CB94" s="3"/>
      <c r="CC94">
        <f>CC80-CC79</f>
        <v>23</v>
      </c>
      <c r="CD94" s="3"/>
      <c r="CH94">
        <v>4</v>
      </c>
      <c r="CI94" t="s">
        <v>28</v>
      </c>
      <c r="CJ94" s="8">
        <v>43947</v>
      </c>
      <c r="CK94">
        <v>44</v>
      </c>
      <c r="CL94">
        <v>240</v>
      </c>
      <c r="CM94">
        <v>5</v>
      </c>
      <c r="EB94" s="9">
        <v>43936</v>
      </c>
      <c r="EC94">
        <v>636350</v>
      </c>
      <c r="ED94" s="11">
        <f>(EC94/EC93)-1</f>
        <v>0.047196669244820466</v>
      </c>
      <c r="EL94">
        <v>12</v>
      </c>
      <c r="EM94" t="s">
        <v>33</v>
      </c>
      <c r="EN94" s="8">
        <v>43947</v>
      </c>
      <c r="EO94">
        <v>9</v>
      </c>
      <c r="EP94">
        <v>184</v>
      </c>
      <c r="EQ94">
        <v>2</v>
      </c>
    </row>
    <row r="95" spans="1:251" ht="20.25">
      <c r="C95">
        <f>H94*D95</f>
        <v>355.12041610790379</v>
      </c>
      <c r="D95">
        <f>D94</f>
        <v>0.0082380102844000005</v>
      </c>
      <c r="E95" t="s">
        <v>27</v>
      </c>
      <c r="F95" s="9">
        <v>43985</v>
      </c>
      <c r="G95" s="2">
        <f>H95*15</f>
        <v>651940.01230980258</v>
      </c>
      <c r="H95">
        <f>H94+C95</f>
        <v>43462.66748732017</v>
      </c>
      <c r="J95" s="1"/>
      <c r="K95" s="1"/>
      <c r="L95" s="1"/>
      <c r="Q95" s="3"/>
      <c r="S95" s="3"/>
      <c r="V95" s="3"/>
      <c r="X95" s="3"/>
      <c r="Z95" s="3"/>
      <c r="AC95" s="3"/>
      <c r="AE95" s="3"/>
      <c r="AG95" s="3"/>
      <c r="AJ95" s="3"/>
      <c r="AL95" s="3"/>
      <c r="AN95" s="3"/>
      <c r="AQ95" s="3"/>
      <c r="AS95" s="3"/>
      <c r="AU95" s="3"/>
      <c r="AX95" s="3"/>
      <c r="AZ95" s="3"/>
      <c r="BB95" s="3"/>
      <c r="BE95" s="3"/>
      <c r="BG95" s="3"/>
      <c r="BI95" s="3"/>
      <c r="BL95" s="3"/>
      <c r="BN95" s="3"/>
      <c r="BP95" s="3"/>
      <c r="BS95" s="3"/>
      <c r="BU95" s="3"/>
      <c r="BW95" s="3"/>
      <c r="BZ95" s="3"/>
      <c r="CB95" s="3"/>
      <c r="CD95" s="3"/>
      <c r="CH95">
        <v>4</v>
      </c>
      <c r="CI95" t="s">
        <v>28</v>
      </c>
      <c r="CJ95" s="8">
        <v>43948</v>
      </c>
      <c r="CK95">
        <v>45</v>
      </c>
      <c r="CL95">
        <v>246</v>
      </c>
      <c r="CM95">
        <v>5</v>
      </c>
      <c r="EB95" s="9">
        <v>43937</v>
      </c>
      <c r="EC95">
        <v>667801</v>
      </c>
      <c r="ED95" s="11">
        <f>(EC95/EC94)-1</f>
        <v>0.049424059086980332</v>
      </c>
      <c r="EL95">
        <v>12</v>
      </c>
      <c r="EM95" t="s">
        <v>33</v>
      </c>
      <c r="EN95" s="8">
        <v>43948</v>
      </c>
      <c r="EO95">
        <v>9</v>
      </c>
      <c r="EP95">
        <v>184</v>
      </c>
      <c r="EQ95">
        <v>2</v>
      </c>
    </row>
    <row r="96" spans="1:251" ht="20.25">
      <c r="C96">
        <f>H95*D96</f>
        <v>358.04590174800109</v>
      </c>
      <c r="D96">
        <f>D95</f>
        <v>0.0082380102844000005</v>
      </c>
      <c r="E96" t="s">
        <v>29</v>
      </c>
      <c r="F96" s="9">
        <v>43986</v>
      </c>
      <c r="G96" s="2">
        <f>H96*15</f>
        <v>657310.70083602262</v>
      </c>
      <c r="H96">
        <f>H95+C96</f>
        <v>43820.713389068173</v>
      </c>
      <c r="J96" s="1"/>
      <c r="Q96" s="3"/>
      <c r="S96" s="3"/>
      <c r="V96" s="3"/>
      <c r="X96" s="3"/>
      <c r="Z96" s="3"/>
      <c r="AC96" s="3"/>
      <c r="AE96" s="3"/>
      <c r="AG96" s="3"/>
      <c r="AJ96" s="3"/>
      <c r="AL96" s="3"/>
      <c r="AN96" s="3"/>
      <c r="AQ96" s="3"/>
      <c r="AS96" s="3"/>
      <c r="AU96" s="3"/>
      <c r="AX96" s="3"/>
      <c r="AZ96" s="3"/>
      <c r="BB96" s="3"/>
      <c r="BE96" s="3"/>
      <c r="BG96" s="3"/>
      <c r="BI96" s="3"/>
      <c r="BL96" s="3"/>
      <c r="BN96" s="3"/>
      <c r="BP96" s="3"/>
      <c r="BS96" s="3"/>
      <c r="BU96" s="3"/>
      <c r="BW96" s="3"/>
      <c r="BZ96" s="3"/>
      <c r="CB96" s="3"/>
      <c r="CD96" s="3"/>
      <c r="CH96">
        <v>4</v>
      </c>
      <c r="CI96" t="s">
        <v>28</v>
      </c>
      <c r="CJ96" s="8">
        <v>43949</v>
      </c>
      <c r="CK96">
        <v>44</v>
      </c>
      <c r="CL96">
        <v>240</v>
      </c>
      <c r="CM96">
        <v>7</v>
      </c>
      <c r="EB96" s="9">
        <v>43938</v>
      </c>
      <c r="EC96">
        <v>699706</v>
      </c>
      <c r="ED96" s="11">
        <f>(EC96/EC95)-1</f>
        <v>0.04777620878075961</v>
      </c>
      <c r="EL96">
        <v>12</v>
      </c>
      <c r="EM96" t="s">
        <v>33</v>
      </c>
      <c r="EN96" s="8">
        <v>43949</v>
      </c>
      <c r="EO96">
        <v>9</v>
      </c>
      <c r="EP96">
        <v>184</v>
      </c>
      <c r="EQ96">
        <v>2</v>
      </c>
    </row>
    <row r="97" spans="1:251" ht="20.25">
      <c r="C97">
        <f>H96*D97</f>
        <v>360.99548756888839</v>
      </c>
      <c r="D97">
        <f>D96</f>
        <v>0.0082380102844000005</v>
      </c>
      <c r="E97" t="s">
        <v>30</v>
      </c>
      <c r="F97" s="9">
        <v>43987</v>
      </c>
      <c r="G97" s="2">
        <f>H97*15</f>
        <v>662725.63314955588</v>
      </c>
      <c r="H97">
        <f>H96+C97</f>
        <v>44181.708876637058</v>
      </c>
      <c r="J97" s="1"/>
      <c r="K97" s="1"/>
      <c r="M97" s="2" t="inlineStr">
        <is>
          <t>TODAY:</t>
        </is>
      </c>
      <c r="N97" s="3">
        <f>(N80/N79)-1</f>
        <v>0.0078125</v>
      </c>
      <c r="P97" s="3">
        <f>(P80/P79)-1</f>
        <v>0.10000000000000009</v>
      </c>
      <c r="Q97" s="3"/>
      <c r="R97" s="3">
        <f>(R80/R79)-1</f>
        <v>0.017391304347825987</v>
      </c>
      <c r="S97" s="3"/>
      <c r="T97" s="3"/>
      <c r="U97" s="3">
        <f>(U80/U79)-1</f>
        <v>0.010382940716757938</v>
      </c>
      <c r="V97" s="3"/>
      <c r="W97" s="3">
        <f>(W80/W79)-1</f>
        <v>-0.038297872340425587</v>
      </c>
      <c r="X97" s="3"/>
      <c r="Y97" s="3">
        <f>(Y80/Y79)-1</f>
        <v>0.0055350553505535416</v>
      </c>
      <c r="Z97" s="3"/>
      <c r="AA97" s="3"/>
      <c r="AB97" s="3">
        <f>(AB80/AB79)-1</f>
        <v>0.0086090152834203959</v>
      </c>
      <c r="AC97" s="3"/>
      <c r="AD97" s="3">
        <f>(AD80/AD79)-1</f>
        <v>-0.012084592145015116</v>
      </c>
      <c r="AE97" s="3"/>
      <c r="AF97" s="3">
        <f>(AF80/AF79)-1</f>
        <v>0.0096385542168675453</v>
      </c>
      <c r="AG97" s="3"/>
      <c r="AH97" s="3"/>
      <c r="AI97" s="3">
        <f>(AI80/AI79)-1</f>
        <v>0.0059573288999723584</v>
      </c>
      <c r="AJ97" s="3"/>
      <c r="AK97" s="3">
        <f>(AK80/AK79)-1</f>
        <v>0</v>
      </c>
      <c r="AL97" s="3"/>
      <c r="AM97" s="3">
        <f>(AM80/AM79)-1</f>
        <v>0.0060711188204682909</v>
      </c>
      <c r="AN97" s="3"/>
      <c r="AO97" s="3"/>
      <c r="AP97" s="3">
        <f>(AP80/AP79)-1</f>
        <v>0.01175213675213671</v>
      </c>
      <c r="AQ97" s="3"/>
      <c r="AR97" s="3">
        <f>(AR80/AR79)-1</f>
        <v>0.09375</v>
      </c>
      <c r="AS97" s="3"/>
      <c r="AT97" s="3">
        <f>(AT80/AT79)-1</f>
        <v>0</v>
      </c>
      <c r="AU97" s="3"/>
      <c r="AV97" s="3"/>
      <c r="AW97" s="3">
        <f>(AW80/AW79)-1</f>
        <v>0.047619047619047672</v>
      </c>
      <c r="AX97" s="3"/>
      <c r="AY97" s="3">
        <f>(AY80/AY79)-1</f>
        <v>0</v>
      </c>
      <c r="AZ97" s="3"/>
      <c r="BA97" s="3">
        <f>(BA80/BA79)-1</f>
        <v>0</v>
      </c>
      <c r="BB97" s="3"/>
      <c r="BC97" s="3"/>
      <c r="BD97" s="3">
        <f>(BD80/BD79)-1</f>
        <v>0.012422360248447228</v>
      </c>
      <c r="BE97" s="3"/>
      <c r="BF97" s="3">
        <f>(BF80/BF79)-1</f>
        <v>0</v>
      </c>
      <c r="BG97" s="3"/>
      <c r="BH97" s="3">
        <f>(BH80/BH79)-1</f>
        <v>0</v>
      </c>
      <c r="BI97" s="3"/>
      <c r="BJ97" s="3"/>
      <c r="BK97" s="3">
        <f>(BK80/BK79)-1</f>
        <v>0.0045662100456620447</v>
      </c>
      <c r="BL97" s="3"/>
      <c r="BM97" s="3">
        <f>(BM80/BM79)-1</f>
        <v>0.14285714285714279</v>
      </c>
      <c r="BN97" s="3"/>
      <c r="BO97" s="3">
        <f>(BO80/BO79)-1</f>
        <v>0</v>
      </c>
      <c r="BP97" s="3"/>
      <c r="BQ97" s="3"/>
      <c r="BR97" s="3">
        <f>(BR80/BR79)-1</f>
        <v>-0.076271186440677985</v>
      </c>
      <c r="BS97" s="3"/>
      <c r="BT97" s="3"/>
      <c r="BU97" s="3"/>
      <c r="BV97" s="3">
        <f>(BV80/BV79)-1</f>
        <v>0</v>
      </c>
      <c r="BW97" s="3"/>
      <c r="BX97" s="3"/>
      <c r="BY97" s="3">
        <f>(BY80/BY79)-1</f>
        <v>0.0082380102843950809</v>
      </c>
      <c r="BZ97" s="3"/>
      <c r="CA97" s="3">
        <f>(CA80/CA79)-1</f>
        <v>-0.006521739130434745</v>
      </c>
      <c r="CB97" s="3"/>
      <c r="CC97" s="3">
        <f>(CC80/CC79)-1</f>
        <v>0.0066685995940851672</v>
      </c>
      <c r="CD97" s="3"/>
      <c r="CE97" s="3"/>
      <c r="CF97" s="3"/>
      <c r="CH97">
        <v>4</v>
      </c>
      <c r="CI97" t="s">
        <v>28</v>
      </c>
      <c r="CJ97" s="8">
        <v>43950</v>
      </c>
      <c r="CK97">
        <v>46</v>
      </c>
      <c r="CL97">
        <v>251</v>
      </c>
      <c r="CM97">
        <v>8</v>
      </c>
      <c r="EB97" s="9">
        <v>43939</v>
      </c>
      <c r="EC97">
        <v>732197</v>
      </c>
      <c r="ED97" s="11">
        <f>(EC97/EC96)-1</f>
        <v>0.04643521707688647</v>
      </c>
      <c r="EL97">
        <v>12</v>
      </c>
      <c r="EM97" t="s">
        <v>33</v>
      </c>
      <c r="EN97" s="8">
        <v>43950</v>
      </c>
      <c r="EO97">
        <v>9</v>
      </c>
      <c r="EP97">
        <v>184</v>
      </c>
      <c r="EQ97">
        <v>2</v>
      </c>
    </row>
    <row r="98" spans="1:251" ht="20.25">
      <c r="C98">
        <f>H97*D98</f>
        <v>363.9693721081029</v>
      </c>
      <c r="D98">
        <f>D97</f>
        <v>0.0082380102844000005</v>
      </c>
      <c r="E98" t="s">
        <v>32</v>
      </c>
      <c r="F98" s="9">
        <v>43988</v>
      </c>
      <c r="G98" s="2">
        <f>H98*15</f>
        <v>668185.17373117746</v>
      </c>
      <c r="H98">
        <f>H97+C98</f>
        <v>44545.678248745164</v>
      </c>
      <c r="J98" s="1"/>
      <c r="K98" s="1"/>
      <c r="M98" s="2"/>
      <c r="AJ98" s="5"/>
      <c r="CH98">
        <v>4</v>
      </c>
      <c r="CI98" t="s">
        <v>28</v>
      </c>
      <c r="CJ98" s="8">
        <v>43951</v>
      </c>
      <c r="CK98">
        <v>47</v>
      </c>
      <c r="CL98">
        <v>257</v>
      </c>
      <c r="CM98">
        <v>8</v>
      </c>
      <c r="EB98" s="9">
        <v>43940</v>
      </c>
      <c r="EC98">
        <v>758809</v>
      </c>
      <c r="ED98" s="11">
        <f>(EC98/EC97)-1</f>
        <v>0.036345409773599124</v>
      </c>
      <c r="EL98">
        <v>12</v>
      </c>
      <c r="EM98" t="s">
        <v>33</v>
      </c>
      <c r="EN98" s="8">
        <v>43951</v>
      </c>
      <c r="EO98">
        <v>10</v>
      </c>
      <c r="EP98">
        <v>204</v>
      </c>
      <c r="EQ98">
        <v>2</v>
      </c>
    </row>
    <row r="99" spans="1:251" ht="20.25">
      <c r="C99">
        <f>H98*D99</f>
        <v>366.96775553873607</v>
      </c>
      <c r="D99">
        <f>D98</f>
        <v>0.0082380102844000005</v>
      </c>
      <c r="E99" t="s">
        <v>22</v>
      </c>
      <c r="F99" s="9">
        <v>43989</v>
      </c>
      <c r="G99" s="2">
        <f>H99*15</f>
        <v>673689.69006425852</v>
      </c>
      <c r="H99">
        <f>H98+C99</f>
        <v>44912.646004283903</v>
      </c>
      <c r="J99" s="1"/>
      <c r="K99" s="1"/>
      <c r="M99" s="2"/>
      <c r="AJ99" s="1"/>
      <c r="CH99">
        <v>4</v>
      </c>
      <c r="CI99" t="s">
        <v>28</v>
      </c>
      <c r="CJ99" s="8">
        <v>43952</v>
      </c>
      <c r="CK99">
        <v>52</v>
      </c>
      <c r="CL99">
        <v>284</v>
      </c>
      <c r="CM99">
        <v>9</v>
      </c>
      <c r="EB99" s="9">
        <v>43941</v>
      </c>
      <c r="EC99">
        <v>784326</v>
      </c>
      <c r="ED99" s="11">
        <f>(EC99/EC98)-1</f>
        <v>0.033627698142747464</v>
      </c>
      <c r="EL99">
        <v>12</v>
      </c>
      <c r="EM99" t="s">
        <v>33</v>
      </c>
      <c r="EN99" s="8">
        <v>43952</v>
      </c>
      <c r="EO99">
        <v>11</v>
      </c>
      <c r="EP99">
        <v>225</v>
      </c>
      <c r="EQ99">
        <v>2</v>
      </c>
    </row>
    <row r="100" spans="1:251" ht="20.25">
      <c r="C100">
        <f>H99*D100</f>
        <v>369.99083968290739</v>
      </c>
      <c r="D100">
        <f>D99</f>
        <v>0.0082380102844000005</v>
      </c>
      <c r="E100" t="s">
        <v>25</v>
      </c>
      <c r="F100" s="9">
        <v>43990</v>
      </c>
      <c r="G100" s="2">
        <f>H100*15</f>
        <v>679239.55265950214</v>
      </c>
      <c r="H100">
        <f>H99+C100</f>
        <v>45282.636843966808</v>
      </c>
      <c r="K100" s="1"/>
      <c r="M100" s="2" t="inlineStr">
        <is>
          <t>Yesterday:</t>
        </is>
      </c>
      <c r="N100" s="3">
        <f>0.0089999999999999993</f>
        <v>0.0089999999999999993</v>
      </c>
      <c r="P100" s="3">
        <f>0</f>
        <v>0</v>
      </c>
      <c r="Q100" s="3"/>
      <c r="R100" s="3">
        <f>-0.0089999999999999993</f>
        <v>-0.0089999999999999993</v>
      </c>
      <c r="S100" s="3"/>
      <c r="T100" s="3"/>
      <c r="U100" s="3">
        <f>0.027</f>
        <v>0.027</v>
      </c>
      <c r="V100" s="3"/>
      <c r="W100" s="3">
        <f>0.0040000000000000001</f>
        <v>0.0040000000000000001</v>
      </c>
      <c r="X100" s="3"/>
      <c r="Y100" s="3">
        <f>0.014</f>
        <v>0.014</v>
      </c>
      <c r="Z100" s="3"/>
      <c r="AA100" s="3"/>
      <c r="AB100" s="3">
        <f>0.017999999999999999</f>
        <v>0.017999999999999999</v>
      </c>
      <c r="AC100" s="3"/>
      <c r="AD100" s="3">
        <f>-0.014999999999999999</f>
        <v>-0.014999999999999999</v>
      </c>
      <c r="AE100" s="3"/>
      <c r="AF100" s="3">
        <f>0.016</f>
        <v>0.016</v>
      </c>
      <c r="AG100" s="3"/>
      <c r="AH100" s="3"/>
      <c r="AI100" s="3">
        <f>0.012999999999999999</f>
        <v>0.012999999999999999</v>
      </c>
      <c r="AJ100" s="5"/>
      <c r="AK100" s="3">
        <f>-0.040000000000000001</f>
        <v>-0.040000000000000001</v>
      </c>
      <c r="AL100" s="3"/>
      <c r="AM100" s="3">
        <f>0.0060000000000000001</f>
        <v>0.0060000000000000001</v>
      </c>
      <c r="AN100" s="3"/>
      <c r="AO100" s="3"/>
      <c r="AP100" s="3">
        <f>0.029999999999999999</f>
        <v>0.029999999999999999</v>
      </c>
      <c r="AQ100" s="3"/>
      <c r="AR100" s="3">
        <f>0</f>
        <v>0</v>
      </c>
      <c r="AS100" s="3"/>
      <c r="AT100" s="3">
        <f>0.048000000000000001</f>
        <v>0.048000000000000001</v>
      </c>
      <c r="AU100" s="3"/>
      <c r="AV100" s="3"/>
      <c r="AW100" s="3">
        <f>0.028000000000000001</f>
        <v>0.028000000000000001</v>
      </c>
      <c r="AX100" s="3"/>
      <c r="AY100" s="3">
        <f>0</f>
        <v>0</v>
      </c>
      <c r="AZ100" s="3"/>
      <c r="BA100" s="3">
        <f>0</f>
        <v>0</v>
      </c>
      <c r="BB100" s="3"/>
      <c r="BC100" s="3"/>
      <c r="BD100" s="3">
        <f>0.029000000000000001</f>
        <v>0.029000000000000001</v>
      </c>
      <c r="BE100" s="3"/>
      <c r="BF100" s="3">
        <f>0</f>
        <v>0</v>
      </c>
      <c r="BG100" s="3"/>
      <c r="BH100" s="3">
        <f>0</f>
        <v>0</v>
      </c>
      <c r="BI100" s="3"/>
      <c r="BJ100" s="3"/>
      <c r="BK100" s="3">
        <f>0.0030000000000000001</f>
        <v>0.0030000000000000001</v>
      </c>
      <c r="BL100" s="3"/>
      <c r="BM100" s="3">
        <f>-0.044999999999999998</f>
        <v>-0.044999999999999998</v>
      </c>
      <c r="BN100" s="3"/>
      <c r="BO100" s="3">
        <f>0</f>
        <v>0</v>
      </c>
      <c r="BP100" s="3"/>
      <c r="BQ100" s="3"/>
      <c r="BR100" s="3">
        <f>0.124</f>
        <v>0.124</v>
      </c>
      <c r="BS100" s="3"/>
      <c r="BT100" s="3"/>
      <c r="BU100" s="3"/>
      <c r="BV100" s="3">
        <f>1</f>
        <v>1</v>
      </c>
      <c r="BW100" s="3"/>
      <c r="BX100" s="3"/>
      <c r="BY100" s="3">
        <f>0.019</f>
        <v>0.019</v>
      </c>
      <c r="BZ100" s="3"/>
      <c r="CA100" s="3">
        <f>-0.017999999999999999</f>
        <v>-0.017999999999999999</v>
      </c>
      <c r="CB100" s="3"/>
      <c r="CC100" s="3">
        <f>0.012</f>
        <v>0.012</v>
      </c>
      <c r="CD100" s="3"/>
      <c r="CE100" s="3"/>
      <c r="CF100" s="3"/>
      <c r="CH100">
        <v>4</v>
      </c>
      <c r="CI100" t="s">
        <v>28</v>
      </c>
      <c r="CJ100" s="8">
        <v>43953</v>
      </c>
      <c r="CK100">
        <v>55</v>
      </c>
      <c r="CL100">
        <v>301</v>
      </c>
      <c r="CM100">
        <v>9</v>
      </c>
      <c r="DR100" t="s">
        <v>1</v>
      </c>
      <c r="EB100" s="9">
        <v>43942</v>
      </c>
      <c r="EC100">
        <v>811865</v>
      </c>
      <c r="ED100" s="11">
        <f>(EC100/EC99)-1</f>
        <v>0.03511167550227845</v>
      </c>
      <c r="EL100">
        <v>12</v>
      </c>
      <c r="EM100" t="s">
        <v>33</v>
      </c>
      <c r="EN100" s="8">
        <v>43953</v>
      </c>
      <c r="EO100">
        <v>13</v>
      </c>
      <c r="EP100">
        <v>266</v>
      </c>
      <c r="EQ100">
        <v>3</v>
      </c>
    </row>
    <row r="101" spans="1:251" ht="20.25">
      <c r="C101">
        <f>H100*D101</f>
        <v>373.03882802534895</v>
      </c>
      <c r="D101">
        <f>D100</f>
        <v>0.0082380102844000005</v>
      </c>
      <c r="E101" t="s">
        <v>26</v>
      </c>
      <c r="F101" s="9">
        <v>43991</v>
      </c>
      <c r="G101" s="2">
        <f>H101*15</f>
        <v>684835.13507988234</v>
      </c>
      <c r="H101">
        <f>H100+C101</f>
        <v>45655.675671992154</v>
      </c>
      <c r="J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CH101">
        <v>4</v>
      </c>
      <c r="CI101" t="s">
        <v>28</v>
      </c>
      <c r="CJ101" s="8">
        <v>43954</v>
      </c>
      <c r="CK101">
        <v>57</v>
      </c>
      <c r="CL101">
        <v>311</v>
      </c>
      <c r="CM101">
        <v>10</v>
      </c>
      <c r="EB101" s="9">
        <v>43943</v>
      </c>
      <c r="EC101">
        <v>840351</v>
      </c>
      <c r="ED101" s="11">
        <f>(EC101/EC100)-1</f>
        <v>0.035087114236972861</v>
      </c>
      <c r="EF101" s="2"/>
      <c r="EG101" s="2"/>
      <c r="EL101">
        <v>12</v>
      </c>
      <c r="EM101" t="s">
        <v>33</v>
      </c>
      <c r="EN101" s="8">
        <v>43954</v>
      </c>
      <c r="EO101">
        <v>13</v>
      </c>
      <c r="EP101">
        <v>266</v>
      </c>
      <c r="EQ101">
        <v>3</v>
      </c>
    </row>
    <row r="102" spans="1:251" ht="20.25">
      <c r="C102">
        <f>H101*D102</f>
        <v>376.11192572710229</v>
      </c>
      <c r="D102">
        <f>D101</f>
        <v>0.0082380102844000005</v>
      </c>
      <c r="E102" t="s">
        <v>27</v>
      </c>
      <c r="F102" s="9">
        <v>43992</v>
      </c>
      <c r="G102" s="2">
        <f>H102*15</f>
        <v>690476.81396578893</v>
      </c>
      <c r="H102">
        <f>H101+C102</f>
        <v>46031.78759771926</v>
      </c>
      <c r="J102" s="1"/>
      <c r="N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5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V102" t="inlineStr">
        <is>
          <t>r: +3</t>
        </is>
      </c>
      <c r="CH102">
        <v>4</v>
      </c>
      <c r="CI102" t="s">
        <v>28</v>
      </c>
      <c r="CJ102" s="8">
        <v>43955</v>
      </c>
      <c r="CK102">
        <v>60</v>
      </c>
      <c r="CL102">
        <v>328</v>
      </c>
      <c r="CM102">
        <v>11</v>
      </c>
      <c r="EB102" s="9">
        <v>43944</v>
      </c>
      <c r="EC102">
        <v>869170</v>
      </c>
      <c r="ED102" s="11">
        <f>(EC102/EC101)-1</f>
        <v>0.034294003339080836</v>
      </c>
      <c r="EL102">
        <v>12</v>
      </c>
      <c r="EM102" t="s">
        <v>33</v>
      </c>
      <c r="EN102" s="8">
        <v>43955</v>
      </c>
      <c r="EO102">
        <v>14</v>
      </c>
      <c r="EP102">
        <v>286</v>
      </c>
      <c r="EQ102">
        <v>3</v>
      </c>
    </row>
    <row r="103" spans="1:251" ht="20.25">
      <c r="C103">
        <f>H102*D103</f>
        <v>379.21033963932769</v>
      </c>
      <c r="D103">
        <f>D102</f>
        <v>0.0082380102844000005</v>
      </c>
      <c r="E103" t="s">
        <v>29</v>
      </c>
      <c r="F103" s="9">
        <v>43993</v>
      </c>
      <c r="G103" s="2">
        <f>H103*15</f>
        <v>696164.96906037885</v>
      </c>
      <c r="H103">
        <f>H102+C103</f>
        <v>46410.997937358588</v>
      </c>
      <c r="O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P103" s="1"/>
      <c r="AW103" s="1"/>
      <c r="BF103" t="inlineStr">
        <is>
          <t>any zero-to-positive int gets the 'r: +n' entry.</t>
        </is>
      </c>
      <c r="BR103" s="1"/>
      <c r="CH103">
        <v>4</v>
      </c>
      <c r="CI103" t="s">
        <v>28</v>
      </c>
      <c r="CJ103" s="8">
        <v>43956</v>
      </c>
      <c r="CK103">
        <v>61</v>
      </c>
      <c r="CL103">
        <v>333</v>
      </c>
      <c r="CM103">
        <v>12</v>
      </c>
      <c r="EB103" s="9">
        <v>43945</v>
      </c>
      <c r="EC103">
        <v>905358</v>
      </c>
      <c r="ED103" s="11">
        <f>(EC103/EC102)-1</f>
        <v>0.041635123163477727</v>
      </c>
      <c r="EL103">
        <v>12</v>
      </c>
      <c r="EM103" t="s">
        <v>33</v>
      </c>
      <c r="EN103" s="8">
        <v>43956</v>
      </c>
      <c r="EO103">
        <v>15</v>
      </c>
      <c r="EP103">
        <v>307</v>
      </c>
      <c r="EQ103">
        <v>3</v>
      </c>
    </row>
    <row r="104" spans="1:251" ht="20.25">
      <c r="C104">
        <f>H103*D104</f>
        <v>382.33427831722724</v>
      </c>
      <c r="D104">
        <f>D103</f>
        <v>0.0082380102844000005</v>
      </c>
      <c r="E104" t="s">
        <v>30</v>
      </c>
      <c r="F104" s="9">
        <v>43994</v>
      </c>
      <c r="G104" s="2">
        <f>H104*15</f>
        <v>701899.98323513719</v>
      </c>
      <c r="H104">
        <f>H103+C104</f>
        <v>46793.332215675815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5"/>
      <c r="CH104">
        <v>4</v>
      </c>
      <c r="CI104" t="s">
        <v>28</v>
      </c>
      <c r="CJ104" s="8">
        <v>43957</v>
      </c>
      <c r="CK104">
        <v>64</v>
      </c>
      <c r="CL104">
        <v>350</v>
      </c>
      <c r="CM104">
        <v>12</v>
      </c>
      <c r="EB104" s="9">
        <v>43946</v>
      </c>
      <c r="EC104">
        <v>938154</v>
      </c>
      <c r="ED104" s="11">
        <f>(EC104/EC103)-1</f>
        <v>0.036224344402987496</v>
      </c>
      <c r="EF104" s="2"/>
      <c r="EG104" s="2"/>
      <c r="EH104" s="2"/>
      <c r="EI104" s="2"/>
      <c r="EJ104" s="2"/>
      <c r="EK104" s="2"/>
      <c r="EL104">
        <v>12</v>
      </c>
      <c r="EM104" t="s">
        <v>33</v>
      </c>
      <c r="EN104" s="8">
        <v>43957</v>
      </c>
      <c r="EO104">
        <v>15</v>
      </c>
      <c r="EP104">
        <v>307</v>
      </c>
      <c r="EQ104">
        <v>3</v>
      </c>
      <c r="ET104" s="2"/>
    </row>
    <row r="105" spans="1:251" ht="20.25">
      <c r="C105">
        <f>H104*D105</f>
        <v>385.48395203408325</v>
      </c>
      <c r="D105">
        <f>D104</f>
        <v>0.0082380102844000005</v>
      </c>
      <c r="E105" t="s">
        <v>32</v>
      </c>
      <c r="F105" s="9">
        <v>43995</v>
      </c>
      <c r="G105" s="2">
        <f>H105*15</f>
        <v>707682.24251564848</v>
      </c>
      <c r="H105">
        <f>H104+C105</f>
        <v>47178.816167709898</v>
      </c>
      <c r="J105" s="1"/>
      <c r="N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BD105" s="1"/>
      <c r="BK105" s="1"/>
      <c r="CH105">
        <v>4</v>
      </c>
      <c r="CI105" t="s">
        <v>28</v>
      </c>
      <c r="CJ105" s="8">
        <v>43958</v>
      </c>
      <c r="CK105">
        <v>64</v>
      </c>
      <c r="CL105">
        <v>350</v>
      </c>
      <c r="CM105">
        <v>12</v>
      </c>
      <c r="EB105" s="9">
        <v>43947</v>
      </c>
      <c r="EC105">
        <v>965785</v>
      </c>
      <c r="ED105" s="11">
        <f>(EC105/EC104)-1</f>
        <v>0.029452520588304276</v>
      </c>
      <c r="EL105">
        <v>12</v>
      </c>
      <c r="EM105" t="s">
        <v>33</v>
      </c>
      <c r="EN105" s="8">
        <v>43958</v>
      </c>
      <c r="EO105">
        <v>15</v>
      </c>
      <c r="EP105">
        <v>307</v>
      </c>
      <c r="EQ105">
        <v>3</v>
      </c>
    </row>
    <row r="106" spans="1:251" ht="20.25">
      <c r="C106">
        <f>H105*D106</f>
        <v>388.65957279541118</v>
      </c>
      <c r="D106">
        <f>D105</f>
        <v>0.0082380102844000005</v>
      </c>
      <c r="E106" t="s">
        <v>22</v>
      </c>
      <c r="F106" s="9">
        <v>43996</v>
      </c>
      <c r="G106" s="2">
        <f>H106*15</f>
        <v>713512.13610757969</v>
      </c>
      <c r="H106">
        <f>H105+C106</f>
        <v>47567.47574050531</v>
      </c>
      <c r="J106" s="4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T106" s="1"/>
      <c r="BD106" s="1"/>
      <c r="BK106" s="1"/>
      <c r="CH106">
        <v>4</v>
      </c>
      <c r="CI106" t="s">
        <v>28</v>
      </c>
      <c r="CJ106" s="8">
        <v>43959</v>
      </c>
      <c r="CK106">
        <v>67</v>
      </c>
      <c r="CL106">
        <v>366</v>
      </c>
      <c r="CM106">
        <v>12</v>
      </c>
      <c r="EB106" s="9">
        <v>43948</v>
      </c>
      <c r="EC106">
        <v>988197</v>
      </c>
      <c r="ED106" s="11">
        <f>(EC106/EC105)-1</f>
        <v>0.02320599305228388</v>
      </c>
      <c r="EF106" s="2"/>
      <c r="EL106">
        <v>12</v>
      </c>
      <c r="EM106" t="s">
        <v>33</v>
      </c>
      <c r="EN106" s="8">
        <v>43959</v>
      </c>
      <c r="EO106">
        <v>16</v>
      </c>
      <c r="EP106">
        <v>327</v>
      </c>
      <c r="EQ106">
        <v>3</v>
      </c>
    </row>
    <row r="107" spans="1:251" ht="20.25">
      <c r="C107">
        <f>H106*D107</f>
        <v>391.8613543532303</v>
      </c>
      <c r="D107">
        <f>D106</f>
        <v>0.0082380102844000005</v>
      </c>
      <c r="E107" t="s">
        <v>25</v>
      </c>
      <c r="F107" s="9">
        <v>43997</v>
      </c>
      <c r="G107" s="2">
        <f>H107*15</f>
        <v>719390.05642287817</v>
      </c>
      <c r="H107">
        <f>H106+C107</f>
        <v>47959.337094858543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4</v>
      </c>
      <c r="CI107" t="s">
        <v>28</v>
      </c>
      <c r="CJ107" s="8">
        <v>43960</v>
      </c>
      <c r="CK107">
        <v>69</v>
      </c>
      <c r="CL107">
        <v>377</v>
      </c>
      <c r="CM107">
        <v>12</v>
      </c>
      <c r="EB107" s="9">
        <v>43949</v>
      </c>
      <c r="EC107">
        <v>1012582</v>
      </c>
      <c r="ED107" s="11">
        <f>(EC107/EC106)-1</f>
        <v>0.024676253823883387</v>
      </c>
      <c r="EF107" s="2"/>
      <c r="EL107">
        <v>12</v>
      </c>
      <c r="EM107" t="s">
        <v>33</v>
      </c>
      <c r="EN107" s="8">
        <v>43960</v>
      </c>
      <c r="EO107">
        <v>16</v>
      </c>
      <c r="EP107">
        <v>327</v>
      </c>
      <c r="EQ107">
        <v>3</v>
      </c>
    </row>
    <row r="108" spans="1:251" ht="20.25">
      <c r="C108">
        <f>H107*D108</f>
        <v>395.08951222045113</v>
      </c>
      <c r="D108">
        <f>D107</f>
        <v>0.0082380102844000005</v>
      </c>
      <c r="E108" t="s">
        <v>26</v>
      </c>
      <c r="F108" s="9">
        <v>43998</v>
      </c>
      <c r="G108" s="2">
        <f>H108*15</f>
        <v>725316.39910618495</v>
      </c>
      <c r="H108">
        <f>H107+C108</f>
        <v>48354.426607078996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4</v>
      </c>
      <c r="CI108" t="s">
        <v>28</v>
      </c>
      <c r="CJ108" s="8">
        <v>43961</v>
      </c>
      <c r="CK108">
        <v>71</v>
      </c>
      <c r="CL108">
        <v>388</v>
      </c>
      <c r="CM108">
        <v>12</v>
      </c>
      <c r="EB108" s="9">
        <v>43950</v>
      </c>
      <c r="EC108">
        <v>1039909</v>
      </c>
      <c r="ED108" s="11">
        <f>(EC108/EC107)-1</f>
        <v>0.026987443979845649</v>
      </c>
      <c r="EF108" s="2"/>
      <c r="EJ108" s="2"/>
      <c r="EL108">
        <v>12</v>
      </c>
      <c r="EM108" t="s">
        <v>33</v>
      </c>
      <c r="EN108" s="8">
        <v>43961</v>
      </c>
      <c r="EO108">
        <v>16</v>
      </c>
      <c r="EP108">
        <v>327</v>
      </c>
      <c r="EQ108">
        <v>3</v>
      </c>
      <c r="EW108" s="2"/>
    </row>
    <row r="109" spans="1:251" ht="20.25">
      <c r="C109">
        <f>H108*D109</f>
        <v>398.3442636853818</v>
      </c>
      <c r="D109">
        <f>D108</f>
        <v>0.0082380102844000005</v>
      </c>
      <c r="E109" t="s">
        <v>27</v>
      </c>
      <c r="F109" s="9">
        <v>43999</v>
      </c>
      <c r="G109" s="2">
        <f>H109*15</f>
        <v>731291.56306146563</v>
      </c>
      <c r="H109">
        <f>H108+C109</f>
        <v>48752.770870764376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4</v>
      </c>
      <c r="CI109" t="s">
        <v>28</v>
      </c>
      <c r="CJ109" s="8">
        <v>43962</v>
      </c>
      <c r="CK109">
        <v>71</v>
      </c>
      <c r="CL109">
        <v>388</v>
      </c>
      <c r="CM109">
        <v>12</v>
      </c>
      <c r="EB109" s="9">
        <v>43951</v>
      </c>
      <c r="EC109">
        <v>1069424</v>
      </c>
      <c r="ED109" s="11">
        <f>(EC109/EC108)-1</f>
        <v>0.028382291142782679</v>
      </c>
      <c r="EF109" s="2"/>
      <c r="EL109">
        <v>12</v>
      </c>
      <c r="EM109" t="s">
        <v>33</v>
      </c>
      <c r="EN109" s="8">
        <v>43962</v>
      </c>
      <c r="EO109">
        <v>16</v>
      </c>
      <c r="EP109">
        <v>327</v>
      </c>
      <c r="EQ109">
        <v>3</v>
      </c>
    </row>
    <row r="110" spans="1:251" ht="20.25">
      <c r="C110">
        <f>H109*D110</f>
        <v>401.62582782635371</v>
      </c>
      <c r="D110">
        <f>D109</f>
        <v>0.0082380102844000005</v>
      </c>
      <c r="E110" t="s">
        <v>29</v>
      </c>
      <c r="F110" s="9">
        <v>44000</v>
      </c>
      <c r="G110" s="2">
        <f>H110*15</f>
        <v>737315.95047886099</v>
      </c>
      <c r="H110">
        <f>H109+C110</f>
        <v>49154.396698590732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4</v>
      </c>
      <c r="CI110" t="s">
        <v>28</v>
      </c>
      <c r="CJ110" s="8">
        <v>43963</v>
      </c>
      <c r="CK110">
        <v>73</v>
      </c>
      <c r="CL110">
        <v>399</v>
      </c>
      <c r="CM110">
        <v>12</v>
      </c>
      <c r="EB110" s="9">
        <v>43952</v>
      </c>
      <c r="EC110">
        <v>1103461</v>
      </c>
      <c r="ED110" s="11">
        <f>(EC110/EC109)-1</f>
        <v>0.031827413635751478</v>
      </c>
      <c r="EF110" s="2"/>
      <c r="EL110">
        <v>12</v>
      </c>
      <c r="EM110" t="s">
        <v>33</v>
      </c>
      <c r="EN110" s="8">
        <v>43963</v>
      </c>
      <c r="EO110">
        <v>16</v>
      </c>
      <c r="EP110">
        <v>327</v>
      </c>
      <c r="EQ110">
        <v>3</v>
      </c>
    </row>
    <row r="111" spans="1:251" ht="20.25">
      <c r="C111">
        <f>H110*D111</f>
        <v>404.93442552646786</v>
      </c>
      <c r="D111">
        <f>D110</f>
        <v>0.0082380102844000005</v>
      </c>
      <c r="E111" t="s">
        <v>30</v>
      </c>
      <c r="F111" s="9">
        <v>44001</v>
      </c>
      <c r="G111" s="2">
        <f>H111*15</f>
        <v>743389.96686175792</v>
      </c>
      <c r="H111">
        <f>H110+C111</f>
        <v>49559.331124117198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4</v>
      </c>
      <c r="CI111" t="s">
        <v>28</v>
      </c>
      <c r="CJ111" s="8">
        <v>43964</v>
      </c>
      <c r="CK111">
        <v>73</v>
      </c>
      <c r="CL111">
        <v>399</v>
      </c>
      <c r="CM111">
        <v>12</v>
      </c>
      <c r="EB111" s="9">
        <v>43953</v>
      </c>
      <c r="EC111">
        <v>1132539</v>
      </c>
      <c r="ED111" s="11">
        <f>(EC111/EC110)-1</f>
        <v>0.026351633632724747</v>
      </c>
      <c r="EF111" s="2"/>
      <c r="EL111">
        <v>12</v>
      </c>
      <c r="EM111" t="s">
        <v>33</v>
      </c>
      <c r="EN111" s="8">
        <v>43964</v>
      </c>
      <c r="EO111">
        <v>16</v>
      </c>
      <c r="EP111">
        <v>327</v>
      </c>
      <c r="EQ111">
        <v>3</v>
      </c>
    </row>
    <row r="112" spans="1:251" ht="20.25">
      <c r="C112">
        <f>H111*D112</f>
        <v>408.27027948846251</v>
      </c>
      <c r="D112">
        <f>D111</f>
        <v>0.0082380102844000005</v>
      </c>
      <c r="E112" t="s">
        <v>32</v>
      </c>
      <c r="F112" s="9">
        <v>44002</v>
      </c>
      <c r="G112" s="2">
        <f>H112*15</f>
        <v>749514.02105408488</v>
      </c>
      <c r="H112">
        <f>H111+C112</f>
        <v>49967.601403605659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4</v>
      </c>
      <c r="CI112" t="s">
        <v>28</v>
      </c>
      <c r="CJ112" s="8">
        <v>43965</v>
      </c>
      <c r="CK112">
        <v>75</v>
      </c>
      <c r="CL112">
        <v>410</v>
      </c>
      <c r="CM112">
        <v>13</v>
      </c>
      <c r="EB112" s="9">
        <v>43954</v>
      </c>
      <c r="EC112">
        <v>1158040</v>
      </c>
      <c r="ED112" s="11">
        <f>(EC112/EC111)-1</f>
        <v>0.022516663885305599</v>
      </c>
      <c r="EL112">
        <v>12</v>
      </c>
      <c r="EM112" t="s">
        <v>33</v>
      </c>
      <c r="EN112" s="8">
        <v>43965</v>
      </c>
      <c r="EO112">
        <v>17</v>
      </c>
      <c r="EP112">
        <v>348</v>
      </c>
      <c r="EQ112">
        <v>3</v>
      </c>
    </row>
    <row r="113" spans="1:251" ht="20.25">
      <c r="C113">
        <f>H112*D113</f>
        <v>411.63361424970333</v>
      </c>
      <c r="D113">
        <f>D112</f>
        <v>0.0082380102844000005</v>
      </c>
      <c r="E113" t="s">
        <v>22</v>
      </c>
      <c r="F113" s="9">
        <v>44003</v>
      </c>
      <c r="G113" s="2">
        <f>H113*15</f>
        <v>755688.52526783035</v>
      </c>
      <c r="H113">
        <f>H112+C113</f>
        <v>50379.235017855361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4</v>
      </c>
      <c r="CI113" t="s">
        <v>28</v>
      </c>
      <c r="CJ113" s="8">
        <v>43966</v>
      </c>
      <c r="CK113">
        <v>77</v>
      </c>
      <c r="CL113">
        <v>421</v>
      </c>
      <c r="CM113">
        <v>13</v>
      </c>
      <c r="EB113" s="9">
        <v>43955</v>
      </c>
      <c r="EC113">
        <v>1180375</v>
      </c>
      <c r="ED113" s="12">
        <f>(EC113/EC112)-1</f>
        <v>0.019286898552727028</v>
      </c>
      <c r="EF113" t="inlineStr">
        <is>
          <t>&lt;&lt; Under two percent - add one more digit of precision for context</t>
        </is>
      </c>
      <c r="EL113">
        <v>12</v>
      </c>
      <c r="EM113" t="s">
        <v>33</v>
      </c>
      <c r="EN113" s="8">
        <v>43966</v>
      </c>
      <c r="EO113">
        <v>17</v>
      </c>
      <c r="EP113">
        <v>348</v>
      </c>
      <c r="EQ113">
        <v>3</v>
      </c>
    </row>
    <row r="114" spans="1:251" ht="20.25">
      <c r="C114">
        <f>H113*D114</f>
        <v>415.02465619729713</v>
      </c>
      <c r="D114">
        <f>D113</f>
        <v>0.0082380102844000005</v>
      </c>
      <c r="E114" t="s">
        <v>25</v>
      </c>
      <c r="F114" s="9">
        <v>44004</v>
      </c>
      <c r="G114" s="2">
        <f>H114*15</f>
        <v>761913.8951107898</v>
      </c>
      <c r="H114">
        <f>H113+C114</f>
        <v>50794.259674052657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43914</v>
      </c>
      <c r="CK114">
        <v>0</v>
      </c>
      <c r="CM114">
        <v>0</v>
      </c>
      <c r="EB114" s="9">
        <v>43956</v>
      </c>
      <c r="EC114">
        <v>1204351</v>
      </c>
      <c r="ED114" s="12">
        <f>(EC114/EC113)-1</f>
        <v>0.020312188923011787</v>
      </c>
      <c r="EL114">
        <v>30</v>
      </c>
      <c r="EM114" t="s">
        <v>94</v>
      </c>
      <c r="EN114" s="8">
        <v>43914</v>
      </c>
      <c r="EO114">
        <v>1</v>
      </c>
      <c r="EQ114">
        <v>0</v>
      </c>
    </row>
    <row r="115" spans="1:251" ht="20.25">
      <c r="C115">
        <f>H114*D115</f>
        <v>418.44363358332998</v>
      </c>
      <c r="D115">
        <f>D114</f>
        <v>0.0082380102844000005</v>
      </c>
      <c r="E115" t="s">
        <v>26</v>
      </c>
      <c r="F115" s="9">
        <v>44005</v>
      </c>
      <c r="G115" s="2"/>
      <c r="H115">
        <f>H114+C115</f>
        <v>51212.703307635988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43915</v>
      </c>
      <c r="CK115">
        <v>0</v>
      </c>
      <c r="CM115">
        <v>0</v>
      </c>
      <c r="EB115" s="9">
        <v>43957</v>
      </c>
      <c r="EC115">
        <v>1229331</v>
      </c>
      <c r="ED115" s="12">
        <f>(EC115/EC114)-1</f>
        <v>0.02074146158387391</v>
      </c>
      <c r="EL115">
        <v>30</v>
      </c>
      <c r="EM115" t="s">
        <v>94</v>
      </c>
      <c r="EN115" s="8">
        <v>43915</v>
      </c>
      <c r="EO115">
        <v>1</v>
      </c>
      <c r="EQ115">
        <v>0</v>
      </c>
    </row>
    <row r="116" spans="1:251" ht="20.25">
      <c r="C116">
        <f>H115*D116</f>
        <v>421.89077654023117</v>
      </c>
      <c r="D116">
        <f>D115</f>
        <v>0.0082380102844000005</v>
      </c>
      <c r="E116" t="s">
        <v>27</v>
      </c>
      <c r="F116" s="9">
        <v>44006</v>
      </c>
      <c r="G116" s="2"/>
      <c r="H116">
        <f>H115+C116</f>
        <v>51634.59408417622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43916</v>
      </c>
      <c r="CK116">
        <v>0</v>
      </c>
      <c r="CM116">
        <v>0</v>
      </c>
      <c r="EB116" s="9">
        <v>43958</v>
      </c>
      <c r="EC116">
        <v>1257023</v>
      </c>
      <c r="ED116" s="12">
        <f>(EC116/EC115)-1</f>
        <v>0.022526073124325308</v>
      </c>
      <c r="EI116" t="s">
        <v>1</v>
      </c>
      <c r="EL116">
        <v>30</v>
      </c>
      <c r="EM116" t="s">
        <v>94</v>
      </c>
      <c r="EN116" s="8">
        <v>43916</v>
      </c>
      <c r="EO116">
        <v>1</v>
      </c>
      <c r="EQ116">
        <v>0</v>
      </c>
    </row>
    <row r="117" spans="1:251" ht="20.25">
      <c r="C117">
        <f>H116*D117</f>
        <v>425.36631709626312</v>
      </c>
      <c r="D117">
        <f>D116</f>
        <v>0.0082380102844000005</v>
      </c>
      <c r="E117" t="s">
        <v>29</v>
      </c>
      <c r="F117" s="9">
        <v>44007</v>
      </c>
      <c r="G117" s="2"/>
      <c r="H117">
        <f>H116+C117</f>
        <v>52059.960401272481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43917</v>
      </c>
      <c r="CK117">
        <v>0</v>
      </c>
      <c r="CM117">
        <v>0</v>
      </c>
      <c r="EB117" s="9">
        <v>43959</v>
      </c>
      <c r="EC117">
        <v>1283929</v>
      </c>
      <c r="ED117" s="12">
        <f>(EC117/EC116)-1</f>
        <v>0.021404540728371613</v>
      </c>
      <c r="EL117">
        <v>30</v>
      </c>
      <c r="EM117" t="s">
        <v>94</v>
      </c>
      <c r="EN117" s="8">
        <v>43917</v>
      </c>
      <c r="EO117">
        <v>2</v>
      </c>
      <c r="EQ117">
        <v>0</v>
      </c>
    </row>
    <row r="118" spans="1:251" ht="20.25">
      <c r="C118">
        <f>H117*D118</f>
        <v>428.87048919113948</v>
      </c>
      <c r="D118">
        <f>D117</f>
        <v>0.0082380102844000005</v>
      </c>
      <c r="E118" t="s">
        <v>30</v>
      </c>
      <c r="F118" s="9">
        <v>44008</v>
      </c>
      <c r="G118" s="2"/>
      <c r="H118">
        <f>H117+C118</f>
        <v>52488.830890463621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43918</v>
      </c>
      <c r="CK118">
        <v>0</v>
      </c>
      <c r="CM118">
        <v>0</v>
      </c>
      <c r="EB118" s="9">
        <v>43960</v>
      </c>
      <c r="EC118">
        <v>1309550</v>
      </c>
      <c r="ED118" s="12">
        <f>(EC118/EC117)-1</f>
        <v>0.019955153283398142</v>
      </c>
      <c r="EL118">
        <v>30</v>
      </c>
      <c r="EM118" t="s">
        <v>94</v>
      </c>
      <c r="EN118" s="8">
        <v>43918</v>
      </c>
      <c r="EO118">
        <v>2</v>
      </c>
      <c r="EQ118">
        <v>0</v>
      </c>
    </row>
    <row r="119" spans="1:251" ht="20.25">
      <c r="C119">
        <f>H118*D119</f>
        <v>432.40352869177173</v>
      </c>
      <c r="D119">
        <f>D118</f>
        <v>0.0082380102844000005</v>
      </c>
      <c r="E119" t="s">
        <v>32</v>
      </c>
      <c r="F119" s="9">
        <v>44009</v>
      </c>
      <c r="G119" s="2"/>
      <c r="H119">
        <f>H118+C119</f>
        <v>52921.234419155393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43919</v>
      </c>
      <c r="CK119">
        <v>0</v>
      </c>
      <c r="CM119">
        <v>0</v>
      </c>
      <c r="EB119" s="9">
        <v>43961</v>
      </c>
      <c r="EC119">
        <v>1329260</v>
      </c>
      <c r="ED119" s="12">
        <f>(EC119/EC118)-1</f>
        <v>0.015050971707838645</v>
      </c>
      <c r="EL119">
        <v>30</v>
      </c>
      <c r="EM119" t="s">
        <v>94</v>
      </c>
      <c r="EN119" s="8">
        <v>43919</v>
      </c>
      <c r="EO119">
        <v>2</v>
      </c>
      <c r="EQ119">
        <v>0</v>
      </c>
    </row>
    <row r="120" spans="1:251" ht="20.25">
      <c r="C120">
        <f>H119*D120</f>
        <v>435.96567340814539</v>
      </c>
      <c r="D120">
        <f>D119</f>
        <v>0.0082380102844000005</v>
      </c>
      <c r="E120" t="s">
        <v>22</v>
      </c>
      <c r="F120" s="9">
        <v>44010</v>
      </c>
      <c r="G120" s="2"/>
      <c r="H120">
        <f>H119+C120</f>
        <v>53357.200092563537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43920</v>
      </c>
      <c r="CK120">
        <v>0</v>
      </c>
      <c r="CM120">
        <v>0</v>
      </c>
      <c r="EB120" s="9">
        <v>43962</v>
      </c>
      <c r="EC120">
        <v>1347881</v>
      </c>
      <c r="ED120" s="12">
        <f>(EC120/EC119)-1</f>
        <v>0.014008546108360997</v>
      </c>
      <c r="EL120">
        <v>30</v>
      </c>
      <c r="EM120" t="s">
        <v>94</v>
      </c>
      <c r="EN120" s="8">
        <v>43920</v>
      </c>
      <c r="EO120">
        <v>2</v>
      </c>
      <c r="EQ120">
        <v>0</v>
      </c>
    </row>
    <row r="121" spans="1:251" ht="20.25">
      <c r="C121">
        <f>H120*D121</f>
        <v>439.55716310932706</v>
      </c>
      <c r="D121">
        <f>D120</f>
        <v>0.0082380102844000005</v>
      </c>
      <c r="E121" t="s">
        <v>25</v>
      </c>
      <c r="F121" s="9">
        <v>44011</v>
      </c>
      <c r="G121" s="2"/>
      <c r="H121">
        <f>H120+C121</f>
        <v>53796.757255672863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43921</v>
      </c>
      <c r="CK121">
        <v>0</v>
      </c>
      <c r="CM121">
        <v>0</v>
      </c>
      <c r="EB121" s="9">
        <v>43963</v>
      </c>
      <c r="EC121">
        <v>1369376</v>
      </c>
      <c r="ED121" s="12">
        <f>(EC121/EC120)-1</f>
        <v>0.01594725350383297</v>
      </c>
      <c r="EL121">
        <v>30</v>
      </c>
      <c r="EM121" t="s">
        <v>94</v>
      </c>
      <c r="EN121" s="8">
        <v>43921</v>
      </c>
      <c r="EO121">
        <v>2</v>
      </c>
      <c r="EQ121">
        <v>0</v>
      </c>
    </row>
    <row r="122" spans="1:251" ht="20.25">
      <c r="C122">
        <f>H121*D122</f>
        <v>443.1782395396034</v>
      </c>
      <c r="D122">
        <f>D121</f>
        <v>0.0082380102844000005</v>
      </c>
      <c r="E122" t="s">
        <v>26</v>
      </c>
      <c r="F122" s="9">
        <v>44012</v>
      </c>
      <c r="G122" s="2"/>
      <c r="H122">
        <f>H121+C122</f>
        <v>54239.935495212463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43922</v>
      </c>
      <c r="CK122">
        <v>1</v>
      </c>
      <c r="CM122">
        <v>0</v>
      </c>
      <c r="EB122" s="9">
        <v>43964</v>
      </c>
      <c r="EC122">
        <v>1390406</v>
      </c>
      <c r="ED122" s="12">
        <f>(EC122/EC121)-1</f>
        <v>0.015357359848573449</v>
      </c>
      <c r="EL122">
        <v>30</v>
      </c>
      <c r="EM122" t="s">
        <v>94</v>
      </c>
      <c r="EN122" s="8">
        <v>43922</v>
      </c>
      <c r="EO122">
        <v>2</v>
      </c>
      <c r="EQ122">
        <v>0</v>
      </c>
    </row>
    <row r="123" spans="1:251" ht="20.25">
      <c r="C123">
        <f>H122*D123</f>
        <v>446.82914643475289</v>
      </c>
      <c r="D123">
        <f>D122</f>
        <v>0.0082380102844000005</v>
      </c>
      <c r="E123" t="s">
        <v>27</v>
      </c>
      <c r="F123" s="9">
        <v>44013</v>
      </c>
      <c r="G123" s="2"/>
      <c r="H123">
        <f>H122+C123</f>
        <v>54686.764641647213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43923</v>
      </c>
      <c r="CK123">
        <v>1</v>
      </c>
      <c r="CM123">
        <v>0</v>
      </c>
      <c r="EB123" s="9">
        <v>43965</v>
      </c>
      <c r="EC123">
        <v>1417774</v>
      </c>
      <c r="ED123" s="12">
        <f>(EC123/EC122)-1</f>
        <v>0.019683459363667888</v>
      </c>
      <c r="EL123">
        <v>30</v>
      </c>
      <c r="EM123" t="s">
        <v>94</v>
      </c>
      <c r="EN123" s="8">
        <v>43923</v>
      </c>
      <c r="EO123">
        <v>2</v>
      </c>
      <c r="EQ123">
        <v>0</v>
      </c>
    </row>
    <row r="124" spans="1:251" ht="19.74">
      <c r="C124">
        <f>H123*D124</f>
        <v>450.51012953845202</v>
      </c>
      <c r="D124">
        <f>D123</f>
        <v>0.0082380102844000005</v>
      </c>
      <c r="E124" t="s">
        <v>29</v>
      </c>
      <c r="F124" s="9">
        <v>44014</v>
      </c>
      <c r="G124" s="2"/>
      <c r="H124">
        <f>H123+C124</f>
        <v>55137.274771185665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43924</v>
      </c>
      <c r="CK124">
        <v>1</v>
      </c>
      <c r="CM124">
        <v>0</v>
      </c>
      <c r="EB124" s="9">
        <v>43966</v>
      </c>
      <c r="EC124">
        <v>1442824</v>
      </c>
      <c r="ED124" s="12">
        <f>(EC124/EC123)-1</f>
        <v>0.017668542376993779</v>
      </c>
      <c r="EL124">
        <v>30</v>
      </c>
      <c r="EM124" t="s">
        <v>94</v>
      </c>
      <c r="EN124" s="8">
        <v>43924</v>
      </c>
      <c r="EO124">
        <v>2</v>
      </c>
      <c r="EQ124">
        <v>0</v>
      </c>
    </row>
    <row r="125" spans="1:251" ht="19.74">
      <c r="C125">
        <f>H124*D125</f>
        <v>454.2214366188162</v>
      </c>
      <c r="D125">
        <f>D124</f>
        <v>0.0082380102844000005</v>
      </c>
      <c r="E125" t="s">
        <v>30</v>
      </c>
      <c r="F125" s="9">
        <v>44015</v>
      </c>
      <c r="G125" s="2"/>
      <c r="H125">
        <f>H124+C125</f>
        <v>55591.496207804477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43925</v>
      </c>
      <c r="CK125">
        <v>1</v>
      </c>
      <c r="CM125">
        <v>0</v>
      </c>
      <c r="EB125" s="9">
        <v>43967</v>
      </c>
      <c r="EC125">
        <v>1467820</v>
      </c>
      <c r="ED125" s="12">
        <f>(EC125/EC124)-1</f>
        <v>0.017324358341696655</v>
      </c>
      <c r="EF125" t="inlineStr">
        <is>
          <t>preliminary or provisional</t>
        </is>
      </c>
      <c r="EL125">
        <v>30</v>
      </c>
      <c r="EM125" t="s">
        <v>94</v>
      </c>
      <c r="EN125" s="8">
        <v>43925</v>
      </c>
      <c r="EO125">
        <v>2</v>
      </c>
      <c r="EQ125">
        <v>0</v>
      </c>
    </row>
    <row r="126" spans="1:251" ht="19.74">
      <c r="C126">
        <f>H125*D126</f>
        <v>457.96331748507691</v>
      </c>
      <c r="D126">
        <f>D125</f>
        <v>0.0082380102844000005</v>
      </c>
      <c r="E126" t="s">
        <v>32</v>
      </c>
      <c r="F126" s="9">
        <v>44016</v>
      </c>
      <c r="G126" s="2"/>
      <c r="H126">
        <f>H125+C126</f>
        <v>56049.459525289552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43926</v>
      </c>
      <c r="CK126">
        <v>1</v>
      </c>
      <c r="CM126">
        <v>0</v>
      </c>
      <c r="EB126" s="9">
        <v>43968</v>
      </c>
      <c r="EC126">
        <v>1486757</v>
      </c>
      <c r="ED126" s="12">
        <f>(EC126/EC125)-1</f>
        <v>0.012901445681350543</v>
      </c>
      <c r="EL126">
        <v>30</v>
      </c>
      <c r="EM126" t="s">
        <v>94</v>
      </c>
      <c r="EN126" s="8">
        <v>43926</v>
      </c>
      <c r="EO126">
        <v>2</v>
      </c>
      <c r="EQ126">
        <v>0</v>
      </c>
    </row>
    <row r="127" spans="1:251" ht="19.74">
      <c r="C127">
        <f>H126*D127</f>
        <v>461.73602400439688</v>
      </c>
      <c r="D127">
        <f>D126</f>
        <v>0.0082380102844000005</v>
      </c>
      <c r="E127" t="s">
        <v>22</v>
      </c>
      <c r="F127" s="9">
        <v>44017</v>
      </c>
      <c r="G127" s="2"/>
      <c r="H127">
        <f>H126+C127</f>
        <v>56511.195549293952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43927</v>
      </c>
      <c r="CK127">
        <v>2</v>
      </c>
      <c r="CM127">
        <v>0</v>
      </c>
      <c r="EA127" t="inlineStr">
        <is>
          <t>May be current (likely to be):</t>
        </is>
      </c>
      <c r="EB127" s="9">
        <v>43969</v>
      </c>
      <c r="EC127">
        <v>1508308</v>
      </c>
      <c r="ED127" s="12">
        <f>(EC127/EC126)-1</f>
        <v>0.014495307572118366</v>
      </c>
      <c r="EF127" t="inlineStr">
        <is>
          <t>(early return on this LINE 127)</t>
        </is>
      </c>
      <c r="EL127">
        <v>30</v>
      </c>
      <c r="EM127" t="s">
        <v>94</v>
      </c>
      <c r="EN127" s="8">
        <v>43927</v>
      </c>
      <c r="EO127">
        <v>3</v>
      </c>
      <c r="EQ127">
        <v>0</v>
      </c>
    </row>
    <row r="128" spans="1:251" ht="19.74">
      <c r="C128">
        <f>H127*D128</f>
        <v>465.53981011882314</v>
      </c>
      <c r="D128">
        <f>D127</f>
        <v>0.0082380102844000005</v>
      </c>
      <c r="E128" t="s">
        <v>25</v>
      </c>
      <c r="F128" s="9">
        <v>44018</v>
      </c>
      <c r="G128" s="2"/>
      <c r="H128">
        <f>H127+C128</f>
        <v>56976.735359412778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43928</v>
      </c>
      <c r="CK128">
        <v>2</v>
      </c>
      <c r="CM128">
        <v>0</v>
      </c>
      <c r="EA128" t="inlineStr">
        <is>
          <t>TENTATIVE</t>
        </is>
      </c>
      <c r="EB128" s="9">
        <v>43970</v>
      </c>
      <c r="EC128">
        <v>1528568</v>
      </c>
      <c r="ED128" s="12">
        <f>(EC128/EC127)-1</f>
        <v>0.013432269801658459</v>
      </c>
      <c r="EL128">
        <v>30</v>
      </c>
      <c r="EM128" t="s">
        <v>94</v>
      </c>
      <c r="EN128" s="8">
        <v>43928</v>
      </c>
      <c r="EO128">
        <v>3</v>
      </c>
      <c r="EQ128">
        <v>0</v>
      </c>
    </row>
    <row r="129" spans="1:251" ht="19.74">
      <c r="C129">
        <f>H128*D129</f>
        <v>469.37493186237964</v>
      </c>
      <c r="D129">
        <f>D128</f>
        <v>0.0082380102844000005</v>
      </c>
      <c r="E129" t="s">
        <v>26</v>
      </c>
      <c r="F129" s="9">
        <v>44019</v>
      </c>
      <c r="G129" s="2"/>
      <c r="H129">
        <f>H128+C129</f>
        <v>57446.110291275159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43929</v>
      </c>
      <c r="CK129">
        <v>3</v>
      </c>
      <c r="CM129">
        <v>0</v>
      </c>
      <c r="EF129" t="inlineStr">
        <is>
          <t>The 1,508,308 number is unique in</t>
        </is>
      </c>
      <c r="EL129">
        <v>30</v>
      </c>
      <c r="EM129" t="s">
        <v>94</v>
      </c>
      <c r="EN129" s="8">
        <v>43929</v>
      </c>
      <c r="EO129">
        <v>3</v>
      </c>
      <c r="EQ129">
        <v>0</v>
      </c>
    </row>
    <row r="130" spans="1:251" ht="19.74">
      <c r="C130">
        <f>H129*D130</f>
        <v>473.24164737830148</v>
      </c>
      <c r="D130">
        <f>D129</f>
        <v>0.0082380102844000005</v>
      </c>
      <c r="E130" t="s">
        <v>27</v>
      </c>
      <c r="F130" s="9">
        <v>44020</v>
      </c>
      <c r="G130" s="2"/>
      <c r="H130">
        <f>H129+C130</f>
        <v>57919.351938653461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43930</v>
      </c>
      <c r="CK130">
        <v>4</v>
      </c>
      <c r="CM130">
        <v>0</v>
      </c>
      <c r="EF130" t="inlineStr">
        <is>
          <t>this series, as the first unreliable</t>
        </is>
      </c>
      <c r="EL130">
        <v>30</v>
      </c>
      <c r="EM130" t="s">
        <v>94</v>
      </c>
      <c r="EN130" s="8">
        <v>43930</v>
      </c>
      <c r="EO130">
        <v>3</v>
      </c>
      <c r="EQ130">
        <v>0</v>
      </c>
    </row>
    <row r="131" spans="1:251" ht="19.74">
      <c r="C131">
        <f>H130*D131</f>
        <v>477.1402169364103</v>
      </c>
      <c r="D131">
        <f>D130</f>
        <v>0.0082380102844000005</v>
      </c>
      <c r="E131" t="s">
        <v>29</v>
      </c>
      <c r="F131" s="9">
        <v>44021</v>
      </c>
      <c r="G131" s="2"/>
      <c r="H131">
        <f>H130+C131</f>
        <v>58396.492155589869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43931</v>
      </c>
      <c r="CK131">
        <v>5</v>
      </c>
      <c r="CM131">
        <v>0</v>
      </c>
      <c r="EF131" t="inlineStr">
        <is>
          <t>value in the series.</t>
        </is>
      </c>
      <c r="EL131">
        <v>30</v>
      </c>
      <c r="EM131" t="s">
        <v>94</v>
      </c>
      <c r="EN131" s="8">
        <v>43931</v>
      </c>
      <c r="EO131">
        <v>3</v>
      </c>
      <c r="EQ131">
        <v>0</v>
      </c>
    </row>
    <row r="132" spans="1:251" ht="19.74">
      <c r="C132">
        <f>H131*D132</f>
        <v>481.0709029506333</v>
      </c>
      <c r="D132">
        <f>D131</f>
        <v>0.0082380102844000005</v>
      </c>
      <c r="E132" t="s">
        <v>30</v>
      </c>
      <c r="F132" s="9">
        <v>44022</v>
      </c>
      <c r="H132">
        <f>H131+C132</f>
        <v>58877.563058540502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43932</v>
      </c>
      <c r="CK132">
        <v>6</v>
      </c>
      <c r="CM132">
        <v>0</v>
      </c>
      <c r="EL132">
        <v>30</v>
      </c>
      <c r="EM132" t="s">
        <v>94</v>
      </c>
      <c r="EN132" s="8">
        <v>43932</v>
      </c>
      <c r="EO132">
        <v>3</v>
      </c>
      <c r="EQ132">
        <v>0</v>
      </c>
    </row>
    <row r="133" spans="1:251" ht="19.74">
      <c r="C133">
        <f>H132*D133</f>
        <v>485.0339699966662</v>
      </c>
      <c r="D133">
        <f>D132</f>
        <v>0.0082380102844000005</v>
      </c>
      <c r="E133" t="s">
        <v>32</v>
      </c>
      <c r="F133" s="9">
        <v>44023</v>
      </c>
      <c r="H133">
        <f>H132+C133</f>
        <v>59362.597028537166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43933</v>
      </c>
      <c r="CK133">
        <v>7</v>
      </c>
      <c r="CM133">
        <v>0</v>
      </c>
      <c r="EF133" t="inlineStr">
        <is>
          <t>It may in fact become a reliable value,</t>
        </is>
      </c>
      <c r="EL133">
        <v>30</v>
      </c>
      <c r="EM133" t="s">
        <v>94</v>
      </c>
      <c r="EN133" s="8">
        <v>43933</v>
      </c>
      <c r="EO133">
        <v>3</v>
      </c>
      <c r="EQ133">
        <v>0</v>
      </c>
    </row>
    <row r="134" spans="1:251" ht="19.74">
      <c r="C134">
        <f>H133*D134</f>
        <v>489.02968482978207</v>
      </c>
      <c r="D134">
        <f>D133</f>
        <v>0.0082380102844000005</v>
      </c>
      <c r="E134" t="s">
        <v>22</v>
      </c>
      <c r="F134" s="9">
        <v>44024</v>
      </c>
      <c r="H134">
        <f>H133+C134</f>
        <v>59851.626713366946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43934</v>
      </c>
      <c r="CK134">
        <v>7</v>
      </c>
      <c r="CM134">
        <v>0</v>
      </c>
      <c r="EC134" s="1"/>
      <c r="EF134" t="inlineStr">
        <is>
          <t>24 hours later - it is assumed that once</t>
        </is>
      </c>
      <c r="EL134">
        <v>30</v>
      </c>
      <c r="EM134" t="s">
        <v>94</v>
      </c>
      <c r="EN134" s="8">
        <v>43934</v>
      </c>
      <c r="EO134">
        <v>3</v>
      </c>
      <c r="EQ134">
        <v>0</v>
      </c>
    </row>
    <row r="135" spans="1:251" ht="19.74">
      <c r="C135">
        <f>H134*D135</f>
        <v>493.05831640278672</v>
      </c>
      <c r="D135">
        <f>D134</f>
        <v>0.0082380102844000005</v>
      </c>
      <c r="E135" t="s">
        <v>25</v>
      </c>
      <c r="F135" s="9">
        <v>44025</v>
      </c>
      <c r="H135">
        <f>H134+C135</f>
        <v>60344.685029769731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43935</v>
      </c>
      <c r="CK135">
        <v>7</v>
      </c>
      <c r="CM135">
        <v>0</v>
      </c>
      <c r="EC135" s="1"/>
      <c r="EF135" t="inlineStr">
        <is>
          <t>the value that follows it has been issued,</t>
        </is>
      </c>
      <c r="EL135">
        <v>30</v>
      </c>
      <c r="EM135" t="s">
        <v>94</v>
      </c>
      <c r="EN135" s="8">
        <v>43935</v>
      </c>
      <c r="EO135">
        <v>4</v>
      </c>
      <c r="EQ135">
        <v>0</v>
      </c>
    </row>
    <row r="136" spans="1:251" ht="19.74">
      <c r="C136">
        <f>H135*D136</f>
        <v>497.12013588412179</v>
      </c>
      <c r="D136">
        <f>D135</f>
        <v>0.0082380102844000005</v>
      </c>
      <c r="E136" t="s">
        <v>26</v>
      </c>
      <c r="F136" s="9">
        <v>44026</v>
      </c>
      <c r="H136">
        <f>H135+C136</f>
        <v>60841.805165653852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43936</v>
      </c>
      <c r="CK136">
        <v>8</v>
      </c>
      <c r="CM136">
        <v>0</v>
      </c>
      <c r="EC136" s="1"/>
      <c r="EF136" t="inlineStr">
        <is>
          <t>its value will not change again (and, at</t>
        </is>
      </c>
      <c r="EL136">
        <v>30</v>
      </c>
      <c r="EM136" t="s">
        <v>94</v>
      </c>
      <c r="EN136" s="8">
        <v>43936</v>
      </c>
      <c r="EO136">
        <v>5</v>
      </c>
      <c r="EQ136">
        <v>0</v>
      </c>
    </row>
    <row r="137" spans="1:251" ht="19.74">
      <c r="C137">
        <f>H136*D137</f>
        <v>501.21541667611751</v>
      </c>
      <c r="D137">
        <f>D136</f>
        <v>0.0082380102844000005</v>
      </c>
      <c r="E137" t="s">
        <v>27</v>
      </c>
      <c r="F137" s="9">
        <v>44027</v>
      </c>
      <c r="H137">
        <f>H136+C137</f>
        <v>61343.020582329969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43937</v>
      </c>
      <c r="CK137">
        <v>9</v>
      </c>
      <c r="CL137">
        <v>248</v>
      </c>
      <c r="CM137">
        <v>0</v>
      </c>
      <c r="ED137" s="1"/>
      <c r="EE137" s="2"/>
      <c r="EF137" t="inlineStr">
        <is>
          <t>that time, it will become a reliable</t>
        </is>
      </c>
      <c r="EL137">
        <v>30</v>
      </c>
      <c r="EM137" t="s">
        <v>94</v>
      </c>
      <c r="EN137" s="8">
        <v>43937</v>
      </c>
      <c r="EO137">
        <v>5</v>
      </c>
      <c r="EP137">
        <v>93</v>
      </c>
      <c r="EQ137">
        <v>0</v>
      </c>
    </row>
    <row r="138" spans="1:251" ht="19.74">
      <c r="C138">
        <f>H137*D138</f>
        <v>505.34443443339518</v>
      </c>
      <c r="D138">
        <f>D137</f>
        <v>0.0082380102844000005</v>
      </c>
      <c r="E138" t="s">
        <v>29</v>
      </c>
      <c r="F138" s="9">
        <v>44028</v>
      </c>
      <c r="H138">
        <f>H137+C138</f>
        <v>61848.365016763368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43938</v>
      </c>
      <c r="CK138">
        <v>10</v>
      </c>
      <c r="CL138">
        <v>276</v>
      </c>
      <c r="CM138">
        <v>0</v>
      </c>
      <c r="EF138" t="inlineStr">
        <is>
          <t>value in this series).</t>
        </is>
      </c>
      <c r="EL138">
        <v>30</v>
      </c>
      <c r="EM138" t="s">
        <v>94</v>
      </c>
      <c r="EN138" s="8">
        <v>43938</v>
      </c>
      <c r="EO138">
        <v>5</v>
      </c>
      <c r="EP138">
        <v>93</v>
      </c>
      <c r="EQ138">
        <v>0</v>
      </c>
    </row>
    <row r="139" spans="1:251" ht="20.25">
      <c r="C139">
        <f>H138*D139</f>
        <v>509.50746708142185</v>
      </c>
      <c r="D139">
        <f>D138</f>
        <v>0.0082380102844000005</v>
      </c>
      <c r="E139" t="s">
        <v>30</v>
      </c>
      <c r="F139" s="9">
        <v>44029</v>
      </c>
      <c r="H139">
        <f>H138+C139</f>
        <v>62357.872483844789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43939</v>
      </c>
      <c r="CK139">
        <v>11</v>
      </c>
      <c r="CL139">
        <v>304</v>
      </c>
      <c r="CM139">
        <v>0</v>
      </c>
      <c r="EC139" s="1"/>
      <c r="EL139">
        <v>30</v>
      </c>
      <c r="EM139" t="s">
        <v>94</v>
      </c>
      <c r="EN139" s="8">
        <v>43939</v>
      </c>
      <c r="EO139">
        <v>5</v>
      </c>
      <c r="EP139">
        <v>93</v>
      </c>
      <c r="EQ139">
        <v>0</v>
      </c>
    </row>
    <row r="140" spans="1:251" ht="20.25">
      <c r="C140">
        <f>H139*D140</f>
        <v>513.70479483521717</v>
      </c>
      <c r="D140">
        <f>D139</f>
        <v>0.0082380102844000005</v>
      </c>
      <c r="E140" t="s">
        <v>32</v>
      </c>
      <c r="F140" s="9">
        <v>44030</v>
      </c>
      <c r="H140">
        <f>H139+C140</f>
        <v>62871.577278680008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43940</v>
      </c>
      <c r="CK140">
        <v>11</v>
      </c>
      <c r="CL140">
        <v>304</v>
      </c>
      <c r="CM140">
        <v>0</v>
      </c>
      <c r="EL140">
        <v>30</v>
      </c>
      <c r="EM140" t="s">
        <v>94</v>
      </c>
      <c r="EN140" s="8">
        <v>43940</v>
      </c>
      <c r="EO140">
        <v>6</v>
      </c>
      <c r="EP140">
        <v>111</v>
      </c>
      <c r="EQ140">
        <v>0</v>
      </c>
    </row>
    <row r="141" spans="1:251" ht="20.25">
      <c r="C141">
        <f>H140*D141</f>
        <v>517.93670021821526</v>
      </c>
      <c r="D141">
        <f>D140</f>
        <v>0.0082380102844000005</v>
      </c>
      <c r="E141" t="s">
        <v>22</v>
      </c>
      <c r="F141" s="9">
        <v>44031</v>
      </c>
      <c r="H141">
        <f>H140+C141</f>
        <v>63389.51397889822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43941</v>
      </c>
      <c r="CK141">
        <v>10</v>
      </c>
      <c r="CL141">
        <v>276</v>
      </c>
      <c r="CM141">
        <v>0</v>
      </c>
      <c r="EL141">
        <v>30</v>
      </c>
      <c r="EM141" t="s">
        <v>94</v>
      </c>
      <c r="EN141" s="8">
        <v>43941</v>
      </c>
      <c r="EO141">
        <v>6</v>
      </c>
      <c r="EP141">
        <v>111</v>
      </c>
      <c r="EQ141">
        <v>0</v>
      </c>
    </row>
    <row r="142" spans="1:251" ht="20.25">
      <c r="C142">
        <f>H141*D142</f>
        <v>522.20346808128113</v>
      </c>
      <c r="D142">
        <f>D141</f>
        <v>0.0082380102844000005</v>
      </c>
      <c r="E142" t="s">
        <v>25</v>
      </c>
      <c r="F142" s="9">
        <v>44032</v>
      </c>
      <c r="H142">
        <f>H141+C142</f>
        <v>63911.717446979499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43942</v>
      </c>
      <c r="CK142">
        <v>9</v>
      </c>
      <c r="CL142">
        <v>248</v>
      </c>
      <c r="CM142">
        <v>0</v>
      </c>
      <c r="EL142">
        <v>30</v>
      </c>
      <c r="EM142" t="s">
        <v>94</v>
      </c>
      <c r="EN142" s="8">
        <v>43942</v>
      </c>
      <c r="EO142">
        <v>6</v>
      </c>
      <c r="EP142">
        <v>111</v>
      </c>
      <c r="EQ142">
        <v>0</v>
      </c>
    </row>
    <row r="143" spans="1:251" ht="20.25">
      <c r="C143">
        <f>H142*D143</f>
        <v>526.5053856218841</v>
      </c>
      <c r="D143">
        <f>D142</f>
        <v>0.0082380102844000005</v>
      </c>
      <c r="E143" t="s">
        <v>26</v>
      </c>
      <c r="F143" s="9">
        <v>44033</v>
      </c>
      <c r="H143">
        <f>H142+C143</f>
        <v>64438.222832601386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43943</v>
      </c>
      <c r="CK143">
        <v>10</v>
      </c>
      <c r="CL143">
        <v>276</v>
      </c>
      <c r="CM143">
        <v>0</v>
      </c>
      <c r="EL143">
        <v>30</v>
      </c>
      <c r="EM143" t="s">
        <v>94</v>
      </c>
      <c r="EN143" s="8">
        <v>43943</v>
      </c>
      <c r="EO143">
        <v>5</v>
      </c>
      <c r="EP143">
        <v>93</v>
      </c>
      <c r="EQ143">
        <v>0</v>
      </c>
    </row>
    <row r="144" spans="1:251" ht="20.25">
      <c r="C144">
        <f>H143*D144</f>
        <v>530.84274240342916</v>
      </c>
      <c r="D144">
        <f>D143</f>
        <v>0.0082380102844000005</v>
      </c>
      <c r="E144" t="s">
        <v>27</v>
      </c>
      <c r="F144" s="9">
        <v>44034</v>
      </c>
      <c r="H144">
        <f>H143+C144</f>
        <v>64969.065575004817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43944</v>
      </c>
      <c r="CK144">
        <v>12</v>
      </c>
      <c r="CL144">
        <v>331</v>
      </c>
      <c r="CM144">
        <v>0</v>
      </c>
      <c r="EL144">
        <v>30</v>
      </c>
      <c r="EM144" t="s">
        <v>94</v>
      </c>
      <c r="EN144" s="8">
        <v>43944</v>
      </c>
      <c r="EO144">
        <v>6</v>
      </c>
      <c r="EP144">
        <v>111</v>
      </c>
      <c r="EQ144">
        <v>0</v>
      </c>
    </row>
    <row r="145" spans="1:251" ht="20.25">
      <c r="C145">
        <f>H144*D145</f>
        <v>535.21583037474772</v>
      </c>
      <c r="D145">
        <f>D144</f>
        <v>0.0082380102844000005</v>
      </c>
      <c r="E145" t="s">
        <v>29</v>
      </c>
      <c r="F145" s="9">
        <v>44035</v>
      </c>
      <c r="H145">
        <f>H144+C145</f>
        <v>65504.281405379566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43945</v>
      </c>
      <c r="CK145">
        <v>13</v>
      </c>
      <c r="CL145">
        <v>359</v>
      </c>
      <c r="CM145">
        <v>0</v>
      </c>
      <c r="EL145">
        <v>30</v>
      </c>
      <c r="EM145" t="s">
        <v>94</v>
      </c>
      <c r="EN145" s="8">
        <v>43945</v>
      </c>
      <c r="EO145">
        <v>6</v>
      </c>
      <c r="EP145">
        <v>111</v>
      </c>
      <c r="EQ145">
        <v>0</v>
      </c>
    </row>
    <row r="146" spans="1:251" ht="20.25">
      <c r="C146">
        <f>H145*D146</f>
        <v>539.62494388974858</v>
      </c>
      <c r="D146">
        <f>D145</f>
        <v>0.0082380102844000005</v>
      </c>
      <c r="E146" t="s">
        <v>30</v>
      </c>
      <c r="F146" s="9">
        <v>44036</v>
      </c>
      <c r="H146">
        <f>H145+C146</f>
        <v>66043.906349269309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43946</v>
      </c>
      <c r="CK146">
        <v>13</v>
      </c>
      <c r="CL146">
        <v>359</v>
      </c>
      <c r="CM146">
        <v>0</v>
      </c>
      <c r="EL146">
        <v>30</v>
      </c>
      <c r="EM146" t="s">
        <v>94</v>
      </c>
      <c r="EN146" s="8">
        <v>43946</v>
      </c>
      <c r="EO146">
        <v>7</v>
      </c>
      <c r="EP146">
        <v>130</v>
      </c>
      <c r="EQ146">
        <v>0</v>
      </c>
    </row>
    <row r="147" spans="1:251" ht="20.25">
      <c r="C147">
        <f>H146*D147</f>
        <v>544.07037972723106</v>
      </c>
      <c r="D147">
        <f>D146</f>
        <v>0.0082380102844000005</v>
      </c>
      <c r="E147" t="s">
        <v>32</v>
      </c>
      <c r="F147" s="9">
        <v>44037</v>
      </c>
      <c r="H147">
        <f>H146+C147</f>
        <v>66587.976728996538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43947</v>
      </c>
      <c r="CK147">
        <v>14</v>
      </c>
      <c r="CL147">
        <v>386</v>
      </c>
      <c r="CM147">
        <v>0</v>
      </c>
      <c r="EL147">
        <v>30</v>
      </c>
      <c r="EM147" t="s">
        <v>94</v>
      </c>
      <c r="EN147" s="8">
        <v>43947</v>
      </c>
      <c r="EO147">
        <v>7</v>
      </c>
      <c r="EP147">
        <v>130</v>
      </c>
      <c r="EQ147">
        <v>0</v>
      </c>
    </row>
    <row r="148" spans="1:251" ht="20.25">
      <c r="C148">
        <f>H147*D148</f>
        <v>548.55243711086143</v>
      </c>
      <c r="D148">
        <f>D147</f>
        <v>0.0082380102844000005</v>
      </c>
      <c r="E148" t="s">
        <v>22</v>
      </c>
      <c r="F148" s="9">
        <v>44038</v>
      </c>
      <c r="H148">
        <f>H147+C148</f>
        <v>67136.529166107401</v>
      </c>
      <c r="CH148">
        <v>5</v>
      </c>
      <c r="CI148" t="s">
        <v>24</v>
      </c>
      <c r="CJ148" s="8">
        <v>43948</v>
      </c>
      <c r="CK148">
        <v>14</v>
      </c>
      <c r="CL148">
        <v>386</v>
      </c>
      <c r="CM148">
        <v>0</v>
      </c>
      <c r="EL148">
        <v>30</v>
      </c>
      <c r="EM148" t="s">
        <v>94</v>
      </c>
      <c r="EN148" s="8">
        <v>43948</v>
      </c>
      <c r="EO148">
        <v>7</v>
      </c>
      <c r="EP148">
        <v>130</v>
      </c>
      <c r="EQ148">
        <v>0</v>
      </c>
      <c r="FF148" t="s">
        <v>1</v>
      </c>
    </row>
    <row r="149" spans="1:251" ht="20.25">
      <c r="C149">
        <f>H148*D149</f>
        <v>553.07141772931334</v>
      </c>
      <c r="D149">
        <f>D148</f>
        <v>0.0082380102844000005</v>
      </c>
      <c r="E149" t="s">
        <v>25</v>
      </c>
      <c r="F149" s="9">
        <v>44039</v>
      </c>
      <c r="H149">
        <f>H148+C149</f>
        <v>67689.600583836713</v>
      </c>
      <c r="CH149">
        <v>5</v>
      </c>
      <c r="CI149" t="s">
        <v>24</v>
      </c>
      <c r="CJ149" s="8">
        <v>43949</v>
      </c>
      <c r="CK149">
        <v>14</v>
      </c>
      <c r="CL149">
        <v>386</v>
      </c>
      <c r="CM149">
        <v>0</v>
      </c>
      <c r="EL149">
        <v>30</v>
      </c>
      <c r="EM149" t="s">
        <v>94</v>
      </c>
      <c r="EN149" s="8">
        <v>43949</v>
      </c>
      <c r="EO149">
        <v>7</v>
      </c>
      <c r="EP149">
        <v>130</v>
      </c>
      <c r="EQ149">
        <v>0</v>
      </c>
    </row>
    <row r="150" spans="1:251" ht="20.25">
      <c r="C150">
        <f>H149*D150</f>
        <v>557.62762575657507</v>
      </c>
      <c r="D150">
        <f>D149</f>
        <v>0.0082380102844000005</v>
      </c>
      <c r="E150" t="s">
        <v>26</v>
      </c>
      <c r="F150" s="9">
        <v>44040</v>
      </c>
      <c r="H150">
        <f>H149+C150</f>
        <v>68247.22820959329</v>
      </c>
      <c r="CH150">
        <v>5</v>
      </c>
      <c r="CI150" t="s">
        <v>24</v>
      </c>
      <c r="CJ150" s="8">
        <v>43950</v>
      </c>
      <c r="CK150">
        <v>14</v>
      </c>
      <c r="CL150">
        <v>386</v>
      </c>
      <c r="CM150">
        <v>0</v>
      </c>
      <c r="EL150">
        <v>30</v>
      </c>
      <c r="EM150" t="s">
        <v>94</v>
      </c>
      <c r="EN150" s="8">
        <v>43950</v>
      </c>
      <c r="EO150">
        <v>7</v>
      </c>
      <c r="EP150">
        <v>130</v>
      </c>
      <c r="EQ150">
        <v>0</v>
      </c>
    </row>
    <row r="151" spans="1:251" ht="20.25">
      <c r="C151">
        <f>H150*D151</f>
        <v>562.22136787242334</v>
      </c>
      <c r="D151">
        <f>D150</f>
        <v>0.0082380102844000005</v>
      </c>
      <c r="E151" t="s">
        <v>27</v>
      </c>
      <c r="F151" s="9">
        <v>44041</v>
      </c>
      <c r="H151">
        <f>H150+C151</f>
        <v>68809.449577465712</v>
      </c>
      <c r="CH151">
        <v>5</v>
      </c>
      <c r="CI151" t="s">
        <v>24</v>
      </c>
      <c r="CJ151" s="8">
        <v>43951</v>
      </c>
      <c r="CK151">
        <v>16</v>
      </c>
      <c r="CL151">
        <v>442</v>
      </c>
      <c r="CM151">
        <v>0</v>
      </c>
      <c r="EL151">
        <v>30</v>
      </c>
      <c r="EM151" t="s">
        <v>94</v>
      </c>
      <c r="EN151" s="8">
        <v>43951</v>
      </c>
      <c r="EO151">
        <v>12</v>
      </c>
      <c r="EP151">
        <v>223</v>
      </c>
      <c r="EQ151">
        <v>0</v>
      </c>
    </row>
    <row r="152" spans="1:251" ht="20.25">
      <c r="C152">
        <f>H151*D152</f>
        <v>566.85295328306586</v>
      </c>
      <c r="D152">
        <f>D151</f>
        <v>0.0082380102844000005</v>
      </c>
      <c r="E152" t="s">
        <v>29</v>
      </c>
      <c r="F152" s="9">
        <v>44042</v>
      </c>
      <c r="H152">
        <f>H151+C152</f>
        <v>69376.302530748784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43952</v>
      </c>
      <c r="CK152">
        <v>16</v>
      </c>
      <c r="CL152">
        <v>442</v>
      </c>
      <c r="CM152">
        <v>0</v>
      </c>
      <c r="EL152">
        <v>30</v>
      </c>
      <c r="EM152" t="s">
        <v>94</v>
      </c>
      <c r="EN152" s="8">
        <v>43952</v>
      </c>
      <c r="EO152">
        <v>12</v>
      </c>
      <c r="EP152">
        <v>223</v>
      </c>
      <c r="EQ152">
        <v>0</v>
      </c>
    </row>
    <row r="153" spans="1:251" ht="20.25">
      <c r="C153">
        <f>H152*D153</f>
        <v>571.5226937419543</v>
      </c>
      <c r="D153">
        <f>D152</f>
        <v>0.0082380102844000005</v>
      </c>
      <c r="E153" t="s">
        <v>30</v>
      </c>
      <c r="F153" s="9">
        <v>44043</v>
      </c>
      <c r="H153">
        <f>H152+C153</f>
        <v>69947.825224490734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43953</v>
      </c>
      <c r="CK153">
        <v>16</v>
      </c>
      <c r="CL153">
        <v>442</v>
      </c>
      <c r="CM153">
        <v>0</v>
      </c>
      <c r="EL153">
        <v>30</v>
      </c>
      <c r="EM153" t="s">
        <v>94</v>
      </c>
      <c r="EN153" s="8">
        <v>43953</v>
      </c>
      <c r="EO153">
        <v>12</v>
      </c>
      <c r="EP153">
        <v>223</v>
      </c>
      <c r="EQ153">
        <v>0</v>
      </c>
    </row>
    <row r="154" spans="1:251" ht="20.25">
      <c r="C154">
        <f>H153*D154</f>
        <v>576.23090357076842</v>
      </c>
      <c r="D154">
        <f>D153</f>
        <v>0.0082380102844000005</v>
      </c>
      <c r="E154" t="s">
        <v>32</v>
      </c>
      <c r="F154" s="9">
        <v>44044</v>
      </c>
      <c r="H154">
        <f>H153+C154</f>
        <v>70524.056128061507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43954</v>
      </c>
      <c r="CK154">
        <v>16</v>
      </c>
      <c r="CL154">
        <v>442</v>
      </c>
      <c r="CM154">
        <v>0</v>
      </c>
      <c r="EL154">
        <v>30</v>
      </c>
      <c r="EM154" t="s">
        <v>94</v>
      </c>
      <c r="EN154" s="8">
        <v>43954</v>
      </c>
      <c r="EO154">
        <v>12</v>
      </c>
      <c r="EP154">
        <v>223</v>
      </c>
      <c r="EQ154">
        <v>0</v>
      </c>
    </row>
    <row r="155" spans="1:251" ht="20.25">
      <c r="C155">
        <f>H154*D155</f>
        <v>580.97789968057361</v>
      </c>
      <c r="D155">
        <f>D154</f>
        <v>0.0082380102844000005</v>
      </c>
      <c r="E155" t="s">
        <v>22</v>
      </c>
      <c r="F155" s="9">
        <v>44045</v>
      </c>
      <c r="H155">
        <f>H154+C155</f>
        <v>71105.034027742076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5</v>
      </c>
      <c r="CI155" t="s">
        <v>24</v>
      </c>
      <c r="CJ155" s="8">
        <v>43955</v>
      </c>
      <c r="CK155">
        <v>18</v>
      </c>
      <c r="CL155">
        <v>497</v>
      </c>
      <c r="CM155">
        <v>0</v>
      </c>
      <c r="EL155">
        <v>30</v>
      </c>
      <c r="EM155" t="s">
        <v>94</v>
      </c>
      <c r="EN155" s="8">
        <v>43955</v>
      </c>
      <c r="EO155">
        <v>12</v>
      </c>
      <c r="EP155">
        <v>223</v>
      </c>
      <c r="EQ155">
        <v>0</v>
      </c>
    </row>
    <row r="156" spans="1:251" ht="20.25">
      <c r="C156">
        <f>H155*D156</f>
        <v>585.76400159315119</v>
      </c>
      <c r="D156">
        <f>D155</f>
        <v>0.0082380102844000005</v>
      </c>
      <c r="E156" t="s">
        <v>25</v>
      </c>
      <c r="F156" s="9">
        <v>44046</v>
      </c>
      <c r="H156">
        <f>H155+C156</f>
        <v>71690.79802933523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5</v>
      </c>
      <c r="CI156" t="s">
        <v>24</v>
      </c>
      <c r="CJ156" s="8">
        <v>43956</v>
      </c>
      <c r="CK156">
        <v>19</v>
      </c>
      <c r="CL156">
        <v>524</v>
      </c>
      <c r="CM156">
        <v>0</v>
      </c>
      <c r="EL156">
        <v>30</v>
      </c>
      <c r="EM156" t="s">
        <v>94</v>
      </c>
      <c r="EN156" s="8">
        <v>43956</v>
      </c>
      <c r="EO156">
        <v>14</v>
      </c>
      <c r="EP156">
        <v>260</v>
      </c>
      <c r="EQ156">
        <v>0</v>
      </c>
    </row>
    <row r="157" spans="1:251" ht="20.25">
      <c r="C157">
        <f>H156*D157</f>
        <v>590.5895314625069</v>
      </c>
      <c r="D157">
        <f>D156</f>
        <v>0.0082380102844000005</v>
      </c>
      <c r="E157" t="s">
        <v>26</v>
      </c>
      <c r="F157" s="9">
        <v>44047</v>
      </c>
      <c r="H157">
        <f>H156+C157</f>
        <v>72281.387560797739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5</v>
      </c>
      <c r="CI157" t="s">
        <v>24</v>
      </c>
      <c r="CJ157" s="8">
        <v>43957</v>
      </c>
      <c r="CK157">
        <v>19</v>
      </c>
      <c r="CL157">
        <v>524</v>
      </c>
      <c r="CM157">
        <v>0</v>
      </c>
      <c r="EL157">
        <v>30</v>
      </c>
      <c r="EM157" t="s">
        <v>94</v>
      </c>
      <c r="EN157" s="8">
        <v>43957</v>
      </c>
      <c r="EO157">
        <v>14</v>
      </c>
      <c r="EP157">
        <v>260</v>
      </c>
      <c r="EQ157">
        <v>0</v>
      </c>
    </row>
    <row r="158" spans="1:251" ht="20.25">
      <c r="C158">
        <f>H157*D158</f>
        <v>595.45481409655406</v>
      </c>
      <c r="D158">
        <f>D157</f>
        <v>0.0082380102844000005</v>
      </c>
      <c r="E158" t="s">
        <v>27</v>
      </c>
      <c r="F158" s="9">
        <v>44048</v>
      </c>
      <c r="H158">
        <f>H157+C158</f>
        <v>72876.842374894288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5</v>
      </c>
      <c r="CI158" t="s">
        <v>24</v>
      </c>
      <c r="CJ158" s="8">
        <v>43958</v>
      </c>
      <c r="CK158">
        <v>19</v>
      </c>
      <c r="CL158">
        <v>524</v>
      </c>
      <c r="CM158">
        <v>0</v>
      </c>
      <c r="EL158">
        <v>30</v>
      </c>
      <c r="EM158" t="s">
        <v>94</v>
      </c>
      <c r="EN158" s="8">
        <v>43958</v>
      </c>
      <c r="EO158">
        <v>14</v>
      </c>
      <c r="EP158">
        <v>260</v>
      </c>
      <c r="EQ158">
        <v>0</v>
      </c>
    </row>
    <row r="159" spans="1:251" ht="20.25">
      <c r="C159">
        <f>H158*D159</f>
        <v>600.36017697897694</v>
      </c>
      <c r="D159">
        <f>D158</f>
        <v>0.0082380102844000005</v>
      </c>
      <c r="E159" t="s">
        <v>29</v>
      </c>
      <c r="F159" s="9">
        <v>44049</v>
      </c>
      <c r="H159">
        <f>H158+C159</f>
        <v>73477.20255187327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5</v>
      </c>
      <c r="CI159" t="s">
        <v>24</v>
      </c>
      <c r="CJ159" s="8">
        <v>43959</v>
      </c>
      <c r="CK159">
        <v>19</v>
      </c>
      <c r="CL159">
        <v>524</v>
      </c>
      <c r="CM159">
        <v>0</v>
      </c>
      <c r="EL159">
        <v>30</v>
      </c>
      <c r="EM159" t="s">
        <v>94</v>
      </c>
      <c r="EN159" s="8">
        <v>43959</v>
      </c>
      <c r="EO159">
        <v>15</v>
      </c>
      <c r="EP159">
        <v>279</v>
      </c>
      <c r="EQ159">
        <v>0</v>
      </c>
    </row>
    <row r="160" spans="1:251" ht="20.25">
      <c r="C160">
        <f>H159*D160</f>
        <v>605.30595029127392</v>
      </c>
      <c r="D160">
        <f>D159</f>
        <v>0.0082380102844000005</v>
      </c>
      <c r="E160" t="s">
        <v>30</v>
      </c>
      <c r="F160" s="9">
        <v>44050</v>
      </c>
      <c r="H160">
        <f>H159+C160</f>
        <v>74082.50850216455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5</v>
      </c>
      <c r="CI160" t="s">
        <v>24</v>
      </c>
      <c r="CJ160" s="8">
        <v>43960</v>
      </c>
      <c r="CK160">
        <v>19</v>
      </c>
      <c r="CL160">
        <v>524</v>
      </c>
      <c r="CM160">
        <v>0</v>
      </c>
      <c r="EL160">
        <v>30</v>
      </c>
      <c r="EM160" t="s">
        <v>94</v>
      </c>
      <c r="EN160" s="8">
        <v>43960</v>
      </c>
      <c r="EO160">
        <v>15</v>
      </c>
      <c r="EP160">
        <v>279</v>
      </c>
      <c r="EQ160">
        <v>0</v>
      </c>
    </row>
    <row r="161" spans="1:251" ht="20.25">
      <c r="C161">
        <f>H160*D161</f>
        <v>610.29246693498203</v>
      </c>
      <c r="D161">
        <f>D160</f>
        <v>0.0082380102844000005</v>
      </c>
      <c r="E161" t="s">
        <v>32</v>
      </c>
      <c r="F161" s="9">
        <v>44051</v>
      </c>
      <c r="H161">
        <f>H160+C161</f>
        <v>74692.800969099539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5</v>
      </c>
      <c r="CI161" t="s">
        <v>24</v>
      </c>
      <c r="CJ161" s="8">
        <v>43961</v>
      </c>
      <c r="CK161">
        <v>19</v>
      </c>
      <c r="CL161">
        <v>524</v>
      </c>
      <c r="CM161">
        <v>0</v>
      </c>
      <c r="EL161">
        <v>30</v>
      </c>
      <c r="EM161" t="s">
        <v>94</v>
      </c>
      <c r="EN161" s="8">
        <v>43961</v>
      </c>
      <c r="EO161">
        <v>15</v>
      </c>
      <c r="EP161">
        <v>279</v>
      </c>
      <c r="EQ161">
        <v>0</v>
      </c>
    </row>
    <row r="162" spans="1:251" ht="20.25">
      <c r="C162">
        <f>H161*D162</f>
        <v>615.3200625540843</v>
      </c>
      <c r="D162">
        <f>D161</f>
        <v>0.0082380102844000005</v>
      </c>
      <c r="E162" t="s">
        <v>22</v>
      </c>
      <c r="F162" s="9">
        <v>44052</v>
      </c>
      <c r="H162">
        <f>H161+C162</f>
        <v>75308.121031653616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5</v>
      </c>
      <c r="CI162" t="s">
        <v>24</v>
      </c>
      <c r="CJ162" s="8">
        <v>43962</v>
      </c>
      <c r="CK162">
        <v>19</v>
      </c>
      <c r="CL162">
        <v>524</v>
      </c>
      <c r="CM162">
        <v>0</v>
      </c>
      <c r="EL162">
        <v>30</v>
      </c>
      <c r="EM162" t="s">
        <v>94</v>
      </c>
      <c r="EN162" s="8">
        <v>43962</v>
      </c>
      <c r="EO162">
        <v>16</v>
      </c>
      <c r="EP162">
        <v>297</v>
      </c>
      <c r="EQ162">
        <v>0</v>
      </c>
    </row>
    <row r="163" spans="1:251" ht="20.25">
      <c r="C163">
        <f>H162*D163</f>
        <v>620.3890755576025</v>
      </c>
      <c r="D163">
        <f>D162</f>
        <v>0.0082380102844000005</v>
      </c>
      <c r="E163" t="s">
        <v>25</v>
      </c>
      <c r="F163" s="9">
        <v>44053</v>
      </c>
      <c r="H163">
        <f>H162+C163</f>
        <v>75928.510107211216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5</v>
      </c>
      <c r="CI163" t="s">
        <v>24</v>
      </c>
      <c r="CJ163" s="8">
        <v>43963</v>
      </c>
      <c r="CK163">
        <v>20</v>
      </c>
      <c r="CL163">
        <v>552</v>
      </c>
      <c r="CM163">
        <v>0</v>
      </c>
      <c r="EL163">
        <v>30</v>
      </c>
      <c r="EM163" t="s">
        <v>94</v>
      </c>
      <c r="EN163" s="8">
        <v>43963</v>
      </c>
      <c r="EO163">
        <v>16</v>
      </c>
      <c r="EP163">
        <v>297</v>
      </c>
      <c r="EQ163">
        <v>0</v>
      </c>
    </row>
    <row r="164" spans="1:251" ht="20.25">
      <c r="C164">
        <f>H163*D164</f>
        <v>625.49984714237542</v>
      </c>
      <c r="D164">
        <f>D163</f>
        <v>0.0082380102844000005</v>
      </c>
      <c r="E164" t="s">
        <v>26</v>
      </c>
      <c r="F164" s="9">
        <v>44054</v>
      </c>
      <c r="H164">
        <f>H163+C164</f>
        <v>76554.009954353591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5</v>
      </c>
      <c r="CI164" t="s">
        <v>24</v>
      </c>
      <c r="CJ164" s="8">
        <v>43964</v>
      </c>
      <c r="CK164">
        <v>23</v>
      </c>
      <c r="CL164">
        <v>635</v>
      </c>
      <c r="CM164">
        <v>0</v>
      </c>
      <c r="EL164">
        <v>30</v>
      </c>
      <c r="EM164" t="s">
        <v>94</v>
      </c>
      <c r="EN164" s="8">
        <v>43964</v>
      </c>
      <c r="EO164">
        <v>16</v>
      </c>
      <c r="EP164">
        <v>297</v>
      </c>
      <c r="EQ164">
        <v>0</v>
      </c>
    </row>
    <row r="165" spans="1:251" ht="20.25">
      <c r="C165">
        <f>H164*D165</f>
        <v>630.65272131602489</v>
      </c>
      <c r="D165">
        <f>D164</f>
        <v>0.0082380102844000005</v>
      </c>
      <c r="E165" t="s">
        <v>27</v>
      </c>
      <c r="F165" s="9">
        <v>44055</v>
      </c>
      <c r="H165">
        <f>H164+C165</f>
        <v>77184.662675669621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5</v>
      </c>
      <c r="CI165" t="s">
        <v>24</v>
      </c>
      <c r="CJ165" s="8">
        <v>43965</v>
      </c>
      <c r="CK165">
        <v>23</v>
      </c>
      <c r="CL165">
        <v>635</v>
      </c>
      <c r="CM165">
        <v>0</v>
      </c>
      <c r="EL165">
        <v>30</v>
      </c>
      <c r="EM165" t="s">
        <v>94</v>
      </c>
      <c r="EN165" s="8">
        <v>43965</v>
      </c>
      <c r="EO165">
        <v>17</v>
      </c>
      <c r="EP165">
        <v>316</v>
      </c>
      <c r="EQ165">
        <v>0</v>
      </c>
      <c r="EZ165" s="4"/>
    </row>
    <row r="166" spans="1:251" ht="20.25">
      <c r="C166">
        <f>H165*D166</f>
        <v>635.84804492011119</v>
      </c>
      <c r="D166">
        <f>D165</f>
        <v>0.0082380102844000005</v>
      </c>
      <c r="E166" t="s">
        <v>29</v>
      </c>
      <c r="F166" s="9">
        <v>44056</v>
      </c>
      <c r="H166">
        <f>H165+C166</f>
        <v>77820.510720589737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5</v>
      </c>
      <c r="CI166" t="s">
        <v>24</v>
      </c>
      <c r="CJ166" s="8">
        <v>43966</v>
      </c>
      <c r="CK166">
        <v>23</v>
      </c>
      <c r="CL166">
        <v>635</v>
      </c>
      <c r="CM166">
        <v>0</v>
      </c>
      <c r="EL166">
        <v>30</v>
      </c>
      <c r="EM166" t="s">
        <v>94</v>
      </c>
      <c r="EN166" s="8">
        <v>43966</v>
      </c>
      <c r="EO166">
        <v>17</v>
      </c>
      <c r="EP166">
        <v>316</v>
      </c>
      <c r="EQ166">
        <v>0</v>
      </c>
    </row>
    <row r="167" spans="1:251" ht="20.25">
      <c r="C167">
        <f>H166*D167</f>
        <v>641.0861676534787</v>
      </c>
      <c r="D167">
        <f>D166</f>
        <v>0.0082380102844000005</v>
      </c>
      <c r="E167" t="s">
        <v>30</v>
      </c>
      <c r="F167" s="9">
        <v>44057</v>
      </c>
      <c r="H167">
        <f>H166+C167</f>
        <v>78461.596888243221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43914</v>
      </c>
      <c r="CK167">
        <v>1</v>
      </c>
      <c r="CM167">
        <v>0</v>
      </c>
      <c r="EL167">
        <v>32</v>
      </c>
      <c r="EM167" t="s">
        <v>95</v>
      </c>
      <c r="EN167" s="8">
        <v>43914</v>
      </c>
      <c r="EO167">
        <v>1</v>
      </c>
      <c r="EQ167">
        <v>0</v>
      </c>
    </row>
    <row r="168" spans="1:251" ht="20.25">
      <c r="C168">
        <f>H167*D168</f>
        <v>646.36744209579479</v>
      </c>
      <c r="D168">
        <f>D167</f>
        <v>0.0082380102844000005</v>
      </c>
      <c r="E168" t="s">
        <v>32</v>
      </c>
      <c r="F168" s="9">
        <v>44058</v>
      </c>
      <c r="H168">
        <f>H167+C168</f>
        <v>79107.964330339018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43915</v>
      </c>
      <c r="CK168">
        <v>1</v>
      </c>
      <c r="CM168">
        <v>0</v>
      </c>
      <c r="EL168">
        <v>32</v>
      </c>
      <c r="EM168" t="s">
        <v>95</v>
      </c>
      <c r="EN168" s="8">
        <v>43915</v>
      </c>
      <c r="EO168">
        <v>3</v>
      </c>
      <c r="EQ168">
        <v>0</v>
      </c>
    </row>
    <row r="169" spans="1:251" ht="20.25">
      <c r="C169">
        <f>H168*D169</f>
        <v>651.69222373128127</v>
      </c>
      <c r="D169">
        <f>D168</f>
        <v>0.0082380102844000005</v>
      </c>
      <c r="E169" t="s">
        <v>22</v>
      </c>
      <c r="F169" s="9">
        <v>44059</v>
      </c>
      <c r="H169">
        <f>H168+C169</f>
        <v>79759.656554070301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43916</v>
      </c>
      <c r="CK169">
        <v>2</v>
      </c>
      <c r="CM169">
        <v>0</v>
      </c>
      <c r="EL169">
        <v>32</v>
      </c>
      <c r="EM169" t="s">
        <v>95</v>
      </c>
      <c r="EN169" s="8">
        <v>43916</v>
      </c>
      <c r="EO169">
        <v>3</v>
      </c>
      <c r="EQ169">
        <v>0</v>
      </c>
    </row>
    <row r="170" spans="1:251" ht="20.25">
      <c r="C170">
        <f>H169*D170</f>
        <v>657.0608709726431</v>
      </c>
      <c r="D170">
        <f>D169</f>
        <v>0.0082380102844000005</v>
      </c>
      <c r="E170" t="s">
        <v>25</v>
      </c>
      <c r="F170" s="9">
        <v>44060</v>
      </c>
      <c r="H170">
        <f>H169+C170</f>
        <v>80416.717425042938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43917</v>
      </c>
      <c r="CK170">
        <v>3</v>
      </c>
      <c r="CM170">
        <v>0</v>
      </c>
      <c r="EL170">
        <v>32</v>
      </c>
      <c r="EM170" t="s">
        <v>95</v>
      </c>
      <c r="EN170" s="8">
        <v>43917</v>
      </c>
      <c r="EO170">
        <v>3</v>
      </c>
      <c r="EQ170">
        <v>0</v>
      </c>
    </row>
    <row r="171" spans="1:251" ht="20.25">
      <c r="C171">
        <f>H170*D171</f>
        <v>662.47374518519246</v>
      </c>
      <c r="D171">
        <f>D170</f>
        <v>0.0082380102844000005</v>
      </c>
      <c r="E171" t="s">
        <v>26</v>
      </c>
      <c r="F171" s="9">
        <v>44061</v>
      </c>
      <c r="H171">
        <f>H170+C171</f>
        <v>81079.191170228136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43918</v>
      </c>
      <c r="CK171">
        <v>6</v>
      </c>
      <c r="CM171">
        <v>0</v>
      </c>
      <c r="EL171">
        <v>32</v>
      </c>
      <c r="EM171" t="s">
        <v>95</v>
      </c>
      <c r="EN171" s="8">
        <v>43918</v>
      </c>
      <c r="EO171">
        <v>4</v>
      </c>
      <c r="EQ171">
        <v>0</v>
      </c>
    </row>
    <row r="172" spans="1:251" ht="20.25">
      <c r="C172">
        <f>H171*D172</f>
        <v>667.93121071117309</v>
      </c>
      <c r="D172">
        <f>D171</f>
        <v>0.0082380102844000005</v>
      </c>
      <c r="E172" t="s">
        <v>27</v>
      </c>
      <c r="F172" s="9">
        <v>44062</v>
      </c>
      <c r="H172">
        <f>H171+C172</f>
        <v>81747.122380939312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43919</v>
      </c>
      <c r="CK172">
        <v>6</v>
      </c>
      <c r="CM172">
        <v>0</v>
      </c>
      <c r="EL172">
        <v>32</v>
      </c>
      <c r="EM172" t="s">
        <v>95</v>
      </c>
      <c r="EN172" s="8">
        <v>43919</v>
      </c>
      <c r="EO172">
        <v>4</v>
      </c>
      <c r="EQ172">
        <v>0</v>
      </c>
    </row>
    <row r="173" spans="1:251" ht="20.25">
      <c r="C173">
        <f>H172*D173</f>
        <v>673.4336348942835</v>
      </c>
      <c r="D173">
        <f>D172</f>
        <v>0.0082380102844000005</v>
      </c>
      <c r="E173" t="s">
        <v>29</v>
      </c>
      <c r="F173" s="9">
        <v>44063</v>
      </c>
      <c r="H173">
        <f>H172+C173</f>
        <v>82420.556015833601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43920</v>
      </c>
      <c r="CK173">
        <v>8</v>
      </c>
      <c r="CM173">
        <v>0</v>
      </c>
      <c r="EL173">
        <v>32</v>
      </c>
      <c r="EM173" t="s">
        <v>95</v>
      </c>
      <c r="EN173" s="8">
        <v>43920</v>
      </c>
      <c r="EO173">
        <v>4</v>
      </c>
      <c r="EQ173">
        <v>0</v>
      </c>
    </row>
    <row r="174" spans="1:251" ht="20.25">
      <c r="C174">
        <f>H173*D174</f>
        <v>678.98138810440355</v>
      </c>
      <c r="D174">
        <f>D173</f>
        <v>0.0082380102844000005</v>
      </c>
      <c r="E174" t="s">
        <v>30</v>
      </c>
      <c r="F174" s="9">
        <v>44064</v>
      </c>
      <c r="H174">
        <f>H173+C174</f>
        <v>83099.537403938011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43921</v>
      </c>
      <c r="CK174">
        <v>11</v>
      </c>
      <c r="CM174">
        <v>0</v>
      </c>
      <c r="EL174">
        <v>32</v>
      </c>
      <c r="EM174" t="s">
        <v>95</v>
      </c>
      <c r="EN174" s="8">
        <v>43921</v>
      </c>
      <c r="EO174">
        <v>4</v>
      </c>
      <c r="EQ174">
        <v>0</v>
      </c>
    </row>
    <row r="175" spans="1:251" ht="20.25">
      <c r="C175">
        <f>H174*D175</f>
        <v>684.57484376252387</v>
      </c>
      <c r="D175">
        <f>D174</f>
        <v>0.0082380102844000005</v>
      </c>
      <c r="E175" t="s">
        <v>32</v>
      </c>
      <c r="F175" s="9">
        <v>44065</v>
      </c>
      <c r="H175">
        <f>H174+C175</f>
        <v>83784.112247700541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43922</v>
      </c>
      <c r="CK175">
        <v>16</v>
      </c>
      <c r="CM175">
        <v>0</v>
      </c>
      <c r="EL175">
        <v>32</v>
      </c>
      <c r="EM175" t="s">
        <v>95</v>
      </c>
      <c r="EN175" s="8">
        <v>43922</v>
      </c>
      <c r="EO175">
        <v>4</v>
      </c>
      <c r="EQ175">
        <v>0</v>
      </c>
    </row>
    <row r="176" spans="1:251" ht="20.25">
      <c r="C176">
        <f>H175*D176</f>
        <v>690.21437836588109</v>
      </c>
      <c r="D176">
        <f>D175</f>
        <v>0.0082380102844000005</v>
      </c>
      <c r="E176" t="s">
        <v>22</v>
      </c>
      <c r="F176" s="9">
        <v>44066</v>
      </c>
      <c r="H176">
        <f>H175+C176</f>
        <v>84474.326626066424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43923</v>
      </c>
      <c r="CK176">
        <v>20</v>
      </c>
      <c r="CM176">
        <v>0</v>
      </c>
      <c r="EL176">
        <v>32</v>
      </c>
      <c r="EM176" t="s">
        <v>95</v>
      </c>
      <c r="EN176" s="8">
        <v>43923</v>
      </c>
      <c r="EO176">
        <v>4</v>
      </c>
      <c r="EQ176">
        <v>0</v>
      </c>
    </row>
    <row r="177" spans="1:251" ht="20.25">
      <c r="C177">
        <f>H176*D177</f>
        <v>695.9003715133</v>
      </c>
      <c r="D177">
        <f>D176</f>
        <v>0.0082380102844000005</v>
      </c>
      <c r="E177" t="s">
        <v>25</v>
      </c>
      <c r="F177" s="9">
        <v>44067</v>
      </c>
      <c r="H177">
        <f>H176+C177</f>
        <v>85170.226997579724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43924</v>
      </c>
      <c r="CK177">
        <v>25</v>
      </c>
      <c r="CM177">
        <v>3</v>
      </c>
      <c r="EL177">
        <v>32</v>
      </c>
      <c r="EM177" t="s">
        <v>95</v>
      </c>
      <c r="EN177" s="8">
        <v>43924</v>
      </c>
      <c r="EO177">
        <v>5</v>
      </c>
      <c r="EQ177">
        <v>0</v>
      </c>
    </row>
    <row r="178" spans="1:251" ht="20.25">
      <c r="C178">
        <f>H177*D178</f>
        <v>701.63320593074434</v>
      </c>
      <c r="D178">
        <f>D177</f>
        <v>0.0082380102844000005</v>
      </c>
      <c r="E178" t="s">
        <v>26</v>
      </c>
      <c r="F178" s="9">
        <v>44068</v>
      </c>
      <c r="H178">
        <f>H177+C178</f>
        <v>85871.86020351047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43925</v>
      </c>
      <c r="CK178">
        <v>28</v>
      </c>
      <c r="CM178">
        <v>3</v>
      </c>
      <c r="EL178">
        <v>32</v>
      </c>
      <c r="EM178" t="s">
        <v>95</v>
      </c>
      <c r="EN178" s="8">
        <v>43925</v>
      </c>
      <c r="EO178">
        <v>5</v>
      </c>
      <c r="EQ178">
        <v>0</v>
      </c>
    </row>
    <row r="179" spans="1:251" ht="20.25">
      <c r="C179">
        <f>H178*D179</f>
        <v>707.41326749707844</v>
      </c>
      <c r="D179">
        <f>D178</f>
        <v>0.0082380102844000005</v>
      </c>
      <c r="E179" t="s">
        <v>27</v>
      </c>
      <c r="F179" s="9">
        <v>44069</v>
      </c>
      <c r="H179">
        <f>H178+C179</f>
        <v>86579.273471007546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43926</v>
      </c>
      <c r="CK179">
        <v>33</v>
      </c>
      <c r="CM179">
        <v>3</v>
      </c>
      <c r="EL179">
        <v>32</v>
      </c>
      <c r="EM179" t="s">
        <v>95</v>
      </c>
      <c r="EN179" s="8">
        <v>43926</v>
      </c>
      <c r="EO179">
        <v>5</v>
      </c>
      <c r="EQ179">
        <v>0</v>
      </c>
    </row>
    <row r="180" spans="1:251" ht="20.25">
      <c r="C180">
        <f>H179*D180</f>
        <v>713.24094527004024</v>
      </c>
      <c r="D180">
        <f>D179</f>
        <v>0.0082380102844000005</v>
      </c>
      <c r="E180" t="s">
        <v>29</v>
      </c>
      <c r="F180" s="9">
        <v>44070</v>
      </c>
      <c r="H180">
        <f>H179+C180</f>
        <v>87292.514416277583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43927</v>
      </c>
      <c r="CK180">
        <v>41</v>
      </c>
      <c r="CM180">
        <v>3</v>
      </c>
      <c r="EL180">
        <v>32</v>
      </c>
      <c r="EM180" t="s">
        <v>95</v>
      </c>
      <c r="EN180" s="8">
        <v>43927</v>
      </c>
      <c r="EO180">
        <v>6</v>
      </c>
      <c r="EQ180">
        <v>0</v>
      </c>
    </row>
    <row r="181" spans="1:251" ht="20.25">
      <c r="C181">
        <f>H180*D181</f>
        <v>719.11663151242999</v>
      </c>
      <c r="D181">
        <f>D180</f>
        <v>0.0082380102844000005</v>
      </c>
      <c r="E181" t="s">
        <v>30</v>
      </c>
      <c r="F181" s="9">
        <v>44071</v>
      </c>
      <c r="H181">
        <f>H180+C181</f>
        <v>88011.631047790012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43928</v>
      </c>
      <c r="CK181">
        <v>47</v>
      </c>
      <c r="CM181">
        <v>5</v>
      </c>
      <c r="EL181">
        <v>32</v>
      </c>
      <c r="EM181" t="s">
        <v>95</v>
      </c>
      <c r="EN181" s="8">
        <v>43928</v>
      </c>
      <c r="EO181">
        <v>6</v>
      </c>
      <c r="EQ181">
        <v>0</v>
      </c>
    </row>
    <row r="182" spans="1:251" ht="20.25">
      <c r="C182">
        <f>H181*D182</f>
        <v>725.04072171851249</v>
      </c>
      <c r="D182">
        <f>D181</f>
        <v>0.0082380102844000005</v>
      </c>
      <c r="E182" t="s">
        <v>32</v>
      </c>
      <c r="F182" s="9">
        <v>44072</v>
      </c>
      <c r="H182">
        <f>H181+C182</f>
        <v>88736.671769508524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43929</v>
      </c>
      <c r="CK182">
        <v>60</v>
      </c>
      <c r="CM182">
        <v>6</v>
      </c>
      <c r="EL182">
        <v>32</v>
      </c>
      <c r="EM182" t="s">
        <v>95</v>
      </c>
      <c r="EN182" s="8">
        <v>43929</v>
      </c>
      <c r="EO182">
        <v>7</v>
      </c>
      <c r="EQ182">
        <v>0</v>
      </c>
    </row>
    <row r="183" spans="1:251" ht="20.25">
      <c r="C183">
        <f>H182*D183</f>
        <v>731.01361464063837</v>
      </c>
      <c r="D183">
        <f>D182</f>
        <v>0.0082380102844000005</v>
      </c>
      <c r="E183" t="s">
        <v>22</v>
      </c>
      <c r="F183" s="9">
        <v>44073</v>
      </c>
      <c r="H183">
        <f>H182+C183</f>
        <v>89467.685384149168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43930</v>
      </c>
      <c r="CK183">
        <v>67</v>
      </c>
      <c r="CM183">
        <v>9</v>
      </c>
      <c r="EL183">
        <v>32</v>
      </c>
      <c r="EM183" t="s">
        <v>95</v>
      </c>
      <c r="EN183" s="8">
        <v>43930</v>
      </c>
      <c r="EO183">
        <v>7</v>
      </c>
      <c r="EQ183">
        <v>0</v>
      </c>
    </row>
    <row r="184" spans="1:251" ht="20.25">
      <c r="C184">
        <f>H183*D184</f>
        <v>737.03571231608441</v>
      </c>
      <c r="D184">
        <f>D183</f>
        <v>0.0082380102844000005</v>
      </c>
      <c r="E184" t="s">
        <v>25</v>
      </c>
      <c r="F184" s="9">
        <v>44074</v>
      </c>
      <c r="H184">
        <f>H183+C184</f>
        <v>90204.721096465248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43931</v>
      </c>
      <c r="CK184">
        <v>75</v>
      </c>
      <c r="CM184">
        <v>9</v>
      </c>
      <c r="EL184">
        <v>32</v>
      </c>
      <c r="EM184" t="s">
        <v>95</v>
      </c>
      <c r="EN184" s="8">
        <v>43931</v>
      </c>
      <c r="EO184">
        <v>8</v>
      </c>
      <c r="EQ184">
        <v>0</v>
      </c>
    </row>
    <row r="185" spans="1:251" ht="20.25">
      <c r="C185">
        <f>H184*D185</f>
        <v>743.10742009411445</v>
      </c>
      <c r="D185">
        <f>D184</f>
        <v>0.0082380102844000005</v>
      </c>
      <c r="E185" t="s">
        <v>26</v>
      </c>
      <c r="F185" s="9">
        <v>44075</v>
      </c>
      <c r="H185">
        <f>H184+C185</f>
        <v>90947.828516559355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43932</v>
      </c>
      <c r="CK185">
        <v>77</v>
      </c>
      <c r="CM185">
        <v>9</v>
      </c>
      <c r="EL185">
        <v>32</v>
      </c>
      <c r="EM185" t="s">
        <v>95</v>
      </c>
      <c r="EN185" s="8">
        <v>43932</v>
      </c>
      <c r="EO185">
        <v>9</v>
      </c>
      <c r="EQ185">
        <v>0</v>
      </c>
    </row>
    <row r="186" spans="1:251" ht="20.25">
      <c r="C186">
        <f>H185*D186</f>
        <v>749.22914666326358</v>
      </c>
      <c r="D186">
        <f>D185</f>
        <v>0.0082380102844000005</v>
      </c>
      <c r="E186" t="s">
        <v>27</v>
      </c>
      <c r="F186" s="9">
        <v>44076</v>
      </c>
      <c r="H186">
        <f>H185+C186</f>
        <v>91697.057663222615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43933</v>
      </c>
      <c r="CK186">
        <v>79</v>
      </c>
      <c r="CM186">
        <v>10</v>
      </c>
      <c r="EL186">
        <v>32</v>
      </c>
      <c r="EM186" t="s">
        <v>95</v>
      </c>
      <c r="EN186" s="8">
        <v>43933</v>
      </c>
      <c r="EO186">
        <v>9</v>
      </c>
      <c r="EQ186">
        <v>0</v>
      </c>
    </row>
    <row r="187" spans="1:251" ht="20.25">
      <c r="C187">
        <f>H186*D187</f>
        <v>755.40130407884783</v>
      </c>
      <c r="D187">
        <f>D186</f>
        <v>0.0082380102844000005</v>
      </c>
      <c r="E187" t="s">
        <v>29</v>
      </c>
      <c r="F187" s="9">
        <v>44077</v>
      </c>
      <c r="H187">
        <f>H186+C187</f>
        <v>92452.458967301456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43934</v>
      </c>
      <c r="CK187">
        <v>88</v>
      </c>
      <c r="CM187">
        <v>12</v>
      </c>
      <c r="EL187">
        <v>32</v>
      </c>
      <c r="EM187" t="s">
        <v>95</v>
      </c>
      <c r="EN187" s="8">
        <v>43934</v>
      </c>
      <c r="EO187">
        <v>11</v>
      </c>
      <c r="EQ187">
        <v>0</v>
      </c>
    </row>
    <row r="188" spans="1:251" ht="20.25">
      <c r="C188">
        <f>H187*D188</f>
        <v>761.62430779069848</v>
      </c>
      <c r="D188">
        <f>D187</f>
        <v>0.0082380102844000005</v>
      </c>
      <c r="E188" t="s">
        <v>30</v>
      </c>
      <c r="F188" s="9">
        <v>44078</v>
      </c>
      <c r="H188">
        <f>H187+C188</f>
        <v>93214.083275092155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43935</v>
      </c>
      <c r="CK188">
        <v>99</v>
      </c>
      <c r="CM188">
        <v>14</v>
      </c>
      <c r="EL188">
        <v>32</v>
      </c>
      <c r="EM188" t="s">
        <v>95</v>
      </c>
      <c r="EN188" s="8">
        <v>43935</v>
      </c>
      <c r="EO188">
        <v>12</v>
      </c>
      <c r="EQ188">
        <v>0</v>
      </c>
    </row>
    <row r="189" spans="1:251" ht="20.25">
      <c r="C189">
        <f>H188*D189</f>
        <v>767.89857667112722</v>
      </c>
      <c r="D189">
        <f>D188</f>
        <v>0.0082380102844000005</v>
      </c>
      <c r="E189" t="s">
        <v>32</v>
      </c>
      <c r="F189" s="9">
        <v>44079</v>
      </c>
      <c r="H189">
        <f>H188+C189</f>
        <v>93981.981851763281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43936</v>
      </c>
      <c r="CK189">
        <v>108</v>
      </c>
      <c r="CM189">
        <v>16</v>
      </c>
      <c r="EL189">
        <v>32</v>
      </c>
      <c r="EM189" t="s">
        <v>95</v>
      </c>
      <c r="EN189" s="8">
        <v>43936</v>
      </c>
      <c r="EO189">
        <v>13</v>
      </c>
      <c r="EQ189">
        <v>0</v>
      </c>
    </row>
    <row r="190" spans="1:251" ht="20.25">
      <c r="C190">
        <f>H189*D190</f>
        <v>774.22453304312012</v>
      </c>
      <c r="D190">
        <f>D189</f>
        <v>0.0082380102844000005</v>
      </c>
      <c r="E190" t="s">
        <v>22</v>
      </c>
      <c r="F190" s="9">
        <v>44080</v>
      </c>
      <c r="H190">
        <f>H189+C190</f>
        <v>94756.206384806399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43937</v>
      </c>
      <c r="CK190">
        <v>127</v>
      </c>
      <c r="CL190">
        <v>596</v>
      </c>
      <c r="CM190">
        <v>19</v>
      </c>
      <c r="EL190">
        <v>32</v>
      </c>
      <c r="EM190" t="s">
        <v>95</v>
      </c>
      <c r="EN190" s="8">
        <v>43937</v>
      </c>
      <c r="EO190">
        <v>16</v>
      </c>
      <c r="EP190">
        <v>129</v>
      </c>
      <c r="EQ190">
        <v>0</v>
      </c>
    </row>
    <row r="191" spans="1:251" ht="20.25">
      <c r="C191">
        <f>H190*D191</f>
        <v>780.60260270876415</v>
      </c>
      <c r="D191">
        <f>D190</f>
        <v>0.0082380102844000005</v>
      </c>
      <c r="E191" t="s">
        <v>25</v>
      </c>
      <c r="F191" s="9">
        <v>44081</v>
      </c>
      <c r="H191">
        <f>H190+C191</f>
        <v>95536.808987515164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43938</v>
      </c>
      <c r="CK191">
        <v>136</v>
      </c>
      <c r="CL191">
        <v>638</v>
      </c>
      <c r="CM191">
        <v>19</v>
      </c>
      <c r="EL191">
        <v>32</v>
      </c>
      <c r="EM191" t="s">
        <v>95</v>
      </c>
      <c r="EN191" s="8">
        <v>43938</v>
      </c>
      <c r="EO191">
        <v>17</v>
      </c>
      <c r="EP191">
        <v>137</v>
      </c>
      <c r="EQ191">
        <v>0</v>
      </c>
    </row>
    <row r="192" spans="1:251" ht="20.25">
      <c r="A192" t="s">
        <v>1</v>
      </c>
      <c r="C192">
        <f>H191*D192</f>
        <v>787.0332149779083</v>
      </c>
      <c r="D192">
        <f>D191</f>
        <v>0.0082380102844000005</v>
      </c>
      <c r="E192" t="s">
        <v>26</v>
      </c>
      <c r="F192" s="9">
        <v>44082</v>
      </c>
      <c r="H192">
        <f>H191+C192</f>
        <v>96323.842202493077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43939</v>
      </c>
      <c r="CK192">
        <v>153</v>
      </c>
      <c r="CL192">
        <v>718</v>
      </c>
      <c r="CM192">
        <v>19</v>
      </c>
      <c r="EL192">
        <v>32</v>
      </c>
      <c r="EM192" t="s">
        <v>95</v>
      </c>
      <c r="EN192" s="8">
        <v>43939</v>
      </c>
      <c r="EO192">
        <v>17</v>
      </c>
      <c r="EP192">
        <v>137</v>
      </c>
      <c r="EQ192">
        <v>0</v>
      </c>
    </row>
    <row r="193" spans="1:251" ht="20.25">
      <c r="C193">
        <f>H192*D193</f>
        <v>793.51680269706071</v>
      </c>
      <c r="D193">
        <f>D192</f>
        <v>0.0082380102844000005</v>
      </c>
      <c r="E193" t="s">
        <v>27</v>
      </c>
      <c r="F193" s="9">
        <v>44083</v>
      </c>
      <c r="H193">
        <f>H192+C193</f>
        <v>97117.359005190141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43940</v>
      </c>
      <c r="CK193">
        <v>155</v>
      </c>
      <c r="CL193">
        <v>728</v>
      </c>
      <c r="CM193">
        <v>20</v>
      </c>
      <c r="EL193">
        <v>32</v>
      </c>
      <c r="EM193" t="s">
        <v>95</v>
      </c>
      <c r="EN193" s="8">
        <v>43940</v>
      </c>
      <c r="EO193">
        <v>17</v>
      </c>
      <c r="EP193">
        <v>137</v>
      </c>
      <c r="EQ193">
        <v>0</v>
      </c>
    </row>
    <row r="194" spans="1:251" ht="20.25">
      <c r="C194">
        <f>H193*D194</f>
        <v>800.05380227852334</v>
      </c>
      <c r="D194">
        <f>D193</f>
        <v>0.0082380102844000005</v>
      </c>
      <c r="E194" t="s">
        <v>29</v>
      </c>
      <c r="F194" s="9">
        <v>44084</v>
      </c>
      <c r="H194">
        <f>H193+C194</f>
        <v>97917.41280746866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43941</v>
      </c>
      <c r="CK194">
        <v>189</v>
      </c>
      <c r="CL194">
        <v>887</v>
      </c>
      <c r="CM194">
        <v>29</v>
      </c>
      <c r="EL194">
        <v>32</v>
      </c>
      <c r="EM194" t="s">
        <v>95</v>
      </c>
      <c r="EN194" s="8">
        <v>43941</v>
      </c>
      <c r="EO194">
        <v>19</v>
      </c>
      <c r="EP194">
        <v>153</v>
      </c>
      <c r="EQ194">
        <v>0</v>
      </c>
    </row>
    <row r="195" spans="1:251" ht="20.25">
      <c r="C195">
        <f>H194*D195</f>
        <v>806.64465372976713</v>
      </c>
      <c r="D195">
        <f>D194</f>
        <v>0.0082380102844000005</v>
      </c>
      <c r="E195" t="s">
        <v>30</v>
      </c>
      <c r="F195" s="9">
        <v>44085</v>
      </c>
      <c r="H195">
        <f>H194+C195</f>
        <v>98724.057461198434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43942</v>
      </c>
      <c r="CK195">
        <v>192</v>
      </c>
      <c r="CL195">
        <v>901</v>
      </c>
      <c r="CM195">
        <v>29</v>
      </c>
      <c r="EL195">
        <v>32</v>
      </c>
      <c r="EM195" t="s">
        <v>95</v>
      </c>
      <c r="EN195" s="8">
        <v>43942</v>
      </c>
      <c r="EO195">
        <v>20</v>
      </c>
      <c r="EP195">
        <v>161</v>
      </c>
      <c r="EQ195">
        <v>0</v>
      </c>
    </row>
    <row r="196" spans="1:251" ht="20.25">
      <c r="C196">
        <f>H195*D196</f>
        <v>813.28980068304929</v>
      </c>
      <c r="D196">
        <f>D195</f>
        <v>0.0082380102844000005</v>
      </c>
      <c r="E196" t="s">
        <v>32</v>
      </c>
      <c r="F196" s="9">
        <v>44086</v>
      </c>
      <c r="H196">
        <f>H195+C196</f>
        <v>99537.347261881485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43943</v>
      </c>
      <c r="CK196">
        <v>201</v>
      </c>
      <c r="CL196">
        <v>944</v>
      </c>
      <c r="CM196">
        <v>30</v>
      </c>
      <c r="EL196">
        <v>32</v>
      </c>
      <c r="EM196" t="s">
        <v>95</v>
      </c>
      <c r="EN196" s="8">
        <v>43943</v>
      </c>
      <c r="EO196">
        <v>20</v>
      </c>
      <c r="EP196">
        <v>161</v>
      </c>
      <c r="EQ196">
        <v>0</v>
      </c>
    </row>
    <row r="197" spans="1:251" ht="20.25">
      <c r="C197">
        <f>H196*D197</f>
        <v>819.98969042527392</v>
      </c>
      <c r="D197">
        <f>D196</f>
        <v>0.0082380102844000005</v>
      </c>
      <c r="E197" t="s">
        <v>22</v>
      </c>
      <c r="F197" s="9">
        <v>44087</v>
      </c>
      <c r="H197">
        <f>H196+C197</f>
        <v>100357.33695230675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43944</v>
      </c>
      <c r="CK197">
        <v>205</v>
      </c>
      <c r="CL197">
        <v>962</v>
      </c>
      <c r="CM197">
        <v>31</v>
      </c>
      <c r="EL197">
        <v>32</v>
      </c>
      <c r="EM197" t="s">
        <v>95</v>
      </c>
      <c r="EN197" s="8">
        <v>43944</v>
      </c>
      <c r="EO197">
        <v>22</v>
      </c>
      <c r="EP197">
        <v>177</v>
      </c>
      <c r="EQ197">
        <v>0</v>
      </c>
    </row>
    <row r="198" spans="1:251" ht="20.25">
      <c r="C198">
        <f>H197*D198</f>
        <v>826.74477392809922</v>
      </c>
      <c r="D198">
        <f>D197</f>
        <v>0.0082380102844000005</v>
      </c>
      <c r="E198" t="s">
        <v>25</v>
      </c>
      <c r="F198" s="9">
        <v>44088</v>
      </c>
      <c r="H198">
        <f>H197+C198</f>
        <v>101184.08172623486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43945</v>
      </c>
      <c r="CK198">
        <v>215</v>
      </c>
      <c r="CL198">
        <v>1009</v>
      </c>
      <c r="CM198">
        <v>33</v>
      </c>
      <c r="EL198">
        <v>32</v>
      </c>
      <c r="EM198" t="s">
        <v>95</v>
      </c>
      <c r="EN198" s="8">
        <v>43945</v>
      </c>
      <c r="EO198">
        <v>24</v>
      </c>
      <c r="EP198">
        <v>193</v>
      </c>
      <c r="EQ198">
        <v>0</v>
      </c>
    </row>
    <row r="199" spans="1:251" ht="20.25">
      <c r="C199">
        <f>H198*D199</f>
        <v>833.55550587829293</v>
      </c>
      <c r="D199">
        <f>D198</f>
        <v>0.0082380102844000005</v>
      </c>
      <c r="E199" t="s">
        <v>26</v>
      </c>
      <c r="F199" s="9">
        <v>44089</v>
      </c>
      <c r="H199">
        <f>H198+C199</f>
        <v>102017.63723211315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43946</v>
      </c>
      <c r="CK199">
        <v>227</v>
      </c>
      <c r="CL199">
        <v>1066</v>
      </c>
      <c r="CM199">
        <v>38</v>
      </c>
      <c r="EL199">
        <v>32</v>
      </c>
      <c r="EM199" t="s">
        <v>95</v>
      </c>
      <c r="EN199" s="8">
        <v>43946</v>
      </c>
      <c r="EO199">
        <v>25</v>
      </c>
      <c r="EP199">
        <v>201</v>
      </c>
      <c r="EQ199">
        <v>0</v>
      </c>
    </row>
    <row r="200" spans="1:251" ht="20.25">
      <c r="C200">
        <f>H199*D200</f>
        <v>840.42234470833648</v>
      </c>
      <c r="D200">
        <f>D199</f>
        <v>0.0082380102844000005</v>
      </c>
      <c r="E200" t="s">
        <v>27</v>
      </c>
      <c r="F200" s="9">
        <v>44090</v>
      </c>
      <c r="H200">
        <f>H199+C200</f>
        <v>102858.05957682148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43947</v>
      </c>
      <c r="CK200">
        <v>233</v>
      </c>
      <c r="CL200">
        <v>1094</v>
      </c>
      <c r="CM200">
        <v>42</v>
      </c>
      <c r="EL200">
        <v>32</v>
      </c>
      <c r="EM200" t="s">
        <v>95</v>
      </c>
      <c r="EN200" s="8">
        <v>43947</v>
      </c>
      <c r="EO200">
        <v>26</v>
      </c>
      <c r="EP200">
        <v>209</v>
      </c>
      <c r="EQ200">
        <v>0</v>
      </c>
    </row>
    <row r="201" spans="1:251" ht="20.25">
      <c r="C201">
        <f>H200*D201</f>
        <v>847.34575262728333</v>
      </c>
      <c r="D201">
        <f>D200</f>
        <v>0.0082380102844000005</v>
      </c>
      <c r="E201" t="s">
        <v>29</v>
      </c>
      <c r="F201" s="9">
        <v>44091</v>
      </c>
      <c r="H201">
        <f>H200+C201</f>
        <v>103705.40532944877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43948</v>
      </c>
      <c r="CK201">
        <v>241</v>
      </c>
      <c r="CL201">
        <v>1131</v>
      </c>
      <c r="CM201">
        <v>42</v>
      </c>
      <c r="EL201">
        <v>32</v>
      </c>
      <c r="EM201" t="s">
        <v>95</v>
      </c>
      <c r="EN201" s="8">
        <v>43948</v>
      </c>
      <c r="EO201">
        <v>25</v>
      </c>
      <c r="EP201">
        <v>201</v>
      </c>
      <c r="EQ201">
        <v>0</v>
      </c>
    </row>
    <row r="202" spans="1:251" ht="20.25">
      <c r="C202">
        <f>H201*D202</f>
        <v>854.32619565186963</v>
      </c>
      <c r="D202">
        <f>D201</f>
        <v>0.0082380102844000005</v>
      </c>
      <c r="E202" t="s">
        <v>30</v>
      </c>
      <c r="F202" s="9">
        <v>44092</v>
      </c>
      <c r="H202">
        <f>H201+C202</f>
        <v>104559.73152510064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43949</v>
      </c>
      <c r="CK202">
        <v>247</v>
      </c>
      <c r="CL202">
        <v>1160</v>
      </c>
      <c r="CM202">
        <v>46</v>
      </c>
      <c r="EL202">
        <v>32</v>
      </c>
      <c r="EM202" t="s">
        <v>95</v>
      </c>
      <c r="EN202" s="8">
        <v>43949</v>
      </c>
      <c r="EO202">
        <v>26</v>
      </c>
      <c r="EP202">
        <v>209</v>
      </c>
      <c r="EQ202">
        <v>0</v>
      </c>
    </row>
    <row r="203" spans="1:251" ht="20.25">
      <c r="C203">
        <f>H202*D203</f>
        <v>861.36414363788197</v>
      </c>
      <c r="D203">
        <f>D202</f>
        <v>0.0082380102844000005</v>
      </c>
      <c r="E203" t="s">
        <v>32</v>
      </c>
      <c r="F203" s="9">
        <v>44093</v>
      </c>
      <c r="H203">
        <f>H202+C203</f>
        <v>105421.09566873852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43950</v>
      </c>
      <c r="CK203">
        <v>252</v>
      </c>
      <c r="CL203">
        <v>1183</v>
      </c>
      <c r="CM203">
        <v>47</v>
      </c>
      <c r="EL203">
        <v>32</v>
      </c>
      <c r="EM203" t="s">
        <v>95</v>
      </c>
      <c r="EN203" s="8">
        <v>43950</v>
      </c>
      <c r="EO203">
        <v>25</v>
      </c>
      <c r="EP203">
        <v>201</v>
      </c>
      <c r="EQ203">
        <v>0</v>
      </c>
    </row>
    <row r="204" spans="1:251" ht="20.25">
      <c r="C204">
        <f>H203*D204</f>
        <v>868.46007031178431</v>
      </c>
      <c r="D204">
        <f>D203</f>
        <v>0.0082380102844000005</v>
      </c>
      <c r="E204" t="s">
        <v>22</v>
      </c>
      <c r="F204" s="9">
        <v>44094</v>
      </c>
      <c r="H204">
        <f>H203+C204</f>
        <v>106289.55573905031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11</v>
      </c>
      <c r="CI204" t="s">
        <v>31</v>
      </c>
      <c r="CJ204" s="8">
        <v>43951</v>
      </c>
      <c r="CK204">
        <v>265</v>
      </c>
      <c r="CL204">
        <v>1244</v>
      </c>
      <c r="CM204">
        <v>50</v>
      </c>
      <c r="EL204">
        <v>32</v>
      </c>
      <c r="EM204" t="s">
        <v>95</v>
      </c>
      <c r="EN204" s="8">
        <v>43951</v>
      </c>
      <c r="EO204">
        <v>25</v>
      </c>
      <c r="EP204">
        <v>201</v>
      </c>
      <c r="EQ204">
        <v>0</v>
      </c>
    </row>
    <row r="205" spans="1:251" ht="20.25">
      <c r="C205">
        <f>H204*D205</f>
        <v>875.61445330260358</v>
      </c>
      <c r="D205">
        <f>D204</f>
        <v>0.0082380102844000005</v>
      </c>
      <c r="E205" t="s">
        <v>25</v>
      </c>
      <c r="F205" s="9">
        <v>44095</v>
      </c>
      <c r="H205">
        <f>H204+C205</f>
        <v>107165.17019235292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11</v>
      </c>
      <c r="CI205" t="s">
        <v>31</v>
      </c>
      <c r="CJ205" s="8">
        <v>43952</v>
      </c>
      <c r="CK205">
        <v>282</v>
      </c>
      <c r="CL205">
        <v>1324</v>
      </c>
      <c r="CM205">
        <v>50</v>
      </c>
      <c r="EL205">
        <v>32</v>
      </c>
      <c r="EM205" t="s">
        <v>95</v>
      </c>
      <c r="EN205" s="8">
        <v>43952</v>
      </c>
      <c r="EO205">
        <v>25</v>
      </c>
      <c r="EP205">
        <v>201</v>
      </c>
      <c r="EQ205">
        <v>0</v>
      </c>
    </row>
    <row r="206" spans="1:251" ht="20.25">
      <c r="C206">
        <f>H205*D206</f>
        <v>882.82777417407976</v>
      </c>
      <c r="D206">
        <f>D205</f>
        <v>0.0082380102844000005</v>
      </c>
      <c r="E206" t="s">
        <v>26</v>
      </c>
      <c r="F206" s="9">
        <v>44096</v>
      </c>
      <c r="H206">
        <f>H205+C206</f>
        <v>108047.99796652699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11</v>
      </c>
      <c r="CI206" t="s">
        <v>31</v>
      </c>
      <c r="CJ206" s="8">
        <v>43953</v>
      </c>
      <c r="CK206">
        <v>293</v>
      </c>
      <c r="CL206">
        <v>1376</v>
      </c>
      <c r="CM206">
        <v>50</v>
      </c>
      <c r="EL206">
        <v>32</v>
      </c>
      <c r="EM206" t="s">
        <v>95</v>
      </c>
      <c r="EN206" s="8">
        <v>43953</v>
      </c>
      <c r="EO206">
        <v>25</v>
      </c>
      <c r="EP206">
        <v>201</v>
      </c>
      <c r="EQ206">
        <v>0</v>
      </c>
    </row>
    <row r="207" spans="1:251" ht="20.25">
      <c r="C207">
        <f>H206*D207</f>
        <v>890.10051845707972</v>
      </c>
      <c r="D207">
        <f>D206</f>
        <v>0.0082380102844000005</v>
      </c>
      <c r="E207" t="s">
        <v>27</v>
      </c>
      <c r="F207" s="9">
        <v>44097</v>
      </c>
      <c r="H207">
        <f>H206+C207</f>
        <v>108938.09848498408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11</v>
      </c>
      <c r="CI207" t="s">
        <v>31</v>
      </c>
      <c r="CJ207" s="8">
        <v>43954</v>
      </c>
      <c r="CK207">
        <v>296</v>
      </c>
      <c r="CL207">
        <v>1390</v>
      </c>
      <c r="CM207">
        <v>52</v>
      </c>
      <c r="EL207">
        <v>32</v>
      </c>
      <c r="EM207" t="s">
        <v>95</v>
      </c>
      <c r="EN207" s="8">
        <v>43954</v>
      </c>
      <c r="EO207">
        <v>25</v>
      </c>
      <c r="EP207">
        <v>201</v>
      </c>
      <c r="EQ207">
        <v>0</v>
      </c>
    </row>
    <row r="208" spans="1:251" ht="20.25">
      <c r="C208">
        <f>H207*D208</f>
        <v>897.43317568227894</v>
      </c>
      <c r="D208">
        <f>D207</f>
        <v>0.0082380102844000005</v>
      </c>
      <c r="E208" t="s">
        <v>29</v>
      </c>
      <c r="F208" s="9">
        <v>44098</v>
      </c>
      <c r="H208">
        <f>H207+C208</f>
        <v>109835.53166066635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11</v>
      </c>
      <c r="CI208" t="s">
        <v>31</v>
      </c>
      <c r="CJ208" s="8">
        <v>43955</v>
      </c>
      <c r="CK208">
        <v>302</v>
      </c>
      <c r="CL208">
        <v>1418</v>
      </c>
      <c r="CM208">
        <v>54</v>
      </c>
      <c r="EL208">
        <v>32</v>
      </c>
      <c r="EM208" t="s">
        <v>95</v>
      </c>
      <c r="EN208" s="8">
        <v>43955</v>
      </c>
      <c r="EO208">
        <v>26</v>
      </c>
      <c r="EP208">
        <v>209</v>
      </c>
      <c r="EQ208">
        <v>0</v>
      </c>
    </row>
    <row r="209" spans="1:251" ht="20.25">
      <c r="C209">
        <f>H208*D209</f>
        <v>904.82623941311135</v>
      </c>
      <c r="D209">
        <f>D208</f>
        <v>0.0082380102844000005</v>
      </c>
      <c r="E209" t="s">
        <v>30</v>
      </c>
      <c r="F209" s="9">
        <v>44099</v>
      </c>
      <c r="H209">
        <f>H208+C209</f>
        <v>110740.35790007947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11</v>
      </c>
      <c r="CI209" t="s">
        <v>31</v>
      </c>
      <c r="CJ209" s="8">
        <v>43956</v>
      </c>
      <c r="CK209">
        <v>305</v>
      </c>
      <c r="CL209">
        <v>1432</v>
      </c>
      <c r="CM209">
        <v>55</v>
      </c>
      <c r="EL209">
        <v>32</v>
      </c>
      <c r="EM209" t="s">
        <v>95</v>
      </c>
      <c r="EN209" s="8">
        <v>43956</v>
      </c>
      <c r="EO209">
        <v>26</v>
      </c>
      <c r="EP209">
        <v>209</v>
      </c>
      <c r="EQ209">
        <v>0</v>
      </c>
    </row>
    <row r="210" spans="1:251" ht="20.25">
      <c r="C210">
        <f>H209*D210</f>
        <v>912.2802072789915</v>
      </c>
      <c r="D210">
        <f>D209</f>
        <v>0.0082380102844000005</v>
      </c>
      <c r="E210" t="s">
        <v>32</v>
      </c>
      <c r="F210" s="9">
        <v>44100</v>
      </c>
      <c r="H210">
        <f>H209+C210</f>
        <v>111652.63810735846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11</v>
      </c>
      <c r="CI210" t="s">
        <v>31</v>
      </c>
      <c r="CJ210" s="8">
        <v>43957</v>
      </c>
      <c r="CK210">
        <v>310</v>
      </c>
      <c r="CL210">
        <v>1455</v>
      </c>
      <c r="CM210">
        <v>57</v>
      </c>
      <c r="EL210">
        <v>32</v>
      </c>
      <c r="EM210" t="s">
        <v>95</v>
      </c>
      <c r="EN210" s="8">
        <v>43957</v>
      </c>
      <c r="EO210">
        <v>27</v>
      </c>
      <c r="EP210">
        <v>217</v>
      </c>
      <c r="EQ210">
        <v>0</v>
      </c>
    </row>
    <row r="211" spans="1:251" ht="20.25">
      <c r="C211">
        <f>H210*D211</f>
        <v>919.79558100881047</v>
      </c>
      <c r="D211">
        <f>D210</f>
        <v>0.0082380102844000005</v>
      </c>
      <c r="E211" t="s">
        <v>22</v>
      </c>
      <c r="F211" s="9">
        <v>44101</v>
      </c>
      <c r="H211">
        <f>H210+C211</f>
        <v>112572.43368836728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11</v>
      </c>
      <c r="CI211" t="s">
        <v>31</v>
      </c>
      <c r="CJ211" s="8">
        <v>43958</v>
      </c>
      <c r="CK211">
        <v>314</v>
      </c>
      <c r="CL211">
        <v>1474</v>
      </c>
      <c r="CM211">
        <v>58</v>
      </c>
      <c r="EL211">
        <v>32</v>
      </c>
      <c r="EM211" t="s">
        <v>95</v>
      </c>
      <c r="EN211" s="8">
        <v>43958</v>
      </c>
      <c r="EO211">
        <v>28</v>
      </c>
      <c r="EP211">
        <v>226</v>
      </c>
      <c r="EQ211">
        <v>0</v>
      </c>
    </row>
    <row r="212" spans="1:251" ht="20.25">
      <c r="C212">
        <f>H211*D212</f>
        <v>927.3728664647067</v>
      </c>
      <c r="D212">
        <f>D211</f>
        <v>0.0082380102844000005</v>
      </c>
      <c r="E212" t="s">
        <v>25</v>
      </c>
      <c r="F212" s="9">
        <v>44102</v>
      </c>
      <c r="H212">
        <f>H211+C212</f>
        <v>113499.80655483199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11</v>
      </c>
      <c r="CI212" t="s">
        <v>31</v>
      </c>
      <c r="CJ212" s="8">
        <v>43959</v>
      </c>
      <c r="CK212">
        <v>326</v>
      </c>
      <c r="CL212">
        <v>1530</v>
      </c>
      <c r="CM212">
        <v>60</v>
      </c>
      <c r="EL212">
        <v>32</v>
      </c>
      <c r="EM212" t="s">
        <v>95</v>
      </c>
      <c r="EN212" s="8">
        <v>43959</v>
      </c>
      <c r="EO212">
        <v>28</v>
      </c>
      <c r="EP212">
        <v>226</v>
      </c>
      <c r="EQ212">
        <v>0</v>
      </c>
    </row>
    <row r="213" spans="1:251" ht="20.25">
      <c r="C213">
        <f>H212*D213</f>
        <v>935.01257367611652</v>
      </c>
      <c r="D213">
        <f>D212</f>
        <v>0.0082380102844000005</v>
      </c>
      <c r="E213" t="s">
        <v>26</v>
      </c>
      <c r="F213" s="9">
        <v>44103</v>
      </c>
      <c r="H213">
        <f>H212+C213</f>
        <v>114434.8191285081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11</v>
      </c>
      <c r="CI213" t="s">
        <v>31</v>
      </c>
      <c r="CJ213" s="8">
        <v>43960</v>
      </c>
      <c r="CK213">
        <v>338</v>
      </c>
      <c r="CL213">
        <v>1587</v>
      </c>
      <c r="CM213">
        <v>62</v>
      </c>
      <c r="EL213">
        <v>32</v>
      </c>
      <c r="EM213" t="s">
        <v>95</v>
      </c>
      <c r="EN213" s="8">
        <v>43960</v>
      </c>
      <c r="EO213">
        <v>28</v>
      </c>
      <c r="EP213">
        <v>226</v>
      </c>
      <c r="EQ213">
        <v>0</v>
      </c>
    </row>
    <row r="214" spans="1:251" ht="19.57">
      <c r="C214">
        <f>H213*D214</f>
        <v>942.71521687410359</v>
      </c>
      <c r="D214">
        <f>D213</f>
        <v>0.0082380102844000005</v>
      </c>
      <c r="E214" t="s">
        <v>27</v>
      </c>
      <c r="F214" s="9">
        <v>44104</v>
      </c>
      <c r="H214">
        <f>H213+C214</f>
        <v>115377.5343453822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11</v>
      </c>
      <c r="CI214" t="s">
        <v>31</v>
      </c>
      <c r="CJ214" s="8">
        <v>43961</v>
      </c>
      <c r="CK214">
        <v>343</v>
      </c>
      <c r="CL214">
        <v>1610</v>
      </c>
      <c r="CM214">
        <v>62</v>
      </c>
      <c r="EL214">
        <v>32</v>
      </c>
      <c r="EM214" t="s">
        <v>95</v>
      </c>
      <c r="EN214" s="8">
        <v>43961</v>
      </c>
      <c r="EO214">
        <v>29</v>
      </c>
      <c r="EP214">
        <v>234</v>
      </c>
      <c r="EQ214">
        <v>0</v>
      </c>
    </row>
    <row r="215" spans="1:251" ht="19.57">
      <c r="C215">
        <f>H214*D215</f>
        <v>950.48131452597283</v>
      </c>
      <c r="D215">
        <f>D214</f>
        <v>0.0082380102844000005</v>
      </c>
      <c r="E215" t="s">
        <v>29</v>
      </c>
      <c r="F215" s="9">
        <v>44105</v>
      </c>
      <c r="H215">
        <f>H214+C215</f>
        <v>116328.01565990817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11</v>
      </c>
      <c r="CI215" t="s">
        <v>31</v>
      </c>
      <c r="CJ215" s="8">
        <v>43962</v>
      </c>
      <c r="CK215">
        <v>351</v>
      </c>
      <c r="CL215">
        <v>1648</v>
      </c>
      <c r="CM215">
        <v>63</v>
      </c>
      <c r="EL215">
        <v>32</v>
      </c>
      <c r="EM215" t="s">
        <v>95</v>
      </c>
      <c r="EN215" s="8">
        <v>43962</v>
      </c>
      <c r="EO215">
        <v>30</v>
      </c>
      <c r="EP215">
        <v>242</v>
      </c>
      <c r="EQ215">
        <v>0</v>
      </c>
    </row>
    <row r="216" spans="1:251" ht="19.57">
      <c r="C216">
        <f>H215*D216</f>
        <v>958.31138937016783</v>
      </c>
      <c r="D216">
        <f>D215</f>
        <v>0.0082380102844000005</v>
      </c>
      <c r="E216" t="s">
        <v>30</v>
      </c>
      <c r="F216" s="9">
        <v>44106</v>
      </c>
      <c r="H216">
        <f>H215+C216</f>
        <v>117286.32704927833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11</v>
      </c>
      <c r="CI216" t="s">
        <v>31</v>
      </c>
      <c r="CJ216" s="8">
        <v>43963</v>
      </c>
      <c r="CK216">
        <v>358</v>
      </c>
      <c r="CL216">
        <v>1681</v>
      </c>
      <c r="CM216">
        <v>64</v>
      </c>
      <c r="EL216">
        <v>32</v>
      </c>
      <c r="EM216" t="s">
        <v>95</v>
      </c>
      <c r="EN216" s="8">
        <v>43963</v>
      </c>
      <c r="EO216">
        <v>32</v>
      </c>
      <c r="EP216">
        <v>258</v>
      </c>
      <c r="EQ216">
        <v>0</v>
      </c>
    </row>
    <row r="217" spans="1:251" ht="19.57">
      <c r="C217">
        <f>H216*D217</f>
        <v>966.2059684514569</v>
      </c>
      <c r="D217">
        <f>D216</f>
        <v>0.0082380102844000005</v>
      </c>
      <c r="E217" t="s">
        <v>32</v>
      </c>
      <c r="F217" s="9">
        <v>44107</v>
      </c>
      <c r="H217">
        <f>H216+C217</f>
        <v>118252.53301772979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11</v>
      </c>
      <c r="CI217" t="s">
        <v>31</v>
      </c>
      <c r="CJ217" s="8">
        <v>43964</v>
      </c>
      <c r="CK217">
        <v>368</v>
      </c>
      <c r="CL217">
        <v>1728</v>
      </c>
      <c r="CM217">
        <v>65</v>
      </c>
      <c r="EL217">
        <v>32</v>
      </c>
      <c r="EM217" t="s">
        <v>95</v>
      </c>
      <c r="EN217" s="8">
        <v>43964</v>
      </c>
      <c r="EO217">
        <v>31</v>
      </c>
      <c r="EP217">
        <v>250</v>
      </c>
      <c r="EQ217">
        <v>0</v>
      </c>
    </row>
    <row r="218" spans="1:251" ht="20.25">
      <c r="C218">
        <f>H217*D218</f>
        <v>974.16558315640862</v>
      </c>
      <c r="D218">
        <f>D217</f>
        <v>0.0082380102844000005</v>
      </c>
      <c r="E218" t="s">
        <v>22</v>
      </c>
      <c r="F218" s="9">
        <v>44108</v>
      </c>
      <c r="H218">
        <f>H217+C218</f>
        <v>119226.6986008862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11</v>
      </c>
      <c r="CI218" t="s">
        <v>31</v>
      </c>
      <c r="CJ218" s="8">
        <v>43965</v>
      </c>
      <c r="CK218">
        <v>374</v>
      </c>
      <c r="CL218">
        <v>1756</v>
      </c>
      <c r="CM218">
        <v>66</v>
      </c>
      <c r="EL218">
        <v>32</v>
      </c>
      <c r="EM218" t="s">
        <v>95</v>
      </c>
      <c r="EN218" s="8">
        <v>43965</v>
      </c>
      <c r="EO218">
        <v>32</v>
      </c>
      <c r="EP218">
        <v>258</v>
      </c>
      <c r="EQ218">
        <v>0</v>
      </c>
    </row>
    <row r="219" spans="1:251" ht="20.25">
      <c r="C219">
        <f>H218*D219</f>
        <v>982.19076924915964</v>
      </c>
      <c r="D219">
        <f>D218</f>
        <v>0.0082380102844000005</v>
      </c>
      <c r="E219" t="s">
        <v>25</v>
      </c>
      <c r="F219" s="9">
        <v>44109</v>
      </c>
      <c r="H219">
        <f>H218+C219</f>
        <v>120208.88937013537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11</v>
      </c>
      <c r="CI219" t="s">
        <v>31</v>
      </c>
      <c r="CJ219" s="8">
        <v>43966</v>
      </c>
      <c r="CK219">
        <v>381</v>
      </c>
      <c r="CL219">
        <v>1789</v>
      </c>
      <c r="CM219">
        <v>66</v>
      </c>
      <c r="EL219">
        <v>32</v>
      </c>
      <c r="EM219" t="s">
        <v>95</v>
      </c>
      <c r="EN219" s="8">
        <v>43966</v>
      </c>
      <c r="EO219">
        <v>33</v>
      </c>
      <c r="EP219">
        <v>266</v>
      </c>
      <c r="EQ219">
        <v>0</v>
      </c>
    </row>
    <row r="220" spans="1:251" ht="20.25">
      <c r="C220">
        <f>H219*D220</f>
        <v>990.28206690747709</v>
      </c>
      <c r="D220">
        <f>D219</f>
        <v>0.0082380102844000005</v>
      </c>
      <c r="E220" t="s">
        <v>26</v>
      </c>
      <c r="F220" s="9">
        <v>44110</v>
      </c>
      <c r="H220">
        <f>H219+C220</f>
        <v>121199.17143704284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33</v>
      </c>
      <c r="CJ220" s="8">
        <v>43914</v>
      </c>
      <c r="CK220">
        <v>1</v>
      </c>
      <c r="CM220">
        <v>0</v>
      </c>
      <c r="EL220">
        <v>48</v>
      </c>
      <c r="EM220" t="s">
        <v>96</v>
      </c>
      <c r="EN220" s="8">
        <v>43914</v>
      </c>
      <c r="EO220">
        <v>0</v>
      </c>
      <c r="EQ220">
        <v>0</v>
      </c>
    </row>
    <row r="221" spans="1:251" ht="20.25">
      <c r="C221">
        <f>H220*D221</f>
        <v>998.44002075911771</v>
      </c>
      <c r="D221">
        <f>D220</f>
        <v>0.0082380102844000005</v>
      </c>
      <c r="E221" t="s">
        <v>27</v>
      </c>
      <c r="F221" s="9">
        <v>44111</v>
      </c>
      <c r="H221">
        <f>H220+C221</f>
        <v>122197.61145780196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33</v>
      </c>
      <c r="CJ221" s="8">
        <v>43915</v>
      </c>
      <c r="CK221">
        <v>2</v>
      </c>
      <c r="CM221">
        <v>0</v>
      </c>
      <c r="EL221">
        <v>48</v>
      </c>
      <c r="EM221" t="s">
        <v>96</v>
      </c>
      <c r="EN221" s="8">
        <v>43915</v>
      </c>
      <c r="EO221">
        <v>0</v>
      </c>
      <c r="EQ221">
        <v>0</v>
      </c>
    </row>
    <row r="222" spans="1:251" ht="20.25">
      <c r="C222">
        <f>H221*D222</f>
        <v>1006.6651799184879</v>
      </c>
      <c r="D222">
        <f>D221</f>
        <v>0.0082380102844000005</v>
      </c>
      <c r="E222" t="s">
        <v>29</v>
      </c>
      <c r="F222" s="9">
        <v>44112</v>
      </c>
      <c r="H222">
        <f>H221+C222</f>
        <v>123204.27663772045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33</v>
      </c>
      <c r="CJ222" s="8">
        <v>43916</v>
      </c>
      <c r="CK222">
        <v>2</v>
      </c>
      <c r="CM222">
        <v>0</v>
      </c>
      <c r="EL222">
        <v>48</v>
      </c>
      <c r="EM222" t="s">
        <v>96</v>
      </c>
      <c r="EN222" s="8">
        <v>43916</v>
      </c>
      <c r="EO222">
        <v>0</v>
      </c>
      <c r="EQ222">
        <v>0</v>
      </c>
    </row>
    <row r="223" spans="1:251" ht="20.25">
      <c r="C223">
        <f>H222*D223</f>
        <v>1014.9580980236038</v>
      </c>
      <c r="D223">
        <f>D222</f>
        <v>0.0082380102844000005</v>
      </c>
      <c r="E223" t="s">
        <v>30</v>
      </c>
      <c r="F223" s="9">
        <v>44113</v>
      </c>
      <c r="H223">
        <f>H222+C223</f>
        <v>124219.23473574406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33</v>
      </c>
      <c r="CJ223" s="8">
        <v>43917</v>
      </c>
      <c r="CK223">
        <v>2</v>
      </c>
      <c r="CM223">
        <v>0</v>
      </c>
      <c r="EL223">
        <v>48</v>
      </c>
      <c r="EM223" t="s">
        <v>96</v>
      </c>
      <c r="EN223" s="8">
        <v>43917</v>
      </c>
      <c r="EO223">
        <v>0</v>
      </c>
      <c r="EQ223">
        <v>0</v>
      </c>
    </row>
    <row r="224" spans="1:251" ht="20.25">
      <c r="C224">
        <f>H223*D224</f>
        <v>1023.3193332733573</v>
      </c>
      <c r="D224">
        <f>D223</f>
        <v>0.0082380102844000005</v>
      </c>
      <c r="E224" t="s">
        <v>32</v>
      </c>
      <c r="F224" s="9">
        <v>44114</v>
      </c>
      <c r="H224">
        <f>H223+C224</f>
        <v>125242.55406901742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33</v>
      </c>
      <c r="CJ224" s="8">
        <v>43918</v>
      </c>
      <c r="CK224">
        <v>2</v>
      </c>
      <c r="CM224">
        <v>0</v>
      </c>
      <c r="EL224">
        <v>48</v>
      </c>
      <c r="EM224" t="s">
        <v>96</v>
      </c>
      <c r="EN224" s="8">
        <v>43918</v>
      </c>
      <c r="EO224">
        <v>0</v>
      </c>
      <c r="EQ224">
        <v>0</v>
      </c>
    </row>
    <row r="225" spans="1:251" ht="20.25">
      <c r="C225">
        <f>H224*D225</f>
        <v>1031.7494484650886</v>
      </c>
      <c r="D225">
        <f>D224</f>
        <v>0.0082380102844000005</v>
      </c>
      <c r="E225" t="s">
        <v>22</v>
      </c>
      <c r="F225" s="9">
        <v>44115</v>
      </c>
      <c r="H225">
        <f>H224+C225</f>
        <v>126274.30351748251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33</v>
      </c>
      <c r="CJ225" s="8">
        <v>43919</v>
      </c>
      <c r="CK225">
        <v>2</v>
      </c>
      <c r="CM225">
        <v>0</v>
      </c>
      <c r="EL225">
        <v>48</v>
      </c>
      <c r="EM225" t="s">
        <v>96</v>
      </c>
      <c r="EN225" s="8">
        <v>43919</v>
      </c>
      <c r="EO225">
        <v>1</v>
      </c>
      <c r="EQ225">
        <v>0</v>
      </c>
    </row>
    <row r="226" spans="1:251" ht="20.25">
      <c r="C226">
        <f>H225*D226</f>
        <v>1040.2490110324679</v>
      </c>
      <c r="D226">
        <f>D225</f>
        <v>0.0082380102844000005</v>
      </c>
      <c r="E226" t="s">
        <v>25</v>
      </c>
      <c r="F226" s="9">
        <v>44116</v>
      </c>
      <c r="H226">
        <f>H225+C226</f>
        <v>127314.55252851498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33</v>
      </c>
      <c r="CJ226" s="8">
        <v>43920</v>
      </c>
      <c r="CK226">
        <v>2</v>
      </c>
      <c r="CM226">
        <v>0</v>
      </c>
      <c r="EL226">
        <v>48</v>
      </c>
      <c r="EM226" t="s">
        <v>96</v>
      </c>
      <c r="EN226" s="8">
        <v>43920</v>
      </c>
      <c r="EO226">
        <v>2</v>
      </c>
      <c r="EQ226">
        <v>0</v>
      </c>
    </row>
    <row r="227" spans="1:251" ht="20.25">
      <c r="C227">
        <f>H226*D227</f>
        <v>1048.8185930836905</v>
      </c>
      <c r="D227">
        <f>D226</f>
        <v>0.0082380102844000005</v>
      </c>
      <c r="E227" t="s">
        <v>26</v>
      </c>
      <c r="F227" s="9">
        <v>44117</v>
      </c>
      <c r="H227">
        <f>H226+C227</f>
        <v>128363.37112159867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33</v>
      </c>
      <c r="CJ227" s="8">
        <v>43921</v>
      </c>
      <c r="CK227">
        <v>2</v>
      </c>
      <c r="CM227">
        <v>2</v>
      </c>
      <c r="EL227">
        <v>48</v>
      </c>
      <c r="EM227" t="s">
        <v>96</v>
      </c>
      <c r="EN227" s="8">
        <v>43921</v>
      </c>
      <c r="EO227">
        <v>2</v>
      </c>
      <c r="EQ227">
        <v>0</v>
      </c>
    </row>
    <row r="228" spans="1:251" ht="20.25">
      <c r="C228">
        <f>H227*D228</f>
        <v>1057.4587714399838</v>
      </c>
      <c r="D228">
        <f>D227</f>
        <v>0.0082380102844000005</v>
      </c>
      <c r="E228" t="s">
        <v>27</v>
      </c>
      <c r="F228" s="9">
        <v>44118</v>
      </c>
      <c r="H228">
        <f>H227+C228</f>
        <v>129420.82989303865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33</v>
      </c>
      <c r="CJ228" s="8">
        <v>43922</v>
      </c>
      <c r="CK228">
        <v>2</v>
      </c>
      <c r="CM228">
        <v>2</v>
      </c>
      <c r="EL228">
        <v>48</v>
      </c>
      <c r="EM228" t="s">
        <v>96</v>
      </c>
      <c r="EN228" s="8">
        <v>43922</v>
      </c>
      <c r="EO228">
        <v>4</v>
      </c>
      <c r="EQ228">
        <v>0</v>
      </c>
    </row>
    <row r="229" spans="1:251" ht="20.25">
      <c r="C229">
        <f>H228*D229</f>
        <v>1066.1701276744354</v>
      </c>
      <c r="D229">
        <f>D228</f>
        <v>0.0082380102844000005</v>
      </c>
      <c r="E229" t="s">
        <v>29</v>
      </c>
      <c r="F229" s="9">
        <v>44119</v>
      </c>
      <c r="H229">
        <f>H228+C229</f>
        <v>130487.00002071309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33</v>
      </c>
      <c r="CJ229" s="8">
        <v>43923</v>
      </c>
      <c r="CK229">
        <v>3</v>
      </c>
      <c r="CM229">
        <v>2</v>
      </c>
      <c r="EL229">
        <v>48</v>
      </c>
      <c r="EM229" t="s">
        <v>96</v>
      </c>
      <c r="EN229" s="8">
        <v>43923</v>
      </c>
      <c r="EO229">
        <v>4</v>
      </c>
      <c r="EQ229">
        <v>1</v>
      </c>
    </row>
    <row r="230" spans="1:251" ht="20.25">
      <c r="C230">
        <f>H229*D230</f>
        <v>1074.9532481511376</v>
      </c>
      <c r="D230">
        <f>D229</f>
        <v>0.0082380102844000005</v>
      </c>
      <c r="E230" t="s">
        <v>30</v>
      </c>
      <c r="F230" s="9">
        <v>44120</v>
      </c>
      <c r="H230">
        <f>H229+C230</f>
        <v>131561.95326886422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33</v>
      </c>
      <c r="CJ230" s="8">
        <v>43924</v>
      </c>
      <c r="CK230">
        <v>4</v>
      </c>
      <c r="CM230">
        <v>2</v>
      </c>
      <c r="EL230">
        <v>48</v>
      </c>
      <c r="EM230" t="s">
        <v>96</v>
      </c>
      <c r="EN230" s="8">
        <v>43924</v>
      </c>
      <c r="EO230">
        <v>7</v>
      </c>
      <c r="EQ230">
        <v>1</v>
      </c>
    </row>
    <row r="231" spans="1:251" ht="20.25">
      <c r="C231">
        <f>H230*D231</f>
        <v>1083.8087240646557</v>
      </c>
      <c r="D231">
        <f>D230</f>
        <v>0.0082380102844000005</v>
      </c>
      <c r="E231" t="s">
        <v>32</v>
      </c>
      <c r="F231" s="9">
        <v>44121</v>
      </c>
      <c r="H231">
        <f>H230+C231</f>
        <v>132645.76199292886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33</v>
      </c>
      <c r="CJ231" s="8">
        <v>43925</v>
      </c>
      <c r="CK231">
        <v>4</v>
      </c>
      <c r="CM231">
        <v>2</v>
      </c>
      <c r="EL231">
        <v>48</v>
      </c>
      <c r="EM231" t="s">
        <v>96</v>
      </c>
      <c r="EN231" s="8">
        <v>43925</v>
      </c>
      <c r="EO231">
        <v>7</v>
      </c>
      <c r="EQ231">
        <v>1</v>
      </c>
    </row>
    <row r="232" spans="1:251" ht="20.25">
      <c r="C232">
        <f>H231*D232</f>
        <v>1092.7371514798226</v>
      </c>
      <c r="D232">
        <f>D231</f>
        <v>0.0082380102844000005</v>
      </c>
      <c r="E232" t="s">
        <v>22</v>
      </c>
      <c r="F232" s="9">
        <v>44122</v>
      </c>
      <c r="H232">
        <f>H231+C232</f>
        <v>133738.49914440868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33</v>
      </c>
      <c r="CJ232" s="8">
        <v>43926</v>
      </c>
      <c r="CK232">
        <v>4</v>
      </c>
      <c r="CM232">
        <v>2</v>
      </c>
      <c r="EL232">
        <v>48</v>
      </c>
      <c r="EM232" t="s">
        <v>96</v>
      </c>
      <c r="EN232" s="8">
        <v>43926</v>
      </c>
      <c r="EO232">
        <v>8</v>
      </c>
      <c r="EQ232">
        <v>1</v>
      </c>
    </row>
    <row r="233" spans="1:251" ht="20.25">
      <c r="C233">
        <f>H232*D233</f>
        <v>1101.7391313718595</v>
      </c>
      <c r="D233">
        <f>D232</f>
        <v>0.0082380102844000005</v>
      </c>
      <c r="E233" t="s">
        <v>25</v>
      </c>
      <c r="F233" s="9">
        <v>44123</v>
      </c>
      <c r="H233">
        <f>H232+C233</f>
        <v>134840.23827578055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33</v>
      </c>
      <c r="CJ233" s="8">
        <v>43927</v>
      </c>
      <c r="CK233">
        <v>5</v>
      </c>
      <c r="CM233">
        <v>2</v>
      </c>
      <c r="EL233">
        <v>48</v>
      </c>
      <c r="EM233" t="s">
        <v>96</v>
      </c>
      <c r="EN233" s="8">
        <v>43927</v>
      </c>
      <c r="EO233">
        <v>9</v>
      </c>
      <c r="EQ233">
        <v>3</v>
      </c>
    </row>
    <row r="234" spans="1:251" ht="20.25">
      <c r="C234">
        <f>H233*D234</f>
        <v>1110.8152696668267</v>
      </c>
      <c r="D234">
        <f>D233</f>
        <v>0.0082380102844000005</v>
      </c>
      <c r="E234" t="s">
        <v>26</v>
      </c>
      <c r="F234" s="9">
        <v>44124</v>
      </c>
      <c r="H234">
        <f>H233+C234</f>
        <v>135951.05354544739</v>
      </c>
      <c r="CH234">
        <v>12</v>
      </c>
      <c r="CI234" t="s">
        <v>33</v>
      </c>
      <c r="CJ234" s="8">
        <v>43928</v>
      </c>
      <c r="CK234">
        <v>5</v>
      </c>
      <c r="CM234">
        <v>2</v>
      </c>
      <c r="EL234">
        <v>48</v>
      </c>
      <c r="EM234" t="s">
        <v>96</v>
      </c>
      <c r="EN234" s="8">
        <v>43928</v>
      </c>
      <c r="EO234">
        <v>10</v>
      </c>
      <c r="EQ234">
        <v>3</v>
      </c>
    </row>
    <row r="235" spans="1:251" ht="20.25">
      <c r="C235">
        <f>H234*D235</f>
        <v>1119.9661772824106</v>
      </c>
      <c r="D235">
        <f>D234</f>
        <v>0.0082380102844000005</v>
      </c>
      <c r="E235" t="s">
        <v>27</v>
      </c>
      <c r="F235" s="9">
        <v>44125</v>
      </c>
      <c r="H235">
        <f>H234+C235</f>
        <v>137071.0197227298</v>
      </c>
      <c r="CH235">
        <v>12</v>
      </c>
      <c r="CI235" t="s">
        <v>33</v>
      </c>
      <c r="CJ235" s="8">
        <v>43929</v>
      </c>
      <c r="CK235">
        <v>5</v>
      </c>
      <c r="CM235">
        <v>2</v>
      </c>
      <c r="EL235">
        <v>48</v>
      </c>
      <c r="EM235" t="s">
        <v>96</v>
      </c>
      <c r="EN235" s="8">
        <v>43929</v>
      </c>
      <c r="EO235">
        <v>10</v>
      </c>
      <c r="EQ235">
        <v>3</v>
      </c>
    </row>
    <row r="236" spans="1:251" ht="20.25">
      <c r="C236">
        <f>H235*D236</f>
        <v>1129.1924701690434</v>
      </c>
      <c r="D236">
        <f>D235</f>
        <v>0.0082380102844000005</v>
      </c>
      <c r="E236" t="s">
        <v>29</v>
      </c>
      <c r="F236" s="9">
        <v>44126</v>
      </c>
      <c r="H236">
        <f>H235+C236</f>
        <v>138200.21219289885</v>
      </c>
      <c r="CH236">
        <v>12</v>
      </c>
      <c r="CI236" t="s">
        <v>33</v>
      </c>
      <c r="CJ236" s="8">
        <v>43930</v>
      </c>
      <c r="CK236">
        <v>6</v>
      </c>
      <c r="CM236">
        <v>2</v>
      </c>
      <c r="EL236">
        <v>48</v>
      </c>
      <c r="EM236" t="s">
        <v>96</v>
      </c>
      <c r="EN236" s="8">
        <v>43930</v>
      </c>
      <c r="EO236">
        <v>12</v>
      </c>
      <c r="EQ236">
        <v>3</v>
      </c>
    </row>
    <row r="237" spans="1:251" ht="20.25">
      <c r="C237">
        <f>H236*D237</f>
        <v>1138.4947693513632</v>
      </c>
      <c r="D237">
        <f>D236</f>
        <v>0.0082380102844000005</v>
      </c>
      <c r="E237" t="s">
        <v>30</v>
      </c>
      <c r="F237" s="9">
        <v>44127</v>
      </c>
      <c r="H237">
        <f>H236+C237</f>
        <v>139338.7069622502</v>
      </c>
      <c r="CH237">
        <v>12</v>
      </c>
      <c r="CI237" t="s">
        <v>33</v>
      </c>
      <c r="CJ237" s="8">
        <v>43931</v>
      </c>
      <c r="CK237">
        <v>6</v>
      </c>
      <c r="CM237">
        <v>2</v>
      </c>
      <c r="EL237">
        <v>48</v>
      </c>
      <c r="EM237" t="s">
        <v>96</v>
      </c>
      <c r="EN237" s="8">
        <v>43931</v>
      </c>
      <c r="EO237">
        <v>12</v>
      </c>
      <c r="EQ237">
        <v>3</v>
      </c>
    </row>
    <row r="238" spans="1:251" ht="20.25">
      <c r="C238">
        <f>H237*D238</f>
        <v>1147.8737009700151</v>
      </c>
      <c r="D238">
        <f>D237</f>
        <v>0.0082380102844000005</v>
      </c>
      <c r="E238" t="s">
        <v>32</v>
      </c>
      <c r="F238" s="9">
        <v>44128</v>
      </c>
      <c r="H238">
        <f>H237+C238</f>
        <v>140486.58066322023</v>
      </c>
      <c r="CH238">
        <v>12</v>
      </c>
      <c r="CI238" t="s">
        <v>33</v>
      </c>
      <c r="CJ238" s="8">
        <v>43932</v>
      </c>
      <c r="CK238">
        <v>6</v>
      </c>
      <c r="CM238">
        <v>2</v>
      </c>
      <c r="EL238">
        <v>48</v>
      </c>
      <c r="EM238" t="s">
        <v>96</v>
      </c>
      <c r="EN238" s="8">
        <v>43932</v>
      </c>
      <c r="EO238">
        <v>13</v>
      </c>
      <c r="EQ238">
        <v>3</v>
      </c>
    </row>
    <row r="239" spans="1:251" ht="20.25">
      <c r="C239">
        <f>H238*D239</f>
        <v>1157.3298963237985</v>
      </c>
      <c r="D239">
        <f>D238</f>
        <v>0.0082380102844000005</v>
      </c>
      <c r="E239" t="s">
        <v>22</v>
      </c>
      <c r="F239" s="9">
        <v>44129</v>
      </c>
      <c r="H239">
        <f>H238+C239</f>
        <v>141643.91055954402</v>
      </c>
      <c r="CH239">
        <v>12</v>
      </c>
      <c r="CI239" t="s">
        <v>33</v>
      </c>
      <c r="CJ239" s="8">
        <v>43933</v>
      </c>
      <c r="CK239">
        <v>8</v>
      </c>
      <c r="CM239">
        <v>2</v>
      </c>
      <c r="EL239">
        <v>48</v>
      </c>
      <c r="EM239" t="s">
        <v>96</v>
      </c>
      <c r="EN239" s="8">
        <v>43933</v>
      </c>
      <c r="EO239">
        <v>13</v>
      </c>
      <c r="EQ239">
        <v>3</v>
      </c>
    </row>
    <row r="240" spans="1:251" ht="20.25">
      <c r="C240">
        <f>H239*D240</f>
        <v>1166.8639919121574</v>
      </c>
      <c r="D240">
        <f>D239</f>
        <v>0.0082380102844000005</v>
      </c>
      <c r="E240" t="s">
        <v>25</v>
      </c>
      <c r="F240" s="9">
        <v>44130</v>
      </c>
      <c r="H240">
        <f>H239+C240</f>
        <v>142810.77455145618</v>
      </c>
      <c r="CH240">
        <v>12</v>
      </c>
      <c r="CI240" t="s">
        <v>33</v>
      </c>
      <c r="CJ240" s="8">
        <v>43934</v>
      </c>
      <c r="CK240">
        <v>8</v>
      </c>
      <c r="CM240">
        <v>2</v>
      </c>
      <c r="EL240">
        <v>48</v>
      </c>
      <c r="EM240" t="s">
        <v>96</v>
      </c>
      <c r="EN240" s="8">
        <v>43934</v>
      </c>
      <c r="EO240">
        <v>13</v>
      </c>
      <c r="EQ240">
        <v>3</v>
      </c>
    </row>
    <row r="241" spans="1:251" ht="20.25">
      <c r="C241">
        <f>H240*D241</f>
        <v>1176.4766294780259</v>
      </c>
      <c r="D241">
        <f>D240</f>
        <v>0.0082380102844000005</v>
      </c>
      <c r="E241" t="s">
        <v>26</v>
      </c>
      <c r="F241" s="9">
        <v>44131</v>
      </c>
      <c r="H241">
        <f>H240+C241</f>
        <v>143987.2511809342</v>
      </c>
      <c r="CH241">
        <v>12</v>
      </c>
      <c r="CI241" t="s">
        <v>33</v>
      </c>
      <c r="CJ241" s="8">
        <v>43935</v>
      </c>
      <c r="CK241">
        <v>8</v>
      </c>
      <c r="CM241">
        <v>2</v>
      </c>
      <c r="EL241">
        <v>48</v>
      </c>
      <c r="EM241" t="s">
        <v>96</v>
      </c>
      <c r="EN241" s="8">
        <v>43935</v>
      </c>
      <c r="EO241">
        <v>14</v>
      </c>
      <c r="EQ241">
        <v>3</v>
      </c>
    </row>
    <row r="242" spans="1:251" ht="20.25">
      <c r="C242">
        <f>H241*D242</f>
        <v>1186.1684560510221</v>
      </c>
      <c r="D242">
        <f>D241</f>
        <v>0.0082380102844000005</v>
      </c>
      <c r="E242" t="s">
        <v>27</v>
      </c>
      <c r="F242" s="9">
        <v>44132</v>
      </c>
      <c r="H242">
        <f>H241+C242</f>
        <v>145173.41963698523</v>
      </c>
      <c r="CH242">
        <v>12</v>
      </c>
      <c r="CI242" t="s">
        <v>33</v>
      </c>
      <c r="CJ242" s="8">
        <v>43936</v>
      </c>
      <c r="CK242">
        <v>8</v>
      </c>
      <c r="CM242">
        <v>2</v>
      </c>
      <c r="EL242">
        <v>48</v>
      </c>
      <c r="EM242" t="s">
        <v>96</v>
      </c>
      <c r="EN242" s="8">
        <v>43936</v>
      </c>
      <c r="EO242">
        <v>15</v>
      </c>
      <c r="EQ242">
        <v>4</v>
      </c>
    </row>
    <row r="243" spans="1:251" ht="20.25">
      <c r="C243">
        <f>H242*D243</f>
        <v>1195.9401239910012</v>
      </c>
      <c r="D243">
        <f>D242</f>
        <v>0.0082380102844000005</v>
      </c>
      <c r="E243" t="s">
        <v>29</v>
      </c>
      <c r="F243" s="9">
        <v>44133</v>
      </c>
      <c r="H243">
        <f>H242+C243</f>
        <v>146369.35976097622</v>
      </c>
      <c r="CH243">
        <v>12</v>
      </c>
      <c r="CI243" t="s">
        <v>33</v>
      </c>
      <c r="CJ243" s="8">
        <v>43937</v>
      </c>
      <c r="CK243">
        <v>8</v>
      </c>
      <c r="CL243">
        <v>164</v>
      </c>
      <c r="CM243">
        <v>2</v>
      </c>
      <c r="EL243">
        <v>48</v>
      </c>
      <c r="EM243" t="s">
        <v>96</v>
      </c>
      <c r="EN243" s="8">
        <v>43937</v>
      </c>
      <c r="EO243">
        <v>16</v>
      </c>
      <c r="EP243">
        <v>98</v>
      </c>
      <c r="EQ243">
        <v>4</v>
      </c>
    </row>
    <row r="244" spans="1:251" ht="20.25">
      <c r="C244">
        <f>H243*D244</f>
        <v>1205.7922910319658</v>
      </c>
      <c r="D244">
        <f>D243</f>
        <v>0.0082380102844000005</v>
      </c>
      <c r="E244" t="s">
        <v>30</v>
      </c>
      <c r="F244" s="9">
        <v>44134</v>
      </c>
      <c r="H244">
        <f>H243+C244</f>
        <v>147575.1520520082</v>
      </c>
      <c r="CH244">
        <v>12</v>
      </c>
      <c r="CI244" t="s">
        <v>33</v>
      </c>
      <c r="CJ244" s="8">
        <v>43938</v>
      </c>
      <c r="CK244">
        <v>9</v>
      </c>
      <c r="CL244">
        <v>184</v>
      </c>
      <c r="CM244">
        <v>2</v>
      </c>
      <c r="EL244">
        <v>48</v>
      </c>
      <c r="EM244" t="s">
        <v>96</v>
      </c>
      <c r="EN244" s="8">
        <v>43938</v>
      </c>
      <c r="EO244">
        <v>17</v>
      </c>
      <c r="EP244">
        <v>104</v>
      </c>
      <c r="EQ244">
        <v>4</v>
      </c>
    </row>
    <row r="245" spans="1:251" ht="20.25">
      <c r="C245">
        <f>H244*D245</f>
        <v>1215.7256203263373</v>
      </c>
      <c r="D245">
        <f>D244</f>
        <v>0.0082380102844000005</v>
      </c>
      <c r="E245" t="s">
        <v>32</v>
      </c>
      <c r="F245" s="9">
        <v>44135</v>
      </c>
      <c r="H245">
        <f>H244+C245</f>
        <v>148790.87767233452</v>
      </c>
      <c r="CH245">
        <v>12</v>
      </c>
      <c r="CI245" t="s">
        <v>33</v>
      </c>
      <c r="CJ245" s="8">
        <v>43939</v>
      </c>
      <c r="CK245">
        <v>9</v>
      </c>
      <c r="CL245">
        <v>184</v>
      </c>
      <c r="CM245">
        <v>2</v>
      </c>
      <c r="EL245">
        <v>48</v>
      </c>
      <c r="EM245" t="s">
        <v>96</v>
      </c>
      <c r="EN245" s="8">
        <v>43939</v>
      </c>
      <c r="EO245">
        <v>23</v>
      </c>
      <c r="EP245">
        <v>141</v>
      </c>
      <c r="EQ245">
        <v>4</v>
      </c>
    </row>
    <row r="246" spans="1:251" ht="20.25">
      <c r="C246">
        <f>H245*D246</f>
        <v>1225.7407804895943</v>
      </c>
      <c r="D246">
        <f>D245</f>
        <v>0.0082380102844000005</v>
      </c>
      <c r="E246" t="s">
        <v>22</v>
      </c>
      <c r="F246" s="9">
        <v>44136</v>
      </c>
      <c r="H246">
        <f>H245+C246</f>
        <v>150016.61845282413</v>
      </c>
      <c r="CH246">
        <v>12</v>
      </c>
      <c r="CI246" t="s">
        <v>33</v>
      </c>
      <c r="CJ246" s="8">
        <v>43940</v>
      </c>
      <c r="CK246">
        <v>9</v>
      </c>
      <c r="CL246">
        <v>184</v>
      </c>
      <c r="CM246">
        <v>2</v>
      </c>
      <c r="EL246">
        <v>48</v>
      </c>
      <c r="EM246" t="s">
        <v>96</v>
      </c>
      <c r="EN246" s="8">
        <v>43940</v>
      </c>
      <c r="EO246">
        <v>22</v>
      </c>
      <c r="EP246">
        <v>135</v>
      </c>
      <c r="EQ246">
        <v>4</v>
      </c>
    </row>
    <row r="247" spans="1:251" ht="20.25">
      <c r="C247">
        <f>H246*D247</f>
        <v>1235.8384456452761</v>
      </c>
      <c r="D247">
        <f>D246</f>
        <v>0.0082380102844000005</v>
      </c>
      <c r="E247" t="s">
        <v>25</v>
      </c>
      <c r="F247" s="9">
        <v>44137</v>
      </c>
      <c r="H247">
        <f>H246+C247</f>
        <v>151252.45689846939</v>
      </c>
      <c r="CH247">
        <v>12</v>
      </c>
      <c r="CI247" t="s">
        <v>33</v>
      </c>
      <c r="CJ247" s="8">
        <v>43941</v>
      </c>
      <c r="CK247">
        <v>9</v>
      </c>
      <c r="CL247">
        <v>184</v>
      </c>
      <c r="CM247">
        <v>2</v>
      </c>
      <c r="EL247">
        <v>48</v>
      </c>
      <c r="EM247" t="s">
        <v>96</v>
      </c>
      <c r="EN247" s="8">
        <v>43941</v>
      </c>
      <c r="EO247">
        <v>25</v>
      </c>
      <c r="EP247">
        <v>153</v>
      </c>
      <c r="EQ247">
        <v>4</v>
      </c>
    </row>
    <row r="248" spans="1:251" ht="20.25">
      <c r="C248">
        <f>H247*D248</f>
        <v>1246.0192954703587</v>
      </c>
      <c r="D248">
        <f>D247</f>
        <v>0.0082380102844000005</v>
      </c>
      <c r="E248" t="s">
        <v>26</v>
      </c>
      <c r="F248" s="9">
        <v>44138</v>
      </c>
      <c r="H248">
        <f>H247+C248</f>
        <v>152498.47619393974</v>
      </c>
      <c r="CH248">
        <v>12</v>
      </c>
      <c r="CI248" t="s">
        <v>33</v>
      </c>
      <c r="CJ248" s="8">
        <v>43942</v>
      </c>
      <c r="CK248">
        <v>9</v>
      </c>
      <c r="CL248">
        <v>184</v>
      </c>
      <c r="CM248">
        <v>2</v>
      </c>
      <c r="EL248">
        <v>48</v>
      </c>
      <c r="EM248" t="s">
        <v>96</v>
      </c>
      <c r="EN248" s="8">
        <v>43942</v>
      </c>
      <c r="EO248">
        <v>26</v>
      </c>
      <c r="EP248">
        <v>160</v>
      </c>
      <c r="EQ248">
        <v>4</v>
      </c>
    </row>
    <row r="249" spans="1:251" ht="20.25">
      <c r="C249">
        <f>H248*D249</f>
        <v>1256.2840152410042</v>
      </c>
      <c r="D249">
        <f>D248</f>
        <v>0.0082380102844000005</v>
      </c>
      <c r="E249" t="s">
        <v>27</v>
      </c>
      <c r="F249" s="9">
        <v>44139</v>
      </c>
      <c r="H249">
        <f>H248+C249</f>
        <v>153754.76020918073</v>
      </c>
      <c r="CH249">
        <v>12</v>
      </c>
      <c r="CI249" t="s">
        <v>33</v>
      </c>
      <c r="CJ249" s="8">
        <v>43943</v>
      </c>
      <c r="CK249">
        <v>9</v>
      </c>
      <c r="CL249">
        <v>184</v>
      </c>
      <c r="CM249">
        <v>2</v>
      </c>
      <c r="EL249">
        <v>48</v>
      </c>
      <c r="EM249" t="s">
        <v>96</v>
      </c>
      <c r="EN249" s="8">
        <v>43943</v>
      </c>
      <c r="EO249">
        <v>27</v>
      </c>
      <c r="EP249">
        <v>166</v>
      </c>
      <c r="EQ249">
        <v>4</v>
      </c>
    </row>
    <row r="250" spans="1:251" ht="20.25">
      <c r="C250">
        <f>H249*D250</f>
        <v>1266.6332958786868</v>
      </c>
      <c r="D250">
        <f>D249</f>
        <v>0.0082380102844000005</v>
      </c>
      <c r="E250" t="s">
        <v>29</v>
      </c>
      <c r="F250" s="9">
        <v>44140</v>
      </c>
      <c r="H250">
        <f>H249+C250</f>
        <v>155021.39350505942</v>
      </c>
      <c r="CH250">
        <v>12</v>
      </c>
      <c r="CI250" t="s">
        <v>33</v>
      </c>
      <c r="CJ250" s="8">
        <v>43944</v>
      </c>
      <c r="CK250">
        <v>9</v>
      </c>
      <c r="CL250">
        <v>184</v>
      </c>
      <c r="CM250">
        <v>2</v>
      </c>
      <c r="EL250">
        <v>48</v>
      </c>
      <c r="EM250" t="s">
        <v>96</v>
      </c>
      <c r="EN250" s="8">
        <v>43944</v>
      </c>
      <c r="EO250">
        <v>28</v>
      </c>
      <c r="EP250">
        <v>172</v>
      </c>
      <c r="EQ250">
        <v>4</v>
      </c>
    </row>
    <row r="251" spans="1:251" ht="20.25">
      <c r="C251">
        <f>H250*D251</f>
        <v>1277.0678339966989</v>
      </c>
      <c r="D251">
        <f>D250</f>
        <v>0.0082380102844000005</v>
      </c>
      <c r="E251" t="s">
        <v>30</v>
      </c>
      <c r="F251" s="9">
        <v>44141</v>
      </c>
      <c r="H251">
        <f>H250+C251</f>
        <v>156298.46133905611</v>
      </c>
      <c r="CH251">
        <v>12</v>
      </c>
      <c r="CI251" t="s">
        <v>33</v>
      </c>
      <c r="CJ251" s="8">
        <v>43945</v>
      </c>
      <c r="CK251">
        <v>9</v>
      </c>
      <c r="CL251">
        <v>184</v>
      </c>
      <c r="CM251">
        <v>2</v>
      </c>
      <c r="EL251">
        <v>48</v>
      </c>
      <c r="EM251" t="s">
        <v>96</v>
      </c>
      <c r="EN251" s="8">
        <v>43945</v>
      </c>
      <c r="EO251">
        <v>28</v>
      </c>
      <c r="EP251">
        <v>172</v>
      </c>
      <c r="EQ251">
        <v>5</v>
      </c>
    </row>
    <row r="252" spans="1:251" ht="20.25">
      <c r="C252">
        <f>H251*D252</f>
        <v>1287.5883319470402</v>
      </c>
      <c r="D252">
        <f>D251</f>
        <v>0.0082380102844000005</v>
      </c>
      <c r="E252" t="s">
        <v>32</v>
      </c>
      <c r="F252" s="9">
        <v>44142</v>
      </c>
      <c r="H252">
        <f>H251+C252</f>
        <v>157586.04967100316</v>
      </c>
      <c r="CH252">
        <v>12</v>
      </c>
      <c r="CI252" t="s">
        <v>33</v>
      </c>
      <c r="CJ252" s="8">
        <v>43946</v>
      </c>
      <c r="CK252">
        <v>9</v>
      </c>
      <c r="CL252">
        <v>184</v>
      </c>
      <c r="CM252">
        <v>2</v>
      </c>
      <c r="EL252">
        <v>48</v>
      </c>
      <c r="EM252" t="s">
        <v>96</v>
      </c>
      <c r="EN252" s="8">
        <v>43946</v>
      </c>
      <c r="EO252">
        <v>27</v>
      </c>
      <c r="EP252">
        <v>166</v>
      </c>
      <c r="EQ252">
        <v>4</v>
      </c>
    </row>
    <row r="253" spans="1:251" ht="20.25">
      <c r="C253">
        <f>H252*D253</f>
        <v>1298.1954978676933</v>
      </c>
      <c r="D253">
        <f>D252</f>
        <v>0.0082380102844000005</v>
      </c>
      <c r="E253" t="s">
        <v>22</v>
      </c>
      <c r="F253" s="9">
        <v>44143</v>
      </c>
      <c r="H253">
        <f>H252+C253</f>
        <v>158884.24516887084</v>
      </c>
      <c r="CH253">
        <v>12</v>
      </c>
      <c r="CI253" t="s">
        <v>33</v>
      </c>
      <c r="CJ253" s="8">
        <v>43947</v>
      </c>
      <c r="CK253">
        <v>9</v>
      </c>
      <c r="CL253">
        <v>184</v>
      </c>
      <c r="CM253">
        <v>2</v>
      </c>
      <c r="EL253">
        <v>48</v>
      </c>
      <c r="EM253" t="s">
        <v>96</v>
      </c>
      <c r="EN253" s="8">
        <v>43947</v>
      </c>
      <c r="EO253">
        <v>29</v>
      </c>
      <c r="EP253">
        <v>178</v>
      </c>
      <c r="EQ253">
        <v>4</v>
      </c>
    </row>
    <row r="254" spans="1:251" ht="20.25">
      <c r="C254">
        <f>H253*D254</f>
        <v>1308.8900457302891</v>
      </c>
      <c r="D254">
        <f>D253</f>
        <v>0.0082380102844000005</v>
      </c>
      <c r="E254" t="s">
        <v>25</v>
      </c>
      <c r="F254" s="9">
        <v>44144</v>
      </c>
      <c r="H254">
        <f>H253+C254</f>
        <v>160193.13521460112</v>
      </c>
      <c r="CH254">
        <v>12</v>
      </c>
      <c r="CI254" t="s">
        <v>33</v>
      </c>
      <c r="CJ254" s="8">
        <v>43948</v>
      </c>
      <c r="CK254">
        <v>9</v>
      </c>
      <c r="CL254">
        <v>184</v>
      </c>
      <c r="CM254">
        <v>2</v>
      </c>
      <c r="EL254">
        <v>48</v>
      </c>
      <c r="EM254" t="s">
        <v>96</v>
      </c>
      <c r="EN254" s="8">
        <v>43948</v>
      </c>
      <c r="EO254">
        <v>31</v>
      </c>
      <c r="EP254">
        <v>190</v>
      </c>
      <c r="EQ254">
        <v>4</v>
      </c>
    </row>
    <row r="255" spans="1:251" ht="20.25">
      <c r="C255">
        <f>H254*D255</f>
        <v>1319.6726953881639</v>
      </c>
      <c r="D255">
        <f>D254</f>
        <v>0.0082380102844000005</v>
      </c>
      <c r="E255" t="s">
        <v>26</v>
      </c>
      <c r="F255" s="9">
        <v>44145</v>
      </c>
      <c r="H255">
        <f>H254+C255</f>
        <v>161512.80790998929</v>
      </c>
      <c r="CH255">
        <v>12</v>
      </c>
      <c r="CI255" t="s">
        <v>33</v>
      </c>
      <c r="CJ255" s="8">
        <v>43949</v>
      </c>
      <c r="CK255">
        <v>9</v>
      </c>
      <c r="CL255">
        <v>184</v>
      </c>
      <c r="CM255">
        <v>2</v>
      </c>
      <c r="EL255">
        <v>48</v>
      </c>
      <c r="EM255" t="s">
        <v>96</v>
      </c>
      <c r="EN255" s="8">
        <v>43949</v>
      </c>
      <c r="EO255">
        <v>31</v>
      </c>
      <c r="EP255">
        <v>190</v>
      </c>
      <c r="EQ255">
        <v>4</v>
      </c>
    </row>
    <row r="256" spans="1:251" ht="20.25">
      <c r="C256">
        <f>H255*D256</f>
        <v>1330.5441726248137</v>
      </c>
      <c r="D256">
        <f>D255</f>
        <v>0.0082380102844000005</v>
      </c>
      <c r="E256" t="s">
        <v>27</v>
      </c>
      <c r="F256" s="9">
        <v>44146</v>
      </c>
      <c r="H256">
        <f>H255+C256</f>
        <v>162843.35208261412</v>
      </c>
      <c r="CH256">
        <v>12</v>
      </c>
      <c r="CI256" t="s">
        <v>33</v>
      </c>
      <c r="CJ256" s="8">
        <v>43950</v>
      </c>
      <c r="CK256">
        <v>9</v>
      </c>
      <c r="CL256">
        <v>184</v>
      </c>
      <c r="CM256">
        <v>2</v>
      </c>
      <c r="EL256">
        <v>48</v>
      </c>
      <c r="EM256" t="s">
        <v>96</v>
      </c>
      <c r="EN256" s="8">
        <v>43950</v>
      </c>
      <c r="EO256">
        <v>32</v>
      </c>
      <c r="EP256">
        <v>196</v>
      </c>
      <c r="EQ256">
        <v>4</v>
      </c>
    </row>
    <row r="257" spans="1:251" ht="20.25">
      <c r="C257">
        <f>H256*D257</f>
        <v>1341.5052092027454</v>
      </c>
      <c r="D257">
        <f>D256</f>
        <v>0.0082380102844000005</v>
      </c>
      <c r="E257" t="s">
        <v>29</v>
      </c>
      <c r="F257" s="9">
        <v>44147</v>
      </c>
      <c r="H257">
        <f>H256+C257</f>
        <v>164184.85729181685</v>
      </c>
      <c r="CH257">
        <v>12</v>
      </c>
      <c r="CI257" t="s">
        <v>33</v>
      </c>
      <c r="CJ257" s="8">
        <v>43951</v>
      </c>
      <c r="CK257">
        <v>10</v>
      </c>
      <c r="CL257">
        <v>204</v>
      </c>
      <c r="CM257">
        <v>2</v>
      </c>
      <c r="EL257">
        <v>48</v>
      </c>
      <c r="EM257" t="s">
        <v>96</v>
      </c>
      <c r="EN257" s="8">
        <v>43951</v>
      </c>
      <c r="EO257">
        <v>34</v>
      </c>
      <c r="EP257">
        <v>209</v>
      </c>
      <c r="EQ257">
        <v>4</v>
      </c>
    </row>
    <row r="258" spans="1:251" ht="20.25">
      <c r="C258">
        <f>H257*D258</f>
        <v>1352.5565429127337</v>
      </c>
      <c r="D258">
        <f>D257</f>
        <v>0.0082380102844000005</v>
      </c>
      <c r="E258" t="s">
        <v>30</v>
      </c>
      <c r="F258" s="9">
        <v>44148</v>
      </c>
      <c r="H258">
        <f>H257+C258</f>
        <v>165537.41383472958</v>
      </c>
      <c r="CH258">
        <v>12</v>
      </c>
      <c r="CI258" t="s">
        <v>33</v>
      </c>
      <c r="CJ258" s="8">
        <v>43952</v>
      </c>
      <c r="CK258">
        <v>11</v>
      </c>
      <c r="CL258">
        <v>225</v>
      </c>
      <c r="CM258">
        <v>2</v>
      </c>
      <c r="EL258">
        <v>48</v>
      </c>
      <c r="EM258" t="s">
        <v>96</v>
      </c>
      <c r="EN258" s="8">
        <v>43952</v>
      </c>
      <c r="EO258">
        <v>34</v>
      </c>
      <c r="EP258">
        <v>209</v>
      </c>
      <c r="EQ258">
        <v>4</v>
      </c>
    </row>
    <row r="259" spans="1:251" ht="20.25">
      <c r="C259">
        <f>H258*D259</f>
        <v>1363.6989176234813</v>
      </c>
      <c r="D259">
        <f>D258</f>
        <v>0.0082380102844000005</v>
      </c>
      <c r="E259" t="s">
        <v>32</v>
      </c>
      <c r="F259" s="9">
        <v>44149</v>
      </c>
      <c r="H259">
        <f>H258+C259</f>
        <v>166901.11275235307</v>
      </c>
      <c r="CH259">
        <v>12</v>
      </c>
      <c r="CI259" t="s">
        <v>33</v>
      </c>
      <c r="CJ259" s="8">
        <v>43953</v>
      </c>
      <c r="CK259">
        <v>13</v>
      </c>
      <c r="CL259">
        <v>266</v>
      </c>
      <c r="CM259">
        <v>3</v>
      </c>
      <c r="EL259">
        <v>48</v>
      </c>
      <c r="EM259" t="s">
        <v>96</v>
      </c>
      <c r="EN259" s="8">
        <v>43953</v>
      </c>
      <c r="EO259">
        <v>38</v>
      </c>
      <c r="EP259">
        <v>233</v>
      </c>
      <c r="EQ259">
        <v>4</v>
      </c>
    </row>
    <row r="260" spans="1:251" ht="20.25">
      <c r="C260">
        <f>H259*D260</f>
        <v>1374.9330833316887</v>
      </c>
      <c r="D260">
        <f>D259</f>
        <v>0.0082380102844000005</v>
      </c>
      <c r="E260" t="s">
        <v>22</v>
      </c>
      <c r="F260" s="9">
        <v>44150</v>
      </c>
      <c r="H260">
        <f>H259+C260</f>
        <v>168276.04583568475</v>
      </c>
      <c r="CH260">
        <v>12</v>
      </c>
      <c r="CI260" t="s">
        <v>33</v>
      </c>
      <c r="CJ260" s="8">
        <v>43954</v>
      </c>
      <c r="CK260">
        <v>13</v>
      </c>
      <c r="CL260">
        <v>266</v>
      </c>
      <c r="CM260">
        <v>3</v>
      </c>
      <c r="EL260">
        <v>48</v>
      </c>
      <c r="EM260" t="s">
        <v>96</v>
      </c>
      <c r="EN260" s="8">
        <v>43954</v>
      </c>
      <c r="EO260">
        <v>38</v>
      </c>
      <c r="EP260">
        <v>233</v>
      </c>
      <c r="EQ260">
        <v>4</v>
      </c>
    </row>
    <row r="261" spans="1:251" ht="20.25">
      <c r="C261">
        <f>H260*D261</f>
        <v>1386.2597962125369</v>
      </c>
      <c r="D261">
        <f>D260</f>
        <v>0.0082380102844000005</v>
      </c>
      <c r="E261" t="s">
        <v>25</v>
      </c>
      <c r="F261" s="9">
        <v>44151</v>
      </c>
      <c r="H261">
        <f>H260+C261</f>
        <v>169662.3056318973</v>
      </c>
      <c r="CH261">
        <v>12</v>
      </c>
      <c r="CI261" t="s">
        <v>33</v>
      </c>
      <c r="CJ261" s="8">
        <v>43955</v>
      </c>
      <c r="CK261">
        <v>14</v>
      </c>
      <c r="CL261">
        <v>286</v>
      </c>
      <c r="CM261">
        <v>3</v>
      </c>
      <c r="EL261">
        <v>48</v>
      </c>
      <c r="EM261" t="s">
        <v>96</v>
      </c>
      <c r="EN261" s="8">
        <v>43955</v>
      </c>
      <c r="EO261">
        <v>37</v>
      </c>
      <c r="EP261">
        <v>227</v>
      </c>
      <c r="EQ261">
        <v>4</v>
      </c>
    </row>
    <row r="262" spans="1:251" ht="20.25">
      <c r="C262">
        <f>H261*D262</f>
        <v>1397.679818670586</v>
      </c>
      <c r="D262">
        <f>D261</f>
        <v>0.0082380102844000005</v>
      </c>
      <c r="E262" t="s">
        <v>26</v>
      </c>
      <c r="F262" s="9">
        <v>44152</v>
      </c>
      <c r="H262">
        <f>H261+C262</f>
        <v>171059.98545056788</v>
      </c>
      <c r="CH262">
        <v>12</v>
      </c>
      <c r="CI262" t="s">
        <v>33</v>
      </c>
      <c r="CJ262" s="8">
        <v>43956</v>
      </c>
      <c r="CK262">
        <v>15</v>
      </c>
      <c r="CL262">
        <v>307</v>
      </c>
      <c r="CM262">
        <v>3</v>
      </c>
      <c r="EL262">
        <v>48</v>
      </c>
      <c r="EM262" t="s">
        <v>96</v>
      </c>
      <c r="EN262" s="8">
        <v>43956</v>
      </c>
      <c r="EO262">
        <v>40</v>
      </c>
      <c r="EP262">
        <v>245</v>
      </c>
      <c r="EQ262">
        <v>4</v>
      </c>
    </row>
    <row r="263" spans="1:251" ht="20.25">
      <c r="C263">
        <f>H262*D263</f>
        <v>1409.1939193910928</v>
      </c>
      <c r="D263">
        <f>D262</f>
        <v>0.0082380102844000005</v>
      </c>
      <c r="E263" t="s">
        <v>27</v>
      </c>
      <c r="F263" s="9">
        <v>44153</v>
      </c>
      <c r="H263">
        <f>H262+C263</f>
        <v>172469.17936995896</v>
      </c>
      <c r="CH263">
        <v>12</v>
      </c>
      <c r="CI263" t="s">
        <v>33</v>
      </c>
      <c r="CJ263" s="8">
        <v>43957</v>
      </c>
      <c r="CK263">
        <v>15</v>
      </c>
      <c r="CL263">
        <v>307</v>
      </c>
      <c r="CM263">
        <v>3</v>
      </c>
      <c r="EL263">
        <v>48</v>
      </c>
      <c r="EM263" t="s">
        <v>96</v>
      </c>
      <c r="EN263" s="8">
        <v>43957</v>
      </c>
      <c r="EO263">
        <v>41</v>
      </c>
      <c r="EP263">
        <v>252</v>
      </c>
      <c r="EQ263">
        <v>4</v>
      </c>
    </row>
    <row r="264" spans="1:251" ht="20.25">
      <c r="C264">
        <f>H263*D264</f>
        <v>1420.8028733917504</v>
      </c>
      <c r="D264">
        <f>D263</f>
        <v>0.0082380102844000005</v>
      </c>
      <c r="E264" t="s">
        <v>29</v>
      </c>
      <c r="F264" s="9">
        <v>44154</v>
      </c>
      <c r="H264">
        <f>H263+C264</f>
        <v>173889.98224335071</v>
      </c>
      <c r="CH264">
        <v>12</v>
      </c>
      <c r="CI264" t="s">
        <v>33</v>
      </c>
      <c r="CJ264" s="8">
        <v>43958</v>
      </c>
      <c r="CK264">
        <v>15</v>
      </c>
      <c r="CL264">
        <v>307</v>
      </c>
      <c r="CM264">
        <v>3</v>
      </c>
      <c r="EL264">
        <v>48</v>
      </c>
      <c r="EM264" t="s">
        <v>96</v>
      </c>
      <c r="EN264" s="8">
        <v>43958</v>
      </c>
      <c r="EO264">
        <v>42</v>
      </c>
      <c r="EP264">
        <v>258</v>
      </c>
      <c r="EQ264">
        <v>4</v>
      </c>
    </row>
    <row r="265" spans="1:251" ht="20.25">
      <c r="C265">
        <f>H264*D265</f>
        <v>1432.5074620748567</v>
      </c>
      <c r="D265">
        <f>D264</f>
        <v>0.0082380102844000005</v>
      </c>
      <c r="E265" t="s">
        <v>30</v>
      </c>
      <c r="F265" s="9">
        <v>44155</v>
      </c>
      <c r="H265">
        <f>H264+C265</f>
        <v>175322.48970542557</v>
      </c>
      <c r="CH265">
        <v>12</v>
      </c>
      <c r="CI265" t="s">
        <v>33</v>
      </c>
      <c r="CJ265" s="8">
        <v>43959</v>
      </c>
      <c r="CK265">
        <v>16</v>
      </c>
      <c r="CL265">
        <v>327</v>
      </c>
      <c r="CM265">
        <v>3</v>
      </c>
      <c r="EL265">
        <v>48</v>
      </c>
      <c r="EM265" t="s">
        <v>96</v>
      </c>
      <c r="EN265" s="8">
        <v>43959</v>
      </c>
      <c r="EO265">
        <v>42</v>
      </c>
      <c r="EP265">
        <v>258</v>
      </c>
      <c r="EQ265">
        <v>4</v>
      </c>
    </row>
    <row r="266" spans="1:251" ht="20.25">
      <c r="C266">
        <f>H265*D266</f>
        <v>1444.3084732799091</v>
      </c>
      <c r="D266">
        <f>D265</f>
        <v>0.0082380102844000005</v>
      </c>
      <c r="E266" t="s">
        <v>32</v>
      </c>
      <c r="F266" s="9">
        <v>44156</v>
      </c>
      <c r="H266">
        <f>H265+C266</f>
        <v>176766.79817870547</v>
      </c>
      <c r="CH266">
        <v>12</v>
      </c>
      <c r="CI266" t="s">
        <v>33</v>
      </c>
      <c r="CJ266" s="8">
        <v>43960</v>
      </c>
      <c r="CK266">
        <v>16</v>
      </c>
      <c r="CL266">
        <v>327</v>
      </c>
      <c r="CM266">
        <v>3</v>
      </c>
      <c r="EL266">
        <v>48</v>
      </c>
      <c r="EM266" t="s">
        <v>96</v>
      </c>
      <c r="EN266" s="8">
        <v>43960</v>
      </c>
      <c r="EO266">
        <v>42</v>
      </c>
      <c r="EP266">
        <v>258</v>
      </c>
      <c r="EQ266">
        <v>4</v>
      </c>
    </row>
    <row r="267" spans="1:251" ht="20.25">
      <c r="C267">
        <f>H266*D267</f>
        <v>1456.206701336635</v>
      </c>
      <c r="D267">
        <f>D266</f>
        <v>0.0082380102844000005</v>
      </c>
      <c r="E267" t="s">
        <v>22</v>
      </c>
      <c r="F267" s="9">
        <v>44157</v>
      </c>
      <c r="H267">
        <f>H266+C267</f>
        <v>178223.00488004211</v>
      </c>
      <c r="CH267">
        <v>12</v>
      </c>
      <c r="CI267" t="s">
        <v>33</v>
      </c>
      <c r="CJ267" s="8">
        <v>43961</v>
      </c>
      <c r="CK267">
        <v>16</v>
      </c>
      <c r="CL267">
        <v>327</v>
      </c>
      <c r="CM267">
        <v>3</v>
      </c>
      <c r="EL267">
        <v>48</v>
      </c>
      <c r="EM267" t="s">
        <v>96</v>
      </c>
      <c r="EN267" s="8">
        <v>43961</v>
      </c>
      <c r="EO267">
        <v>41</v>
      </c>
      <c r="EP267">
        <v>252</v>
      </c>
      <c r="EQ267">
        <v>4</v>
      </c>
    </row>
    <row r="268" spans="1:251" ht="20.25">
      <c r="C268">
        <f>H267*D268</f>
        <v>1468.2029471184583</v>
      </c>
      <c r="D268">
        <f>D267</f>
        <v>0.0082380102844000005</v>
      </c>
      <c r="E268" t="s">
        <v>25</v>
      </c>
      <c r="F268" s="9">
        <v>44158</v>
      </c>
      <c r="H268">
        <f>H267+C268</f>
        <v>179691.20782716057</v>
      </c>
      <c r="CH268">
        <v>12</v>
      </c>
      <c r="CI268" t="s">
        <v>33</v>
      </c>
      <c r="CJ268" s="8">
        <v>43962</v>
      </c>
      <c r="CK268">
        <v>16</v>
      </c>
      <c r="CL268">
        <v>327</v>
      </c>
      <c r="CM268">
        <v>3</v>
      </c>
      <c r="EL268">
        <v>48</v>
      </c>
      <c r="EM268" t="s">
        <v>96</v>
      </c>
      <c r="EN268" s="8">
        <v>43962</v>
      </c>
      <c r="EO268">
        <v>41</v>
      </c>
      <c r="EP268">
        <v>252</v>
      </c>
      <c r="EQ268">
        <v>4</v>
      </c>
    </row>
    <row r="269" spans="1:251" ht="20.25">
      <c r="C269">
        <f>H268*D269</f>
        <v>1480.2980180964066</v>
      </c>
      <c r="D269">
        <f>D268</f>
        <v>0.0082380102844000005</v>
      </c>
      <c r="E269" t="s">
        <v>26</v>
      </c>
      <c r="F269" s="9">
        <v>44159</v>
      </c>
      <c r="H269">
        <f>H268+C269</f>
        <v>181171.50584525696</v>
      </c>
      <c r="CH269">
        <v>12</v>
      </c>
      <c r="CI269" t="s">
        <v>33</v>
      </c>
      <c r="CJ269" s="8">
        <v>43963</v>
      </c>
      <c r="CK269">
        <v>16</v>
      </c>
      <c r="CL269">
        <v>327</v>
      </c>
      <c r="CM269">
        <v>3</v>
      </c>
      <c r="EL269">
        <v>48</v>
      </c>
      <c r="EM269" t="s">
        <v>96</v>
      </c>
      <c r="EN269" s="8">
        <v>43963</v>
      </c>
      <c r="EO269">
        <v>41</v>
      </c>
      <c r="EP269">
        <v>252</v>
      </c>
      <c r="EQ269">
        <v>4</v>
      </c>
    </row>
    <row r="270" spans="1:251" ht="19.57">
      <c r="C270">
        <f>H269*D270</f>
        <v>1492.4927283934617</v>
      </c>
      <c r="D270">
        <f>D269</f>
        <v>0.0082380102844000005</v>
      </c>
      <c r="E270" t="s">
        <v>27</v>
      </c>
      <c r="F270" s="9">
        <v>44160</v>
      </c>
      <c r="H270">
        <f>H269+C270</f>
        <v>182663.99857365043</v>
      </c>
      <c r="CH270">
        <v>12</v>
      </c>
      <c r="CI270" t="s">
        <v>33</v>
      </c>
      <c r="CJ270" s="8">
        <v>43964</v>
      </c>
      <c r="CK270">
        <v>16</v>
      </c>
      <c r="CL270">
        <v>327</v>
      </c>
      <c r="CM270">
        <v>3</v>
      </c>
      <c r="EL270">
        <v>48</v>
      </c>
      <c r="EM270" t="s">
        <v>96</v>
      </c>
      <c r="EN270" s="8">
        <v>43964</v>
      </c>
      <c r="EO270">
        <v>43</v>
      </c>
      <c r="EP270">
        <v>264</v>
      </c>
      <c r="EQ270">
        <v>4</v>
      </c>
    </row>
    <row r="271" spans="1:251" ht="19.57">
      <c r="C271">
        <f>H270*D271</f>
        <v>1504.7878988393593</v>
      </c>
      <c r="D271">
        <f>D270</f>
        <v>0.0082380102844000005</v>
      </c>
      <c r="E271" t="s">
        <v>29</v>
      </c>
      <c r="F271" s="9">
        <v>44161</v>
      </c>
      <c r="H271">
        <f>H270+C271</f>
        <v>184168.7864724898</v>
      </c>
      <c r="CH271">
        <v>12</v>
      </c>
      <c r="CI271" t="s">
        <v>33</v>
      </c>
      <c r="CJ271" s="8">
        <v>43965</v>
      </c>
      <c r="CK271">
        <v>17</v>
      </c>
      <c r="CL271">
        <v>348</v>
      </c>
      <c r="CM271">
        <v>3</v>
      </c>
      <c r="EL271">
        <v>48</v>
      </c>
      <c r="EM271" t="s">
        <v>96</v>
      </c>
      <c r="EN271" s="8">
        <v>43965</v>
      </c>
      <c r="EO271">
        <v>44</v>
      </c>
      <c r="EP271">
        <v>270</v>
      </c>
      <c r="EQ271">
        <v>4</v>
      </c>
    </row>
    <row r="272" spans="1:251" ht="19.57">
      <c r="C272">
        <f>H271*D272</f>
        <v>1517.1843570258386</v>
      </c>
      <c r="D272">
        <f>D271</f>
        <v>0.0082380102844000005</v>
      </c>
      <c r="E272" t="s">
        <v>30</v>
      </c>
      <c r="F272" s="9">
        <v>44162</v>
      </c>
      <c r="H272">
        <f>H271+C272</f>
        <v>185685.97082951563</v>
      </c>
      <c r="CH272">
        <v>12</v>
      </c>
      <c r="CI272" t="s">
        <v>33</v>
      </c>
      <c r="CJ272" s="8">
        <v>43966</v>
      </c>
      <c r="CK272">
        <v>17</v>
      </c>
      <c r="CL272">
        <v>348</v>
      </c>
      <c r="CM272">
        <v>3</v>
      </c>
      <c r="EL272">
        <v>48</v>
      </c>
      <c r="EM272" t="s">
        <v>96</v>
      </c>
      <c r="EN272" s="8">
        <v>43966</v>
      </c>
      <c r="EO272">
        <v>46</v>
      </c>
      <c r="EP272">
        <v>282</v>
      </c>
      <c r="EQ272">
        <v>4</v>
      </c>
    </row>
    <row r="273" spans="1:251" ht="19.57">
      <c r="C273">
        <f>H272*D273</f>
        <v>1529.6829373623482</v>
      </c>
      <c r="D273">
        <f>D272</f>
        <v>0.0082380102844000005</v>
      </c>
      <c r="E273" t="s">
        <v>32</v>
      </c>
      <c r="F273" s="9">
        <v>44163</v>
      </c>
      <c r="H273">
        <f>H272+C273</f>
        <v>187215.65376687798</v>
      </c>
      <c r="CH273">
        <v>17</v>
      </c>
      <c r="CI273" t="s">
        <v>35</v>
      </c>
      <c r="CJ273" s="8">
        <v>43914</v>
      </c>
      <c r="CK273">
        <v>1</v>
      </c>
      <c r="CM273">
        <v>0</v>
      </c>
      <c r="EL273">
        <v>67</v>
      </c>
      <c r="EM273" t="s">
        <v>54</v>
      </c>
      <c r="EN273" s="8">
        <v>43914</v>
      </c>
      <c r="EO273">
        <v>0</v>
      </c>
      <c r="EQ273">
        <v>0</v>
      </c>
    </row>
    <row r="274" spans="1:251" ht="19.57">
      <c r="C274">
        <f>H273*D274</f>
        <v>1542.2844811322104</v>
      </c>
      <c r="D274">
        <f>D273</f>
        <v>0.0082380102844000005</v>
      </c>
      <c r="E274" t="s">
        <v>22</v>
      </c>
      <c r="F274" s="9">
        <v>44164</v>
      </c>
      <c r="H274">
        <f>H273+C274</f>
        <v>188757.93824801018</v>
      </c>
      <c r="CH274">
        <v>17</v>
      </c>
      <c r="CI274" t="s">
        <v>35</v>
      </c>
      <c r="CJ274" s="8">
        <v>43915</v>
      </c>
      <c r="CK274">
        <v>2</v>
      </c>
      <c r="CM274">
        <v>0</v>
      </c>
      <c r="EL274">
        <v>67</v>
      </c>
      <c r="EM274" t="s">
        <v>54</v>
      </c>
      <c r="EN274" s="8">
        <v>43915</v>
      </c>
      <c r="EO274">
        <v>0</v>
      </c>
      <c r="EQ274">
        <v>0</v>
      </c>
    </row>
    <row r="275" spans="1:251" ht="20.25">
      <c r="C275">
        <f>H274*D275</f>
        <v>1554.9898365492481</v>
      </c>
      <c r="D275">
        <f>D274</f>
        <v>0.0082380102844000005</v>
      </c>
      <c r="E275" t="s">
        <v>25</v>
      </c>
      <c r="F275" s="9">
        <v>44165</v>
      </c>
      <c r="H275">
        <f>H274+C275</f>
        <v>190312.92808455942</v>
      </c>
      <c r="CH275">
        <v>17</v>
      </c>
      <c r="CI275" t="s">
        <v>35</v>
      </c>
      <c r="CJ275" s="8">
        <v>43916</v>
      </c>
      <c r="CK275">
        <v>2</v>
      </c>
      <c r="CM275">
        <v>0</v>
      </c>
      <c r="EL275">
        <v>67</v>
      </c>
      <c r="EM275" t="s">
        <v>54</v>
      </c>
      <c r="EN275" s="8">
        <v>43916</v>
      </c>
      <c r="EO275">
        <v>1</v>
      </c>
      <c r="EQ275">
        <v>0</v>
      </c>
    </row>
    <row r="276" spans="1:251" ht="20.25">
      <c r="C276">
        <f>H275*D276</f>
        <v>1567.7998588148782</v>
      </c>
      <c r="D276">
        <f>D275</f>
        <v>0.0082380102844000005</v>
      </c>
      <c r="E276" t="s">
        <v>26</v>
      </c>
      <c r="F276" s="9">
        <v>44166</v>
      </c>
      <c r="H276">
        <f>H275+C276</f>
        <v>191880.72794337431</v>
      </c>
      <c r="CH276">
        <v>17</v>
      </c>
      <c r="CI276" t="s">
        <v>35</v>
      </c>
      <c r="CJ276" s="8">
        <v>43917</v>
      </c>
      <c r="CK276">
        <v>7</v>
      </c>
      <c r="CM276">
        <v>0</v>
      </c>
      <c r="EL276">
        <v>67</v>
      </c>
      <c r="EM276" t="s">
        <v>54</v>
      </c>
      <c r="EN276" s="8">
        <v>43917</v>
      </c>
      <c r="EO276">
        <v>1</v>
      </c>
      <c r="EQ276">
        <v>0</v>
      </c>
    </row>
    <row r="277" spans="1:251" ht="20.25">
      <c r="E277" t="s">
        <v>27</v>
      </c>
      <c r="F277" s="9">
        <v>44167</v>
      </c>
      <c r="CH277">
        <v>17</v>
      </c>
      <c r="CI277" t="s">
        <v>35</v>
      </c>
      <c r="CJ277" s="8">
        <v>43918</v>
      </c>
      <c r="CK277">
        <v>8</v>
      </c>
      <c r="CM277">
        <v>0</v>
      </c>
      <c r="EL277">
        <v>67</v>
      </c>
      <c r="EM277" t="s">
        <v>54</v>
      </c>
      <c r="EN277" s="8">
        <v>43918</v>
      </c>
      <c r="EO277">
        <v>1</v>
      </c>
      <c r="EQ277">
        <v>0</v>
      </c>
    </row>
    <row r="278" spans="1:251" ht="20.25">
      <c r="E278" t="s">
        <v>29</v>
      </c>
      <c r="F278" s="9">
        <v>44168</v>
      </c>
      <c r="CH278">
        <v>17</v>
      </c>
      <c r="CI278" t="s">
        <v>35</v>
      </c>
      <c r="CJ278" s="8">
        <v>43919</v>
      </c>
      <c r="CK278">
        <v>9</v>
      </c>
      <c r="CM278">
        <v>0</v>
      </c>
      <c r="EL278">
        <v>67</v>
      </c>
      <c r="EM278" t="s">
        <v>54</v>
      </c>
      <c r="EN278" s="8">
        <v>43919</v>
      </c>
      <c r="EO278">
        <v>1</v>
      </c>
      <c r="EQ278">
        <v>0</v>
      </c>
    </row>
    <row r="279" spans="1:251" ht="20.25">
      <c r="E279" t="s">
        <v>30</v>
      </c>
      <c r="F279" s="9">
        <v>44169</v>
      </c>
      <c r="CH279">
        <v>17</v>
      </c>
      <c r="CI279" t="s">
        <v>35</v>
      </c>
      <c r="CJ279" s="8">
        <v>43920</v>
      </c>
      <c r="CK279">
        <v>9</v>
      </c>
      <c r="CM279">
        <v>0</v>
      </c>
      <c r="EL279">
        <v>67</v>
      </c>
      <c r="EM279" t="s">
        <v>54</v>
      </c>
      <c r="EN279" s="8">
        <v>43920</v>
      </c>
      <c r="EO279">
        <v>3</v>
      </c>
      <c r="EQ279">
        <v>0</v>
      </c>
    </row>
    <row r="280" spans="1:251" ht="20.25">
      <c r="E280" t="s">
        <v>32</v>
      </c>
      <c r="F280" s="9">
        <v>44170</v>
      </c>
      <c r="CH280">
        <v>17</v>
      </c>
      <c r="CI280" t="s">
        <v>35</v>
      </c>
      <c r="CJ280" s="8">
        <v>43921</v>
      </c>
      <c r="CK280">
        <v>9</v>
      </c>
      <c r="CM280">
        <v>0</v>
      </c>
      <c r="EL280">
        <v>67</v>
      </c>
      <c r="EM280" t="s">
        <v>54</v>
      </c>
      <c r="EN280" s="8">
        <v>43921</v>
      </c>
      <c r="EO280">
        <v>3</v>
      </c>
      <c r="EQ280">
        <v>0</v>
      </c>
    </row>
    <row r="281" spans="1:251" ht="20.25">
      <c r="E281" t="s">
        <v>22</v>
      </c>
      <c r="F281" s="9">
        <v>44171</v>
      </c>
      <c r="CH281">
        <v>17</v>
      </c>
      <c r="CI281" t="s">
        <v>35</v>
      </c>
      <c r="CJ281" s="8">
        <v>43922</v>
      </c>
      <c r="CK281">
        <v>15</v>
      </c>
      <c r="CM281">
        <v>0</v>
      </c>
      <c r="EL281">
        <v>67</v>
      </c>
      <c r="EM281" t="s">
        <v>54</v>
      </c>
      <c r="EN281" s="8">
        <v>43922</v>
      </c>
      <c r="EO281">
        <v>4</v>
      </c>
      <c r="EQ281">
        <v>0</v>
      </c>
    </row>
    <row r="282" spans="1:251" ht="20.25">
      <c r="E282" t="s">
        <v>25</v>
      </c>
      <c r="F282" s="9">
        <v>44172</v>
      </c>
      <c r="CH282">
        <v>17</v>
      </c>
      <c r="CI282" t="s">
        <v>35</v>
      </c>
      <c r="CJ282" s="8">
        <v>43923</v>
      </c>
      <c r="CK282">
        <v>18</v>
      </c>
      <c r="CM282">
        <v>0</v>
      </c>
      <c r="EL282">
        <v>67</v>
      </c>
      <c r="EM282" t="s">
        <v>54</v>
      </c>
      <c r="EN282" s="8">
        <v>43923</v>
      </c>
      <c r="EO282">
        <v>4</v>
      </c>
      <c r="EQ282">
        <v>0</v>
      </c>
    </row>
    <row r="283" spans="1:251" ht="20.25">
      <c r="E283" t="s">
        <v>26</v>
      </c>
      <c r="F283" s="9">
        <v>44173</v>
      </c>
      <c r="CH283">
        <v>17</v>
      </c>
      <c r="CI283" t="s">
        <v>35</v>
      </c>
      <c r="CJ283" s="8">
        <v>43924</v>
      </c>
      <c r="CK283">
        <v>24</v>
      </c>
      <c r="CM283">
        <v>0</v>
      </c>
      <c r="EL283">
        <v>67</v>
      </c>
      <c r="EM283" t="s">
        <v>54</v>
      </c>
      <c r="EN283" s="8">
        <v>43924</v>
      </c>
      <c r="EO283">
        <v>4</v>
      </c>
      <c r="EQ283">
        <v>0</v>
      </c>
    </row>
    <row r="284" spans="1:251" ht="20.25">
      <c r="E284" t="s">
        <v>27</v>
      </c>
      <c r="F284" s="9">
        <v>44174</v>
      </c>
      <c r="CH284">
        <v>17</v>
      </c>
      <c r="CI284" t="s">
        <v>35</v>
      </c>
      <c r="CJ284" s="8">
        <v>43925</v>
      </c>
      <c r="CK284">
        <v>26</v>
      </c>
      <c r="CM284">
        <v>0</v>
      </c>
      <c r="EL284">
        <v>67</v>
      </c>
      <c r="EM284" t="s">
        <v>54</v>
      </c>
      <c r="EN284" s="8">
        <v>43925</v>
      </c>
      <c r="EO284">
        <v>4</v>
      </c>
      <c r="EQ284">
        <v>0</v>
      </c>
    </row>
    <row r="285" spans="1:251" ht="20.25">
      <c r="E285" t="s">
        <v>29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35</v>
      </c>
      <c r="CJ285" s="8">
        <v>43926</v>
      </c>
      <c r="CK285">
        <v>27</v>
      </c>
      <c r="CM285">
        <v>0</v>
      </c>
      <c r="EL285">
        <v>67</v>
      </c>
      <c r="EM285" t="s">
        <v>54</v>
      </c>
      <c r="EN285" s="8">
        <v>43926</v>
      </c>
      <c r="EO285">
        <v>4</v>
      </c>
      <c r="EQ285">
        <v>0</v>
      </c>
    </row>
    <row r="286" spans="1:251" ht="20.25">
      <c r="E286" t="s">
        <v>30</v>
      </c>
      <c r="F286" s="9">
        <v>44176</v>
      </c>
      <c r="CH286">
        <v>17</v>
      </c>
      <c r="CI286" t="s">
        <v>35</v>
      </c>
      <c r="CJ286" s="8">
        <v>43927</v>
      </c>
      <c r="CK286">
        <v>40</v>
      </c>
      <c r="CM286">
        <v>0</v>
      </c>
      <c r="EL286">
        <v>67</v>
      </c>
      <c r="EM286" t="s">
        <v>54</v>
      </c>
      <c r="EN286" s="8">
        <v>43927</v>
      </c>
      <c r="EO286">
        <v>5</v>
      </c>
      <c r="EQ286">
        <v>0</v>
      </c>
    </row>
    <row r="287" spans="1:251" ht="20.25">
      <c r="E287" t="s">
        <v>32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35</v>
      </c>
      <c r="CJ287" s="8">
        <v>43928</v>
      </c>
      <c r="CK287">
        <v>57</v>
      </c>
      <c r="CM287">
        <v>0</v>
      </c>
      <c r="EL287">
        <v>67</v>
      </c>
      <c r="EM287" t="s">
        <v>54</v>
      </c>
      <c r="EN287" s="8">
        <v>43928</v>
      </c>
      <c r="EO287">
        <v>5</v>
      </c>
      <c r="EQ287">
        <v>0</v>
      </c>
    </row>
    <row r="288" spans="1:251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35</v>
      </c>
      <c r="CJ288" s="8">
        <v>43929</v>
      </c>
      <c r="CK288">
        <v>67</v>
      </c>
      <c r="CM288">
        <v>1</v>
      </c>
      <c r="EL288">
        <v>67</v>
      </c>
      <c r="EM288" t="s">
        <v>54</v>
      </c>
      <c r="EN288" s="8">
        <v>43929</v>
      </c>
      <c r="EO288">
        <v>6</v>
      </c>
      <c r="EQ288">
        <v>0</v>
      </c>
    </row>
    <row r="289" spans="1:251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35</v>
      </c>
      <c r="CJ289" s="8">
        <v>43930</v>
      </c>
      <c r="CK289">
        <v>95</v>
      </c>
      <c r="CM289">
        <v>1</v>
      </c>
      <c r="EL289">
        <v>67</v>
      </c>
      <c r="EM289" t="s">
        <v>54</v>
      </c>
      <c r="EN289" s="8">
        <v>43930</v>
      </c>
      <c r="EO289">
        <v>7</v>
      </c>
      <c r="EQ289">
        <v>0</v>
      </c>
    </row>
    <row r="290" spans="1:251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35</v>
      </c>
      <c r="CJ290" s="8">
        <v>43931</v>
      </c>
      <c r="CK290">
        <v>104</v>
      </c>
      <c r="CM290">
        <v>1</v>
      </c>
      <c r="EL290">
        <v>67</v>
      </c>
      <c r="EM290" t="s">
        <v>54</v>
      </c>
      <c r="EN290" s="8">
        <v>43931</v>
      </c>
      <c r="EO290">
        <v>7</v>
      </c>
      <c r="EQ290">
        <v>0</v>
      </c>
    </row>
    <row r="291" spans="1:251" ht="20.25">
      <c r="E291" t="s">
        <v>27</v>
      </c>
      <c r="F291" s="9">
        <v>44181</v>
      </c>
      <c r="CH291">
        <v>17</v>
      </c>
      <c r="CI291" t="s">
        <v>35</v>
      </c>
      <c r="CJ291" s="8">
        <v>43932</v>
      </c>
      <c r="CK291">
        <v>137</v>
      </c>
      <c r="CM291">
        <v>1</v>
      </c>
      <c r="EL291">
        <v>67</v>
      </c>
      <c r="EM291" t="s">
        <v>54</v>
      </c>
      <c r="EN291" s="8">
        <v>43932</v>
      </c>
      <c r="EO291">
        <v>9</v>
      </c>
      <c r="EQ291">
        <v>0</v>
      </c>
    </row>
    <row r="292" spans="1:251" ht="20.25">
      <c r="E292" t="s">
        <v>29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35</v>
      </c>
      <c r="CJ292" s="8">
        <v>43933</v>
      </c>
      <c r="CK292">
        <v>145</v>
      </c>
      <c r="CM292">
        <v>1</v>
      </c>
      <c r="EL292">
        <v>67</v>
      </c>
      <c r="EM292" t="s">
        <v>54</v>
      </c>
      <c r="EN292" s="8">
        <v>43933</v>
      </c>
      <c r="EO292">
        <v>9</v>
      </c>
      <c r="EQ292">
        <v>0</v>
      </c>
    </row>
    <row r="293" spans="1:251" ht="20.25">
      <c r="E293" t="s">
        <v>30</v>
      </c>
      <c r="F293" s="9">
        <v>44183</v>
      </c>
      <c r="CH293">
        <v>17</v>
      </c>
      <c r="CI293" t="s">
        <v>35</v>
      </c>
      <c r="CJ293" s="8">
        <v>43934</v>
      </c>
      <c r="CK293">
        <v>169</v>
      </c>
      <c r="CM293">
        <v>1</v>
      </c>
      <c r="EL293">
        <v>67</v>
      </c>
      <c r="EM293" t="s">
        <v>54</v>
      </c>
      <c r="EN293" s="8">
        <v>43934</v>
      </c>
      <c r="EO293">
        <v>7</v>
      </c>
      <c r="EQ293">
        <v>0</v>
      </c>
    </row>
    <row r="294" spans="1:251" ht="20.25">
      <c r="E294" t="s">
        <v>32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35</v>
      </c>
      <c r="CJ294" s="8">
        <v>43935</v>
      </c>
      <c r="CK294">
        <v>177</v>
      </c>
      <c r="CM294">
        <v>6</v>
      </c>
      <c r="EL294">
        <v>67</v>
      </c>
      <c r="EM294" t="s">
        <v>54</v>
      </c>
      <c r="EN294" s="8">
        <v>43935</v>
      </c>
      <c r="EO294">
        <v>7</v>
      </c>
      <c r="EQ294">
        <v>0</v>
      </c>
    </row>
    <row r="295" spans="1:251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35</v>
      </c>
      <c r="CJ295" s="8">
        <v>43936</v>
      </c>
      <c r="CK295">
        <v>180</v>
      </c>
      <c r="CM295">
        <v>9</v>
      </c>
      <c r="EL295">
        <v>67</v>
      </c>
      <c r="EM295" t="s">
        <v>54</v>
      </c>
      <c r="EN295" s="8">
        <v>43936</v>
      </c>
      <c r="EO295">
        <v>7</v>
      </c>
      <c r="EQ295">
        <v>0</v>
      </c>
    </row>
    <row r="296" spans="1:251" ht="20.25">
      <c r="E296" t="s">
        <v>25</v>
      </c>
      <c r="F296" s="9">
        <v>44186</v>
      </c>
      <c r="CH296">
        <v>17</v>
      </c>
      <c r="CI296" t="s">
        <v>35</v>
      </c>
      <c r="CJ296" s="8">
        <v>43937</v>
      </c>
      <c r="CK296">
        <v>213</v>
      </c>
      <c r="CL296">
        <v>355</v>
      </c>
      <c r="CM296">
        <v>10</v>
      </c>
      <c r="EL296">
        <v>67</v>
      </c>
      <c r="EM296" t="s">
        <v>54</v>
      </c>
      <c r="EN296" s="8">
        <v>43937</v>
      </c>
      <c r="EO296">
        <v>8</v>
      </c>
      <c r="EP296">
        <v>84</v>
      </c>
      <c r="EQ296">
        <v>0</v>
      </c>
    </row>
    <row r="297" spans="1:251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35</v>
      </c>
      <c r="CJ297" s="8">
        <v>43938</v>
      </c>
      <c r="CK297">
        <v>224</v>
      </c>
      <c r="CL297">
        <v>373</v>
      </c>
      <c r="CM297">
        <v>14</v>
      </c>
      <c r="EL297">
        <v>67</v>
      </c>
      <c r="EM297" t="s">
        <v>54</v>
      </c>
      <c r="EN297" s="8">
        <v>43938</v>
      </c>
      <c r="EO297">
        <v>10</v>
      </c>
      <c r="EP297">
        <v>105</v>
      </c>
      <c r="EQ297">
        <v>0</v>
      </c>
    </row>
    <row r="298" spans="1:251" ht="20.25">
      <c r="E298" t="s">
        <v>27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35</v>
      </c>
      <c r="CJ298" s="8">
        <v>43939</v>
      </c>
      <c r="CK298">
        <v>238</v>
      </c>
      <c r="CL298">
        <v>396</v>
      </c>
      <c r="CM298">
        <v>15</v>
      </c>
      <c r="EL298">
        <v>67</v>
      </c>
      <c r="EM298" t="s">
        <v>54</v>
      </c>
      <c r="EN298" s="8">
        <v>43939</v>
      </c>
      <c r="EO298">
        <v>10</v>
      </c>
      <c r="EP298">
        <v>105</v>
      </c>
      <c r="EQ298">
        <v>0</v>
      </c>
    </row>
    <row r="299" spans="1:251" ht="20.25">
      <c r="E299" t="s">
        <v>29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35</v>
      </c>
      <c r="CJ299" s="8">
        <v>43940</v>
      </c>
      <c r="CK299">
        <v>241</v>
      </c>
      <c r="CL299">
        <v>401</v>
      </c>
      <c r="CM299">
        <v>15</v>
      </c>
      <c r="EL299">
        <v>67</v>
      </c>
      <c r="EM299" t="s">
        <v>54</v>
      </c>
      <c r="EN299" s="8">
        <v>43940</v>
      </c>
      <c r="EO299">
        <v>11</v>
      </c>
      <c r="EP299">
        <v>116</v>
      </c>
      <c r="EQ299">
        <v>0</v>
      </c>
    </row>
    <row r="300" spans="1:251" ht="20.25">
      <c r="E300" t="s">
        <v>30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35</v>
      </c>
      <c r="CJ300" s="8">
        <v>43941</v>
      </c>
      <c r="CK300">
        <v>271</v>
      </c>
      <c r="CL300">
        <v>451</v>
      </c>
      <c r="CM300">
        <v>20</v>
      </c>
      <c r="EL300">
        <v>67</v>
      </c>
      <c r="EM300" t="s">
        <v>54</v>
      </c>
      <c r="EN300" s="8">
        <v>43941</v>
      </c>
      <c r="EO300">
        <v>11</v>
      </c>
      <c r="EP300">
        <v>116</v>
      </c>
      <c r="EQ300">
        <v>0</v>
      </c>
    </row>
    <row r="301" spans="1:251" ht="20.25">
      <c r="E301" t="s">
        <v>32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35</v>
      </c>
      <c r="CJ301" s="8">
        <v>43942</v>
      </c>
      <c r="CK301">
        <v>281</v>
      </c>
      <c r="CL301">
        <v>468</v>
      </c>
      <c r="CM301">
        <v>24</v>
      </c>
      <c r="EL301">
        <v>67</v>
      </c>
      <c r="EM301" t="s">
        <v>54</v>
      </c>
      <c r="EN301" s="8">
        <v>43942</v>
      </c>
      <c r="EO301">
        <v>11</v>
      </c>
      <c r="EP301">
        <v>116</v>
      </c>
      <c r="EQ301">
        <v>0</v>
      </c>
    </row>
    <row r="302" spans="1:251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17</v>
      </c>
      <c r="CI302" t="s">
        <v>35</v>
      </c>
      <c r="CJ302" s="8">
        <v>43943</v>
      </c>
      <c r="CK302">
        <v>288</v>
      </c>
      <c r="CL302">
        <v>480</v>
      </c>
      <c r="CM302">
        <v>27</v>
      </c>
      <c r="EL302">
        <v>67</v>
      </c>
      <c r="EM302" t="s">
        <v>54</v>
      </c>
      <c r="EN302" s="8">
        <v>43943</v>
      </c>
      <c r="EO302">
        <v>11</v>
      </c>
      <c r="EP302">
        <v>116</v>
      </c>
      <c r="EQ302">
        <v>0</v>
      </c>
    </row>
    <row r="303" spans="1:251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17</v>
      </c>
      <c r="CI303" t="s">
        <v>35</v>
      </c>
      <c r="CJ303" s="8">
        <v>43944</v>
      </c>
      <c r="CK303">
        <v>291</v>
      </c>
      <c r="CL303">
        <v>485</v>
      </c>
      <c r="CM303">
        <v>27</v>
      </c>
      <c r="EL303">
        <v>67</v>
      </c>
      <c r="EM303" t="s">
        <v>54</v>
      </c>
      <c r="EN303" s="8">
        <v>43944</v>
      </c>
      <c r="EO303">
        <v>12</v>
      </c>
      <c r="EP303">
        <v>127</v>
      </c>
      <c r="EQ303">
        <v>0</v>
      </c>
    </row>
    <row r="304" spans="1:251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17</v>
      </c>
      <c r="CI304" t="s">
        <v>35</v>
      </c>
      <c r="CJ304" s="8">
        <v>43945</v>
      </c>
      <c r="CK304">
        <v>300</v>
      </c>
      <c r="CL304">
        <v>500</v>
      </c>
      <c r="CM304">
        <v>34</v>
      </c>
      <c r="EL304">
        <v>67</v>
      </c>
      <c r="EM304" t="s">
        <v>54</v>
      </c>
      <c r="EN304" s="8">
        <v>43945</v>
      </c>
      <c r="EO304">
        <v>15</v>
      </c>
      <c r="EP304">
        <v>158</v>
      </c>
      <c r="EQ304">
        <v>1</v>
      </c>
    </row>
    <row r="305" spans="1:251" ht="20.25">
      <c r="E305" t="s">
        <v>27</v>
      </c>
      <c r="F305" s="9">
        <v>44195</v>
      </c>
      <c r="U305" t="inlineStr">
        <is>
          <t>require another digit of precision (the decimal point has moved</t>
        </is>
      </c>
      <c r="CH305">
        <v>17</v>
      </c>
      <c r="CI305" t="s">
        <v>35</v>
      </c>
      <c r="CJ305" s="8">
        <v>43946</v>
      </c>
      <c r="CK305">
        <v>314</v>
      </c>
      <c r="CL305">
        <v>523</v>
      </c>
      <c r="CM305">
        <v>37</v>
      </c>
      <c r="EL305">
        <v>67</v>
      </c>
      <c r="EM305" t="s">
        <v>54</v>
      </c>
      <c r="EN305" s="8">
        <v>43946</v>
      </c>
      <c r="EO305">
        <v>14</v>
      </c>
      <c r="EP305">
        <v>148</v>
      </c>
      <c r="EQ305">
        <v>1</v>
      </c>
    </row>
    <row r="306" spans="1:251" ht="20.25">
      <c r="E306" t="s">
        <v>29</v>
      </c>
      <c r="F306" s="9">
        <v>44196</v>
      </c>
      <c r="U306" t="inlineStr">
        <is>
          <t>over one place)</t>
        </is>
      </c>
      <c r="CH306">
        <v>17</v>
      </c>
      <c r="CI306" t="s">
        <v>35</v>
      </c>
      <c r="CJ306" s="8">
        <v>43947</v>
      </c>
      <c r="CK306">
        <v>321</v>
      </c>
      <c r="CL306">
        <v>535</v>
      </c>
      <c r="CM306">
        <v>38</v>
      </c>
      <c r="EL306">
        <v>67</v>
      </c>
      <c r="EM306" t="s">
        <v>54</v>
      </c>
      <c r="EN306" s="8">
        <v>43947</v>
      </c>
      <c r="EO306">
        <v>14</v>
      </c>
      <c r="EP306">
        <v>148</v>
      </c>
      <c r="EQ306">
        <v>1</v>
      </c>
    </row>
    <row r="307" spans="1:251" ht="20.25">
      <c r="E307" t="s">
        <v>30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17</v>
      </c>
      <c r="CI307" t="s">
        <v>35</v>
      </c>
      <c r="CJ307" s="8">
        <v>43948</v>
      </c>
      <c r="CK307">
        <v>333</v>
      </c>
      <c r="CL307">
        <v>555</v>
      </c>
      <c r="CM307">
        <v>42</v>
      </c>
      <c r="EL307">
        <v>67</v>
      </c>
      <c r="EM307" t="s">
        <v>54</v>
      </c>
      <c r="EN307" s="8">
        <v>43948</v>
      </c>
      <c r="EO307">
        <v>14</v>
      </c>
      <c r="EP307">
        <v>148</v>
      </c>
      <c r="EQ307">
        <v>1</v>
      </c>
    </row>
    <row r="308" spans="1:251" ht="20.25">
      <c r="E308" t="s">
        <v>32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17</v>
      </c>
      <c r="CI308" t="s">
        <v>35</v>
      </c>
      <c r="CJ308" s="8">
        <v>43949</v>
      </c>
      <c r="CK308">
        <v>337</v>
      </c>
      <c r="CL308">
        <v>561</v>
      </c>
      <c r="CM308">
        <v>46</v>
      </c>
      <c r="EL308">
        <v>67</v>
      </c>
      <c r="EM308" t="s">
        <v>54</v>
      </c>
      <c r="EN308" s="8">
        <v>43949</v>
      </c>
      <c r="EO308">
        <v>14</v>
      </c>
      <c r="EP308">
        <v>148</v>
      </c>
      <c r="EQ308">
        <v>1</v>
      </c>
    </row>
    <row r="309" spans="1:251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17</v>
      </c>
      <c r="CI309" t="s">
        <v>35</v>
      </c>
      <c r="CJ309" s="8">
        <v>43950</v>
      </c>
      <c r="CK309">
        <v>343</v>
      </c>
      <c r="CL309">
        <v>571</v>
      </c>
      <c r="CM309">
        <v>49</v>
      </c>
      <c r="EL309">
        <v>67</v>
      </c>
      <c r="EM309" t="s">
        <v>54</v>
      </c>
      <c r="EN309" s="8">
        <v>43950</v>
      </c>
      <c r="EO309">
        <v>15</v>
      </c>
      <c r="EP309">
        <v>158</v>
      </c>
      <c r="EQ309">
        <v>2</v>
      </c>
    </row>
    <row r="310" spans="1:251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17</v>
      </c>
      <c r="CI310" t="s">
        <v>35</v>
      </c>
      <c r="CJ310" s="8">
        <v>43951</v>
      </c>
      <c r="CK310">
        <v>360</v>
      </c>
      <c r="CL310">
        <v>600</v>
      </c>
      <c r="CM310">
        <v>49</v>
      </c>
      <c r="EL310">
        <v>67</v>
      </c>
      <c r="EM310" t="s">
        <v>54</v>
      </c>
      <c r="EN310" s="8">
        <v>43951</v>
      </c>
      <c r="EO310">
        <v>15</v>
      </c>
      <c r="EP310">
        <v>158</v>
      </c>
      <c r="EQ310">
        <v>2</v>
      </c>
    </row>
    <row r="311" spans="1:251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17</v>
      </c>
      <c r="CI311" t="s">
        <v>35</v>
      </c>
      <c r="CJ311" s="8">
        <v>43952</v>
      </c>
      <c r="CK311">
        <v>380</v>
      </c>
      <c r="CL311">
        <v>633</v>
      </c>
      <c r="CM311">
        <v>49</v>
      </c>
      <c r="EL311">
        <v>67</v>
      </c>
      <c r="EM311" t="s">
        <v>54</v>
      </c>
      <c r="EN311" s="8">
        <v>43952</v>
      </c>
      <c r="EO311">
        <v>15</v>
      </c>
      <c r="EP311">
        <v>158</v>
      </c>
      <c r="EQ311">
        <v>2</v>
      </c>
    </row>
    <row r="312" spans="1:251" ht="20.25">
      <c r="E312" t="s">
        <v>27</v>
      </c>
      <c r="F312" s="9">
        <v>44202</v>
      </c>
      <c r="U312" t="inlineStr">
        <is>
          <t>Reference value only - please do not quote it in any context.</t>
        </is>
      </c>
      <c r="CH312">
        <v>17</v>
      </c>
      <c r="CI312" t="s">
        <v>35</v>
      </c>
      <c r="CJ312" s="8">
        <v>43953</v>
      </c>
      <c r="CK312">
        <v>395</v>
      </c>
      <c r="CL312">
        <v>658</v>
      </c>
      <c r="CM312">
        <v>51</v>
      </c>
      <c r="EL312">
        <v>67</v>
      </c>
      <c r="EM312" t="s">
        <v>54</v>
      </c>
      <c r="EN312" s="8">
        <v>43953</v>
      </c>
      <c r="EO312">
        <v>15</v>
      </c>
      <c r="EP312">
        <v>158</v>
      </c>
      <c r="EQ312">
        <v>2</v>
      </c>
    </row>
    <row r="313" spans="1:251" ht="20.25">
      <c r="E313" t="s">
        <v>29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17</v>
      </c>
      <c r="CI313" t="s">
        <v>35</v>
      </c>
      <c r="CJ313" s="8">
        <v>43954</v>
      </c>
      <c r="CK313">
        <v>399</v>
      </c>
      <c r="CL313">
        <v>665</v>
      </c>
      <c r="CM313">
        <v>51</v>
      </c>
      <c r="EL313">
        <v>67</v>
      </c>
      <c r="EM313" t="s">
        <v>54</v>
      </c>
      <c r="EN313" s="8">
        <v>43954</v>
      </c>
      <c r="EO313">
        <v>15</v>
      </c>
      <c r="EP313">
        <v>158</v>
      </c>
      <c r="EQ313">
        <v>2</v>
      </c>
    </row>
    <row r="314" spans="1:251" ht="20.25">
      <c r="E314" t="s">
        <v>30</v>
      </c>
      <c r="F314" s="9">
        <v>44204</v>
      </c>
      <c r="U314" t="inlineStr">
        <is>
          <t>findings than given here).</t>
        </is>
      </c>
      <c r="CH314">
        <v>17</v>
      </c>
      <c r="CI314" t="s">
        <v>35</v>
      </c>
      <c r="CJ314" s="8">
        <v>43955</v>
      </c>
      <c r="CK314">
        <v>406</v>
      </c>
      <c r="CL314">
        <v>676</v>
      </c>
      <c r="CM314">
        <v>52</v>
      </c>
      <c r="EL314">
        <v>67</v>
      </c>
      <c r="EM314" t="s">
        <v>54</v>
      </c>
      <c r="EN314" s="8">
        <v>43955</v>
      </c>
      <c r="EO314">
        <v>15</v>
      </c>
      <c r="EP314">
        <v>158</v>
      </c>
      <c r="EQ314">
        <v>2</v>
      </c>
    </row>
    <row r="315" spans="1:251" ht="20.25">
      <c r="E315" t="s">
        <v>32</v>
      </c>
      <c r="F315" s="9">
        <v>44205</v>
      </c>
      <c r="T315" t="inlineStr">
        <is>
          <t>15 April: formalized entry (column L labels added)</t>
        </is>
      </c>
      <c r="CH315">
        <v>17</v>
      </c>
      <c r="CI315" t="s">
        <v>35</v>
      </c>
      <c r="CJ315" s="8">
        <v>43956</v>
      </c>
      <c r="CK315">
        <v>420</v>
      </c>
      <c r="CL315">
        <v>700</v>
      </c>
      <c r="CM315">
        <v>53</v>
      </c>
      <c r="EL315">
        <v>67</v>
      </c>
      <c r="EM315" t="s">
        <v>54</v>
      </c>
      <c r="EN315" s="8">
        <v>43956</v>
      </c>
      <c r="EO315">
        <v>15</v>
      </c>
      <c r="EP315">
        <v>158</v>
      </c>
      <c r="EQ315">
        <v>2</v>
      </c>
    </row>
    <row r="316" spans="1:251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17</v>
      </c>
      <c r="CI316" t="s">
        <v>35</v>
      </c>
      <c r="CJ316" s="8">
        <v>43957</v>
      </c>
      <c r="CK316">
        <v>424</v>
      </c>
      <c r="CL316">
        <v>706</v>
      </c>
      <c r="CM316">
        <v>54</v>
      </c>
      <c r="EL316">
        <v>67</v>
      </c>
      <c r="EM316" t="s">
        <v>54</v>
      </c>
      <c r="EN316" s="8">
        <v>43957</v>
      </c>
      <c r="EO316">
        <v>17</v>
      </c>
      <c r="EP316">
        <v>179</v>
      </c>
      <c r="EQ316">
        <v>2</v>
      </c>
    </row>
    <row r="317" spans="1:251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17</v>
      </c>
      <c r="CI317" t="s">
        <v>35</v>
      </c>
      <c r="CJ317" s="8">
        <v>43958</v>
      </c>
      <c r="CK317">
        <v>426</v>
      </c>
      <c r="CL317">
        <v>710</v>
      </c>
      <c r="CM317">
        <v>55</v>
      </c>
      <c r="EL317">
        <v>67</v>
      </c>
      <c r="EM317" t="s">
        <v>54</v>
      </c>
      <c r="EN317" s="8">
        <v>43958</v>
      </c>
      <c r="EO317">
        <v>17</v>
      </c>
      <c r="EP317">
        <v>179</v>
      </c>
      <c r="EQ317">
        <v>2</v>
      </c>
    </row>
    <row r="318" spans="1:251" ht="19.57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17</v>
      </c>
      <c r="CI318" t="s">
        <v>35</v>
      </c>
      <c r="CJ318" s="8">
        <v>43959</v>
      </c>
      <c r="CK318">
        <v>434</v>
      </c>
      <c r="CL318">
        <v>723</v>
      </c>
      <c r="CM318">
        <v>56</v>
      </c>
      <c r="EL318">
        <v>67</v>
      </c>
      <c r="EM318" t="s">
        <v>54</v>
      </c>
      <c r="EN318" s="8">
        <v>43959</v>
      </c>
      <c r="EO318">
        <v>17</v>
      </c>
      <c r="EP318">
        <v>179</v>
      </c>
      <c r="EQ318">
        <v>2</v>
      </c>
    </row>
    <row r="319" spans="1:251" ht="19.57">
      <c r="E319" t="s">
        <v>27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17</v>
      </c>
      <c r="CI319" t="s">
        <v>35</v>
      </c>
      <c r="CJ319" s="8">
        <v>43960</v>
      </c>
      <c r="CK319">
        <v>442</v>
      </c>
      <c r="CL319">
        <v>736</v>
      </c>
      <c r="CM319">
        <v>56</v>
      </c>
      <c r="EL319">
        <v>67</v>
      </c>
      <c r="EM319" t="s">
        <v>54</v>
      </c>
      <c r="EN319" s="8">
        <v>43960</v>
      </c>
      <c r="EO319">
        <v>17</v>
      </c>
      <c r="EP319">
        <v>179</v>
      </c>
      <c r="EQ319">
        <v>2</v>
      </c>
    </row>
    <row r="320" spans="1:251" ht="19.57">
      <c r="E320" t="s">
        <v>29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17</v>
      </c>
      <c r="CI320" t="s">
        <v>35</v>
      </c>
      <c r="CJ320" s="8">
        <v>43961</v>
      </c>
      <c r="CK320">
        <v>439</v>
      </c>
      <c r="CL320">
        <v>731</v>
      </c>
      <c r="CM320">
        <v>56</v>
      </c>
      <c r="EL320">
        <v>67</v>
      </c>
      <c r="EM320" t="s">
        <v>54</v>
      </c>
      <c r="EN320" s="8">
        <v>43961</v>
      </c>
      <c r="EO320">
        <v>18</v>
      </c>
      <c r="EP320">
        <v>190</v>
      </c>
      <c r="EQ320">
        <v>2</v>
      </c>
    </row>
    <row r="321" spans="1:251" ht="19.57">
      <c r="E321" t="s">
        <v>30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17</v>
      </c>
      <c r="CI321" t="s">
        <v>35</v>
      </c>
      <c r="CJ321" s="8">
        <v>43962</v>
      </c>
      <c r="CK321">
        <v>443</v>
      </c>
      <c r="CL321">
        <v>738</v>
      </c>
      <c r="CM321">
        <v>57</v>
      </c>
      <c r="EL321">
        <v>67</v>
      </c>
      <c r="EM321" t="s">
        <v>54</v>
      </c>
      <c r="EN321" s="8">
        <v>43962</v>
      </c>
      <c r="EO321">
        <v>18</v>
      </c>
      <c r="EP321">
        <v>190</v>
      </c>
      <c r="EQ321">
        <v>2</v>
      </c>
    </row>
    <row r="322" spans="1:251" ht="19.57">
      <c r="E322" t="s">
        <v>32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17</v>
      </c>
      <c r="CI322" t="s">
        <v>35</v>
      </c>
      <c r="CJ322" s="8">
        <v>43963</v>
      </c>
      <c r="CK322">
        <v>452</v>
      </c>
      <c r="CL322">
        <v>753</v>
      </c>
      <c r="CM322">
        <v>59</v>
      </c>
      <c r="EL322">
        <v>67</v>
      </c>
      <c r="EM322" t="s">
        <v>54</v>
      </c>
      <c r="EN322" s="8">
        <v>43963</v>
      </c>
      <c r="EO322">
        <v>18</v>
      </c>
      <c r="EP322">
        <v>190</v>
      </c>
      <c r="EQ322">
        <v>2</v>
      </c>
    </row>
    <row r="323" spans="1:251" ht="19.57">
      <c r="E323" t="s">
        <v>22</v>
      </c>
      <c r="F323">
        <v>17</v>
      </c>
      <c r="T323" t="inlineStr">
        <is>
          <t>General:</t>
        </is>
      </c>
      <c r="CH323">
        <v>17</v>
      </c>
      <c r="CI323" t="s">
        <v>35</v>
      </c>
      <c r="CJ323" s="8">
        <v>43964</v>
      </c>
      <c r="CK323">
        <v>469</v>
      </c>
      <c r="CL323">
        <v>781</v>
      </c>
      <c r="CM323">
        <v>60</v>
      </c>
      <c r="EL323">
        <v>67</v>
      </c>
      <c r="EM323" t="s">
        <v>54</v>
      </c>
      <c r="EN323" s="8">
        <v>43964</v>
      </c>
      <c r="EO323">
        <v>18</v>
      </c>
      <c r="EP323">
        <v>190</v>
      </c>
      <c r="EQ323">
        <v>2</v>
      </c>
    </row>
    <row r="324" spans="1:251" ht="20.25">
      <c r="E324" t="s">
        <v>25</v>
      </c>
      <c r="F324">
        <v>18</v>
      </c>
      <c r="U324" t="inlineStr">
        <is>
          <t>Latency:</t>
        </is>
      </c>
      <c r="CH324">
        <v>17</v>
      </c>
      <c r="CI324" t="s">
        <v>35</v>
      </c>
      <c r="CJ324" s="8">
        <v>43965</v>
      </c>
      <c r="CK324">
        <v>483</v>
      </c>
      <c r="CL324">
        <v>805</v>
      </c>
      <c r="CM324">
        <v>62</v>
      </c>
      <c r="EL324">
        <v>67</v>
      </c>
      <c r="EM324" t="s">
        <v>54</v>
      </c>
      <c r="EN324" s="8">
        <v>43965</v>
      </c>
      <c r="EO324">
        <v>18</v>
      </c>
      <c r="EP324">
        <v>190</v>
      </c>
      <c r="EQ324">
        <v>2</v>
      </c>
    </row>
    <row r="325" spans="1:251" ht="20.25">
      <c r="E325" t="s">
        <v>26</v>
      </c>
      <c r="F325">
        <v>19</v>
      </c>
      <c r="W325" t="inlineStr">
        <is>
          <t>Confirmed: infected 5-7 days ago.</t>
        </is>
      </c>
      <c r="CH325">
        <v>17</v>
      </c>
      <c r="CI325" t="s">
        <v>35</v>
      </c>
      <c r="CJ325" s="8">
        <v>43966</v>
      </c>
      <c r="CK325">
        <v>489</v>
      </c>
      <c r="CL325">
        <v>815</v>
      </c>
      <c r="CM325">
        <v>62</v>
      </c>
      <c r="EL325">
        <v>67</v>
      </c>
      <c r="EM325" t="s">
        <v>54</v>
      </c>
      <c r="EN325" s="8">
        <v>43966</v>
      </c>
      <c r="EO325">
        <v>18</v>
      </c>
      <c r="EP325">
        <v>190</v>
      </c>
      <c r="EQ325">
        <v>2</v>
      </c>
    </row>
    <row r="326" spans="1:251" ht="20.25">
      <c r="E326" t="s">
        <v>27</v>
      </c>
      <c r="F326">
        <v>20</v>
      </c>
      <c r="CH326">
        <v>20</v>
      </c>
      <c r="CI326" t="s">
        <v>37</v>
      </c>
      <c r="CJ326" s="8">
        <v>43914</v>
      </c>
      <c r="CK326">
        <v>1</v>
      </c>
      <c r="CM326">
        <v>0</v>
      </c>
      <c r="EL326">
        <v>78</v>
      </c>
      <c r="EM326" t="s">
        <v>97</v>
      </c>
      <c r="EN326" s="8">
        <v>43914</v>
      </c>
      <c r="EO326">
        <v>1</v>
      </c>
      <c r="EQ326">
        <v>0</v>
      </c>
    </row>
    <row r="327" spans="1:251" ht="20.25">
      <c r="E327" t="s">
        <v>29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37</v>
      </c>
      <c r="CJ327" s="8">
        <v>43915</v>
      </c>
      <c r="CK327">
        <v>1</v>
      </c>
      <c r="CM327">
        <v>0</v>
      </c>
      <c r="EL327">
        <v>78</v>
      </c>
      <c r="EM327" t="s">
        <v>97</v>
      </c>
      <c r="EN327" s="8">
        <v>43915</v>
      </c>
      <c r="EO327">
        <v>1</v>
      </c>
      <c r="EQ327">
        <v>0</v>
      </c>
    </row>
    <row r="328" spans="1:251" ht="20.25">
      <c r="E328" t="s">
        <v>30</v>
      </c>
      <c r="F328">
        <v>22</v>
      </c>
      <c r="CH328">
        <v>20</v>
      </c>
      <c r="CI328" t="s">
        <v>37</v>
      </c>
      <c r="CJ328" s="8">
        <v>43916</v>
      </c>
      <c r="CK328">
        <v>1</v>
      </c>
      <c r="CM328">
        <v>0</v>
      </c>
      <c r="EL328">
        <v>78</v>
      </c>
      <c r="EM328" t="s">
        <v>97</v>
      </c>
      <c r="EN328" s="8">
        <v>43916</v>
      </c>
      <c r="EO328">
        <v>1</v>
      </c>
      <c r="EQ328">
        <v>0</v>
      </c>
    </row>
    <row r="329" spans="1:251" ht="20.25">
      <c r="E329" t="s">
        <v>32</v>
      </c>
      <c r="F329">
        <v>23</v>
      </c>
      <c r="W329" t="inlineStr">
        <is>
          <t>Death: infected 3-4 weeks ago.</t>
        </is>
      </c>
      <c r="CH329">
        <v>20</v>
      </c>
      <c r="CI329" t="s">
        <v>37</v>
      </c>
      <c r="CJ329" s="8">
        <v>43917</v>
      </c>
      <c r="CK329">
        <v>3</v>
      </c>
      <c r="CM329">
        <v>0</v>
      </c>
      <c r="EL329">
        <v>78</v>
      </c>
      <c r="EM329" t="s">
        <v>97</v>
      </c>
      <c r="EN329" s="8">
        <v>43917</v>
      </c>
      <c r="EO329">
        <v>1</v>
      </c>
      <c r="EQ329">
        <v>0</v>
      </c>
    </row>
    <row r="330" spans="1:251" ht="20.25">
      <c r="E330" t="s">
        <v>22</v>
      </c>
      <c r="F330">
        <v>24</v>
      </c>
      <c r="CH330">
        <v>20</v>
      </c>
      <c r="CI330" t="s">
        <v>37</v>
      </c>
      <c r="CJ330" s="8">
        <v>43918</v>
      </c>
      <c r="CK330">
        <v>4</v>
      </c>
      <c r="CM330">
        <v>0</v>
      </c>
      <c r="EL330">
        <v>78</v>
      </c>
      <c r="EM330" t="s">
        <v>97</v>
      </c>
      <c r="EN330" s="8">
        <v>43918</v>
      </c>
      <c r="EO330">
        <v>1</v>
      </c>
      <c r="EQ330">
        <v>0</v>
      </c>
    </row>
    <row r="331" spans="1:251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37</v>
      </c>
      <c r="CJ331" s="8">
        <v>43919</v>
      </c>
      <c r="CK331">
        <v>4</v>
      </c>
      <c r="CM331">
        <v>0</v>
      </c>
      <c r="EL331">
        <v>78</v>
      </c>
      <c r="EM331" t="s">
        <v>97</v>
      </c>
      <c r="EN331" s="8">
        <v>43919</v>
      </c>
      <c r="EO331">
        <v>0</v>
      </c>
      <c r="EQ331">
        <v>0</v>
      </c>
    </row>
    <row r="332" spans="1:251" ht="20.25">
      <c r="E332" t="s">
        <v>26</v>
      </c>
      <c r="F332">
        <v>26</v>
      </c>
      <c r="CH332">
        <v>20</v>
      </c>
      <c r="CI332" t="s">
        <v>37</v>
      </c>
      <c r="CJ332" s="8">
        <v>43920</v>
      </c>
      <c r="CK332">
        <v>4</v>
      </c>
      <c r="CM332">
        <v>0</v>
      </c>
      <c r="EL332">
        <v>78</v>
      </c>
      <c r="EM332" t="s">
        <v>97</v>
      </c>
      <c r="EN332" s="8">
        <v>43920</v>
      </c>
      <c r="EO332">
        <v>1</v>
      </c>
      <c r="EQ332">
        <v>0</v>
      </c>
    </row>
    <row r="333" spans="1:251" ht="20.25">
      <c r="E333" t="s">
        <v>27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37</v>
      </c>
      <c r="CJ333" s="8">
        <v>43921</v>
      </c>
      <c r="CK333">
        <v>5</v>
      </c>
      <c r="CM333">
        <v>0</v>
      </c>
      <c r="EL333">
        <v>78</v>
      </c>
      <c r="EM333" t="s">
        <v>97</v>
      </c>
      <c r="EN333" s="8">
        <v>43921</v>
      </c>
      <c r="EO333">
        <v>1</v>
      </c>
      <c r="EQ333">
        <v>0</v>
      </c>
    </row>
    <row r="334" spans="1:251" ht="20.25">
      <c r="E334" t="s">
        <v>29</v>
      </c>
      <c r="F334" s="9">
        <v>44224</v>
      </c>
      <c r="CH334">
        <v>20</v>
      </c>
      <c r="CI334" t="s">
        <v>37</v>
      </c>
      <c r="CJ334" s="8">
        <v>43922</v>
      </c>
      <c r="CK334">
        <v>5</v>
      </c>
      <c r="CM334">
        <v>0</v>
      </c>
      <c r="EL334">
        <v>78</v>
      </c>
      <c r="EM334" t="s">
        <v>97</v>
      </c>
      <c r="EN334" s="8">
        <v>43922</v>
      </c>
      <c r="EO334">
        <v>1</v>
      </c>
      <c r="EQ334">
        <v>0</v>
      </c>
    </row>
    <row r="335" spans="1:251" ht="20.25">
      <c r="E335" t="s">
        <v>30</v>
      </c>
      <c r="F335" s="9">
        <v>44225</v>
      </c>
      <c r="AB335" t="inlineStr">
        <is>
          <t>Episode 3 of Osterholm Update:</t>
        </is>
      </c>
      <c r="CH335">
        <v>20</v>
      </c>
      <c r="CI335" t="s">
        <v>37</v>
      </c>
      <c r="CJ335" s="8">
        <v>43923</v>
      </c>
      <c r="CK335">
        <v>5</v>
      </c>
      <c r="CM335">
        <v>0</v>
      </c>
      <c r="EL335">
        <v>78</v>
      </c>
      <c r="EM335" t="s">
        <v>97</v>
      </c>
      <c r="EN335" s="8">
        <v>43923</v>
      </c>
      <c r="EO335">
        <v>1</v>
      </c>
      <c r="EQ335">
        <v>0</v>
      </c>
    </row>
    <row r="336" spans="1:251" ht="20.25">
      <c r="E336" t="s">
        <v>32</v>
      </c>
      <c r="F336" s="9">
        <v>44226</v>
      </c>
      <c r="CH336">
        <v>20</v>
      </c>
      <c r="CI336" t="s">
        <v>37</v>
      </c>
      <c r="CJ336" s="8">
        <v>43924</v>
      </c>
      <c r="CK336">
        <v>6</v>
      </c>
      <c r="CM336">
        <v>0</v>
      </c>
      <c r="EL336">
        <v>78</v>
      </c>
      <c r="EM336" t="s">
        <v>97</v>
      </c>
      <c r="EN336" s="8">
        <v>43924</v>
      </c>
      <c r="EO336">
        <v>2</v>
      </c>
      <c r="EQ336">
        <v>0</v>
      </c>
    </row>
    <row r="337" spans="1:251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37</v>
      </c>
      <c r="CJ337" s="8">
        <v>43925</v>
      </c>
      <c r="CK337">
        <v>6</v>
      </c>
      <c r="CM337">
        <v>0</v>
      </c>
      <c r="EL337">
        <v>78</v>
      </c>
      <c r="EM337" t="s">
        <v>97</v>
      </c>
      <c r="EN337" s="8">
        <v>43925</v>
      </c>
      <c r="EO337">
        <v>2</v>
      </c>
      <c r="EQ337">
        <v>0</v>
      </c>
    </row>
    <row r="338" spans="1:251" ht="20.25">
      <c r="E338" t="s">
        <v>25</v>
      </c>
      <c r="F338" s="9">
        <v>44228</v>
      </c>
      <c r="CH338">
        <v>20</v>
      </c>
      <c r="CI338" t="s">
        <v>37</v>
      </c>
      <c r="CJ338" s="8">
        <v>43926</v>
      </c>
      <c r="CK338">
        <v>6</v>
      </c>
      <c r="CM338">
        <v>0</v>
      </c>
      <c r="EL338">
        <v>78</v>
      </c>
      <c r="EM338" t="s">
        <v>97</v>
      </c>
      <c r="EN338" s="8">
        <v>43926</v>
      </c>
      <c r="EO338">
        <v>2</v>
      </c>
      <c r="EQ338">
        <v>0</v>
      </c>
    </row>
    <row r="339" spans="1:251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37</v>
      </c>
      <c r="CJ339" s="8">
        <v>43927</v>
      </c>
      <c r="CK339">
        <v>6</v>
      </c>
      <c r="CM339">
        <v>0</v>
      </c>
      <c r="EL339">
        <v>78</v>
      </c>
      <c r="EM339" t="s">
        <v>97</v>
      </c>
      <c r="EN339" s="8">
        <v>43927</v>
      </c>
      <c r="EO339">
        <v>2</v>
      </c>
      <c r="EQ339">
        <v>0</v>
      </c>
    </row>
    <row r="340" spans="1:251" ht="20.25">
      <c r="E340" t="s">
        <v>27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37</v>
      </c>
      <c r="CJ340" s="8">
        <v>43928</v>
      </c>
      <c r="CK340">
        <v>6</v>
      </c>
      <c r="CM340">
        <v>0</v>
      </c>
      <c r="EL340">
        <v>78</v>
      </c>
      <c r="EM340" t="s">
        <v>97</v>
      </c>
      <c r="EN340" s="8">
        <v>43928</v>
      </c>
      <c r="EO340">
        <v>3</v>
      </c>
      <c r="EQ340">
        <v>0</v>
      </c>
    </row>
    <row r="341" spans="1:251" ht="20.25">
      <c r="E341" t="s">
        <v>29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37</v>
      </c>
      <c r="CJ341" s="8">
        <v>43929</v>
      </c>
      <c r="CK341">
        <v>7</v>
      </c>
      <c r="CM341">
        <v>0</v>
      </c>
      <c r="EL341">
        <v>78</v>
      </c>
      <c r="EM341" t="s">
        <v>97</v>
      </c>
      <c r="EN341" s="8">
        <v>43929</v>
      </c>
      <c r="EO341">
        <v>4</v>
      </c>
      <c r="EQ341">
        <v>0</v>
      </c>
    </row>
    <row r="342" spans="1:251" ht="20.25">
      <c r="E342" t="s">
        <v>30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37</v>
      </c>
      <c r="CJ342" s="8">
        <v>43930</v>
      </c>
      <c r="CK342">
        <v>9</v>
      </c>
      <c r="CM342">
        <v>0</v>
      </c>
      <c r="EL342">
        <v>78</v>
      </c>
      <c r="EM342" t="s">
        <v>97</v>
      </c>
      <c r="EN342" s="8">
        <v>43930</v>
      </c>
      <c r="EO342">
        <v>5</v>
      </c>
      <c r="EQ342">
        <v>0</v>
      </c>
    </row>
    <row r="343" spans="1:251" ht="20.25">
      <c r="E343" t="s">
        <v>32</v>
      </c>
      <c r="F343" s="9">
        <v>44233</v>
      </c>
      <c r="AD343" t="inlineStr">
        <is>
          <t>and gender disparities,</t>
        </is>
      </c>
      <c r="CH343">
        <v>20</v>
      </c>
      <c r="CI343" t="s">
        <v>37</v>
      </c>
      <c r="CJ343" s="8">
        <v>43931</v>
      </c>
      <c r="CK343">
        <v>11</v>
      </c>
      <c r="CM343">
        <v>0</v>
      </c>
      <c r="EL343">
        <v>78</v>
      </c>
      <c r="EM343" t="s">
        <v>97</v>
      </c>
      <c r="EN343" s="8">
        <v>43931</v>
      </c>
      <c r="EO343">
        <v>5</v>
      </c>
      <c r="EQ343">
        <v>0</v>
      </c>
    </row>
    <row r="344" spans="1:251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37</v>
      </c>
      <c r="CJ344" s="8">
        <v>43932</v>
      </c>
      <c r="CK344">
        <v>12</v>
      </c>
      <c r="CM344">
        <v>0</v>
      </c>
      <c r="EL344">
        <v>78</v>
      </c>
      <c r="EM344" t="s">
        <v>97</v>
      </c>
      <c r="EN344" s="8">
        <v>43932</v>
      </c>
      <c r="EO344">
        <v>6</v>
      </c>
      <c r="EQ344">
        <v>0</v>
      </c>
    </row>
    <row r="345" spans="1:251" ht="20.25">
      <c r="E345" t="s">
        <v>25</v>
      </c>
      <c r="F345" s="9">
        <v>44235</v>
      </c>
      <c r="CH345">
        <v>20</v>
      </c>
      <c r="CI345" t="s">
        <v>37</v>
      </c>
      <c r="CJ345" s="8">
        <v>43933</v>
      </c>
      <c r="CK345">
        <v>12</v>
      </c>
      <c r="CM345">
        <v>0</v>
      </c>
      <c r="EL345">
        <v>78</v>
      </c>
      <c r="EM345" t="s">
        <v>97</v>
      </c>
      <c r="EN345" s="8">
        <v>43933</v>
      </c>
      <c r="EO345">
        <v>6</v>
      </c>
      <c r="EQ345">
        <v>0</v>
      </c>
    </row>
    <row r="346" spans="1:251" ht="20.25">
      <c r="E346" t="s">
        <v>26</v>
      </c>
      <c r="F346">
        <v>9</v>
      </c>
      <c r="CH346">
        <v>20</v>
      </c>
      <c r="CI346" t="s">
        <v>37</v>
      </c>
      <c r="CJ346" s="8">
        <v>43934</v>
      </c>
      <c r="CK346">
        <v>13</v>
      </c>
      <c r="CM346">
        <v>0</v>
      </c>
      <c r="EL346">
        <v>78</v>
      </c>
      <c r="EM346" t="s">
        <v>97</v>
      </c>
      <c r="EN346" s="8">
        <v>43934</v>
      </c>
      <c r="EO346">
        <v>6</v>
      </c>
      <c r="EQ346">
        <v>0</v>
      </c>
    </row>
    <row r="347" spans="1:251" ht="20.25">
      <c r="E347" t="s">
        <v>27</v>
      </c>
      <c r="F347">
        <v>10</v>
      </c>
      <c r="CH347">
        <v>20</v>
      </c>
      <c r="CI347" t="s">
        <v>37</v>
      </c>
      <c r="CJ347" s="8">
        <v>43935</v>
      </c>
      <c r="CK347">
        <v>14</v>
      </c>
      <c r="CM347">
        <v>0</v>
      </c>
      <c r="EL347">
        <v>78</v>
      </c>
      <c r="EM347" t="s">
        <v>97</v>
      </c>
      <c r="EN347" s="8">
        <v>43935</v>
      </c>
      <c r="EO347">
        <v>7</v>
      </c>
      <c r="EQ347">
        <v>0</v>
      </c>
    </row>
    <row r="348" spans="1:251" ht="20.25">
      <c r="E348" t="s">
        <v>29</v>
      </c>
      <c r="F348">
        <v>11</v>
      </c>
      <c r="CH348">
        <v>20</v>
      </c>
      <c r="CI348" t="s">
        <v>37</v>
      </c>
      <c r="CJ348" s="8">
        <v>43936</v>
      </c>
      <c r="CK348">
        <v>14</v>
      </c>
      <c r="CM348">
        <v>0</v>
      </c>
      <c r="EL348">
        <v>78</v>
      </c>
      <c r="EM348" t="s">
        <v>97</v>
      </c>
      <c r="EN348" s="8">
        <v>43936</v>
      </c>
      <c r="EO348">
        <v>6</v>
      </c>
      <c r="EQ348">
        <v>1</v>
      </c>
    </row>
    <row r="349" spans="1:251" ht="20.25">
      <c r="E349" t="s">
        <v>30</v>
      </c>
      <c r="F349">
        <v>12</v>
      </c>
      <c r="CH349">
        <v>20</v>
      </c>
      <c r="CI349" t="s">
        <v>37</v>
      </c>
      <c r="CJ349" s="8">
        <v>43937</v>
      </c>
      <c r="CK349">
        <v>14</v>
      </c>
      <c r="CL349">
        <v>145</v>
      </c>
      <c r="CM349">
        <v>0</v>
      </c>
      <c r="EL349">
        <v>78</v>
      </c>
      <c r="EM349" t="s">
        <v>97</v>
      </c>
      <c r="EN349" s="8">
        <v>43937</v>
      </c>
      <c r="EO349">
        <v>7</v>
      </c>
      <c r="EP349">
        <v>27</v>
      </c>
      <c r="EQ349">
        <v>1</v>
      </c>
    </row>
    <row r="350" spans="1:251" ht="20.25">
      <c r="E350" t="s">
        <v>32</v>
      </c>
      <c r="F350">
        <v>13</v>
      </c>
      <c r="CH350">
        <v>20</v>
      </c>
      <c r="CI350" t="s">
        <v>37</v>
      </c>
      <c r="CJ350" s="8">
        <v>43938</v>
      </c>
      <c r="CK350">
        <v>15</v>
      </c>
      <c r="CL350">
        <v>155</v>
      </c>
      <c r="CM350">
        <v>0</v>
      </c>
      <c r="EL350">
        <v>78</v>
      </c>
      <c r="EM350" t="s">
        <v>97</v>
      </c>
      <c r="EN350" s="8">
        <v>43938</v>
      </c>
      <c r="EO350">
        <v>9</v>
      </c>
      <c r="EP350">
        <v>35</v>
      </c>
      <c r="EQ350">
        <v>1</v>
      </c>
    </row>
    <row r="351" spans="1:251" ht="20.25">
      <c r="E351" t="s">
        <v>22</v>
      </c>
      <c r="F351" s="9">
        <v>44241</v>
      </c>
      <c r="CH351">
        <v>20</v>
      </c>
      <c r="CI351" t="s">
        <v>37</v>
      </c>
      <c r="CJ351" s="8">
        <v>43939</v>
      </c>
      <c r="CK351">
        <v>15</v>
      </c>
      <c r="CL351">
        <v>155</v>
      </c>
      <c r="CM351">
        <v>0</v>
      </c>
      <c r="EL351">
        <v>78</v>
      </c>
      <c r="EM351" t="s">
        <v>97</v>
      </c>
      <c r="EN351" s="8">
        <v>43939</v>
      </c>
      <c r="EO351">
        <v>9</v>
      </c>
      <c r="EP351">
        <v>35</v>
      </c>
      <c r="EQ351">
        <v>1</v>
      </c>
    </row>
    <row r="352" spans="1:251" ht="20.25">
      <c r="E352" t="s">
        <v>25</v>
      </c>
      <c r="F352">
        <v>15</v>
      </c>
      <c r="CH352">
        <v>20</v>
      </c>
      <c r="CI352" t="s">
        <v>37</v>
      </c>
      <c r="CJ352" s="8">
        <v>43940</v>
      </c>
      <c r="CK352">
        <v>15</v>
      </c>
      <c r="CL352">
        <v>155</v>
      </c>
      <c r="CM352">
        <v>0</v>
      </c>
      <c r="EL352">
        <v>78</v>
      </c>
      <c r="EM352" t="s">
        <v>97</v>
      </c>
      <c r="EN352" s="8">
        <v>43940</v>
      </c>
      <c r="EO352">
        <v>9</v>
      </c>
      <c r="EP352">
        <v>35</v>
      </c>
      <c r="EQ352">
        <v>1</v>
      </c>
    </row>
    <row r="353" spans="1:251" ht="20.25">
      <c r="E353" t="s">
        <v>26</v>
      </c>
      <c r="F353">
        <v>16</v>
      </c>
      <c r="CH353">
        <v>20</v>
      </c>
      <c r="CI353" t="s">
        <v>37</v>
      </c>
      <c r="CJ353" s="8">
        <v>43941</v>
      </c>
      <c r="CK353">
        <v>18</v>
      </c>
      <c r="CL353">
        <v>186</v>
      </c>
      <c r="CM353">
        <v>2</v>
      </c>
      <c r="EL353">
        <v>78</v>
      </c>
      <c r="EM353" t="s">
        <v>97</v>
      </c>
      <c r="EN353" s="8">
        <v>43941</v>
      </c>
      <c r="EO353">
        <v>10</v>
      </c>
      <c r="EP353">
        <v>39</v>
      </c>
      <c r="EQ353">
        <v>1</v>
      </c>
    </row>
    <row r="354" spans="1:251" ht="20.25">
      <c r="E354" t="s">
        <v>27</v>
      </c>
      <c r="F354">
        <v>17</v>
      </c>
      <c r="CH354">
        <v>20</v>
      </c>
      <c r="CI354" t="s">
        <v>37</v>
      </c>
      <c r="CJ354" s="8">
        <v>43942</v>
      </c>
      <c r="CK354">
        <v>18</v>
      </c>
      <c r="CL354">
        <v>186</v>
      </c>
      <c r="CM354">
        <v>2</v>
      </c>
      <c r="EL354">
        <v>78</v>
      </c>
      <c r="EM354" t="s">
        <v>97</v>
      </c>
      <c r="EN354" s="8">
        <v>43942</v>
      </c>
      <c r="EO354">
        <v>9</v>
      </c>
      <c r="EP354">
        <v>35</v>
      </c>
      <c r="EQ354">
        <v>1</v>
      </c>
    </row>
    <row r="355" spans="1:251" ht="20.25">
      <c r="E355" t="s">
        <v>29</v>
      </c>
      <c r="F355">
        <v>18</v>
      </c>
      <c r="CH355">
        <v>20</v>
      </c>
      <c r="CI355" t="s">
        <v>37</v>
      </c>
      <c r="CJ355" s="8">
        <v>43943</v>
      </c>
      <c r="CK355">
        <v>18</v>
      </c>
      <c r="CL355">
        <v>186</v>
      </c>
      <c r="CM355">
        <v>2</v>
      </c>
      <c r="EL355">
        <v>78</v>
      </c>
      <c r="EM355" t="s">
        <v>97</v>
      </c>
      <c r="EN355" s="8">
        <v>43943</v>
      </c>
      <c r="EO355">
        <v>10</v>
      </c>
      <c r="EP355">
        <v>39</v>
      </c>
      <c r="EQ355">
        <v>1</v>
      </c>
    </row>
    <row r="356" spans="1:251" ht="20.25">
      <c r="E356" t="s">
        <v>30</v>
      </c>
      <c r="F356">
        <v>19</v>
      </c>
      <c r="CH356">
        <v>20</v>
      </c>
      <c r="CI356" t="s">
        <v>37</v>
      </c>
      <c r="CJ356" s="8">
        <v>43944</v>
      </c>
      <c r="CK356">
        <v>18</v>
      </c>
      <c r="CL356">
        <v>186</v>
      </c>
      <c r="CM356">
        <v>2</v>
      </c>
      <c r="EL356">
        <v>78</v>
      </c>
      <c r="EM356" t="s">
        <v>97</v>
      </c>
      <c r="EN356" s="8">
        <v>43944</v>
      </c>
      <c r="EO356">
        <v>11</v>
      </c>
      <c r="EP356">
        <v>43</v>
      </c>
      <c r="EQ356">
        <v>1</v>
      </c>
    </row>
    <row r="357" spans="1:251" ht="20.25">
      <c r="E357" t="s">
        <v>32</v>
      </c>
      <c r="F357">
        <v>20</v>
      </c>
      <c r="CH357">
        <v>20</v>
      </c>
      <c r="CI357" t="s">
        <v>37</v>
      </c>
      <c r="CJ357" s="8">
        <v>43945</v>
      </c>
      <c r="CK357">
        <v>18</v>
      </c>
      <c r="CL357">
        <v>186</v>
      </c>
      <c r="CM357">
        <v>2</v>
      </c>
      <c r="EL357">
        <v>78</v>
      </c>
      <c r="EM357" t="s">
        <v>97</v>
      </c>
      <c r="EN357" s="8">
        <v>43945</v>
      </c>
      <c r="EO357">
        <v>14</v>
      </c>
      <c r="EP357">
        <v>54</v>
      </c>
      <c r="EQ357">
        <v>1</v>
      </c>
    </row>
    <row r="358" spans="1:251" ht="20.25">
      <c r="E358" t="s">
        <v>22</v>
      </c>
      <c r="F358" s="9">
        <v>44248</v>
      </c>
      <c r="CH358">
        <v>20</v>
      </c>
      <c r="CI358" t="s">
        <v>37</v>
      </c>
      <c r="CJ358" s="8">
        <v>43946</v>
      </c>
      <c r="CK358">
        <v>19</v>
      </c>
      <c r="CL358">
        <v>197</v>
      </c>
      <c r="CM358">
        <v>2</v>
      </c>
      <c r="EL358">
        <v>78</v>
      </c>
      <c r="EM358" t="s">
        <v>97</v>
      </c>
      <c r="EN358" s="8">
        <v>43946</v>
      </c>
      <c r="EO358">
        <v>16</v>
      </c>
      <c r="EP358">
        <v>62</v>
      </c>
      <c r="EQ358">
        <v>1</v>
      </c>
    </row>
    <row r="359" spans="1:251" ht="20.25">
      <c r="E359" t="s">
        <v>25</v>
      </c>
      <c r="F359">
        <v>22</v>
      </c>
      <c r="CH359">
        <v>20</v>
      </c>
      <c r="CI359" t="s">
        <v>37</v>
      </c>
      <c r="CJ359" s="8">
        <v>43947</v>
      </c>
      <c r="CK359">
        <v>19</v>
      </c>
      <c r="CL359">
        <v>197</v>
      </c>
      <c r="CM359">
        <v>2</v>
      </c>
      <c r="EL359">
        <v>78</v>
      </c>
      <c r="EM359" t="s">
        <v>97</v>
      </c>
      <c r="EN359" s="8">
        <v>43947</v>
      </c>
      <c r="EO359">
        <v>16</v>
      </c>
      <c r="EP359">
        <v>62</v>
      </c>
      <c r="EQ359">
        <v>1</v>
      </c>
    </row>
    <row r="360" spans="1:251" ht="20.25">
      <c r="E360" t="s">
        <v>26</v>
      </c>
      <c r="F360">
        <v>23</v>
      </c>
      <c r="CH360">
        <v>20</v>
      </c>
      <c r="CI360" t="s">
        <v>37</v>
      </c>
      <c r="CJ360" s="8">
        <v>43948</v>
      </c>
      <c r="CK360">
        <v>19</v>
      </c>
      <c r="CL360">
        <v>197</v>
      </c>
      <c r="CM360">
        <v>2</v>
      </c>
      <c r="EL360">
        <v>78</v>
      </c>
      <c r="EM360" t="s">
        <v>97</v>
      </c>
      <c r="EN360" s="8">
        <v>43948</v>
      </c>
      <c r="EO360">
        <v>17</v>
      </c>
      <c r="EP360">
        <v>66</v>
      </c>
      <c r="EQ360">
        <v>1</v>
      </c>
    </row>
    <row r="361" spans="1:251" ht="20.25">
      <c r="E361" t="s">
        <v>27</v>
      </c>
      <c r="F361">
        <v>24</v>
      </c>
      <c r="CH361">
        <v>20</v>
      </c>
      <c r="CI361" t="s">
        <v>37</v>
      </c>
      <c r="CJ361" s="8">
        <v>43949</v>
      </c>
      <c r="CK361">
        <v>19</v>
      </c>
      <c r="CL361">
        <v>197</v>
      </c>
      <c r="CM361">
        <v>1</v>
      </c>
      <c r="EL361">
        <v>78</v>
      </c>
      <c r="EM361" t="s">
        <v>97</v>
      </c>
      <c r="EN361" s="8">
        <v>43949</v>
      </c>
      <c r="EO361">
        <v>17</v>
      </c>
      <c r="EP361">
        <v>66</v>
      </c>
      <c r="EQ361">
        <v>1</v>
      </c>
    </row>
    <row r="362" spans="1:251" ht="20.25">
      <c r="E362" t="s">
        <v>29</v>
      </c>
      <c r="F362">
        <v>25</v>
      </c>
      <c r="CH362">
        <v>20</v>
      </c>
      <c r="CI362" t="s">
        <v>37</v>
      </c>
      <c r="CJ362" s="8">
        <v>43950</v>
      </c>
      <c r="CK362">
        <v>18</v>
      </c>
      <c r="CL362">
        <v>186</v>
      </c>
      <c r="CM362">
        <v>1</v>
      </c>
      <c r="EL362">
        <v>78</v>
      </c>
      <c r="EM362" t="s">
        <v>97</v>
      </c>
      <c r="EN362" s="8">
        <v>43950</v>
      </c>
      <c r="EO362">
        <v>17</v>
      </c>
      <c r="EP362">
        <v>66</v>
      </c>
      <c r="EQ362">
        <v>1</v>
      </c>
    </row>
    <row r="363" spans="1:251" ht="20.25">
      <c r="E363" t="s">
        <v>30</v>
      </c>
      <c r="F363" s="9">
        <v>44253</v>
      </c>
      <c r="CH363">
        <v>20</v>
      </c>
      <c r="CI363" t="s">
        <v>37</v>
      </c>
      <c r="CJ363" s="8">
        <v>43951</v>
      </c>
      <c r="CK363">
        <v>18</v>
      </c>
      <c r="CL363">
        <v>186</v>
      </c>
      <c r="CM363">
        <v>1</v>
      </c>
      <c r="EL363">
        <v>78</v>
      </c>
      <c r="EM363" t="s">
        <v>97</v>
      </c>
      <c r="EN363" s="8">
        <v>43951</v>
      </c>
      <c r="EO363">
        <v>20</v>
      </c>
      <c r="EP363">
        <v>77</v>
      </c>
      <c r="EQ363">
        <v>1</v>
      </c>
    </row>
    <row r="364" spans="1:251" ht="20.25">
      <c r="E364" t="s">
        <v>32</v>
      </c>
      <c r="F364" s="9">
        <v>44254</v>
      </c>
      <c r="CH364">
        <v>20</v>
      </c>
      <c r="CI364" t="s">
        <v>37</v>
      </c>
      <c r="CJ364" s="8">
        <v>43952</v>
      </c>
      <c r="CK364">
        <v>18</v>
      </c>
      <c r="CL364">
        <v>186</v>
      </c>
      <c r="CM364">
        <v>1</v>
      </c>
      <c r="EL364">
        <v>78</v>
      </c>
      <c r="EM364" t="s">
        <v>97</v>
      </c>
      <c r="EN364" s="8">
        <v>43952</v>
      </c>
      <c r="EO364">
        <v>20</v>
      </c>
      <c r="EP364">
        <v>77</v>
      </c>
      <c r="EQ364">
        <v>1</v>
      </c>
    </row>
    <row r="365" spans="1:251" ht="20.25">
      <c r="E365" t="s">
        <v>22</v>
      </c>
      <c r="F365" s="9">
        <v>44255</v>
      </c>
      <c r="CH365">
        <v>20</v>
      </c>
      <c r="CI365" t="s">
        <v>37</v>
      </c>
      <c r="CJ365" s="8">
        <v>43953</v>
      </c>
      <c r="CK365">
        <v>18</v>
      </c>
      <c r="CL365">
        <v>186</v>
      </c>
      <c r="CM365">
        <v>1</v>
      </c>
      <c r="EL365">
        <v>78</v>
      </c>
      <c r="EM365" t="s">
        <v>97</v>
      </c>
      <c r="EN365" s="8">
        <v>43953</v>
      </c>
      <c r="EO365">
        <v>20</v>
      </c>
      <c r="EP365">
        <v>77</v>
      </c>
      <c r="EQ365">
        <v>1</v>
      </c>
    </row>
    <row r="366" spans="1:251" ht="20.25">
      <c r="E366" t="s">
        <v>25</v>
      </c>
      <c r="F366" s="9">
        <v>44256</v>
      </c>
      <c r="CH366">
        <v>20</v>
      </c>
      <c r="CI366" t="s">
        <v>37</v>
      </c>
      <c r="CJ366" s="8">
        <v>43954</v>
      </c>
      <c r="CK366">
        <v>18</v>
      </c>
      <c r="CL366">
        <v>186</v>
      </c>
      <c r="CM366">
        <v>1</v>
      </c>
      <c r="EL366">
        <v>78</v>
      </c>
      <c r="EM366" t="s">
        <v>97</v>
      </c>
      <c r="EN366" s="8">
        <v>43954</v>
      </c>
      <c r="EO366">
        <v>20</v>
      </c>
      <c r="EP366">
        <v>77</v>
      </c>
      <c r="EQ366">
        <v>1</v>
      </c>
    </row>
    <row r="367" spans="1:251" ht="20.25">
      <c r="E367" t="s">
        <v>26</v>
      </c>
      <c r="F367" s="9">
        <v>44257</v>
      </c>
      <c r="CH367">
        <v>20</v>
      </c>
      <c r="CI367" t="s">
        <v>37</v>
      </c>
      <c r="CJ367" s="8">
        <v>43955</v>
      </c>
      <c r="CK367">
        <v>18</v>
      </c>
      <c r="CL367">
        <v>186</v>
      </c>
      <c r="CM367">
        <v>1</v>
      </c>
      <c r="EL367">
        <v>78</v>
      </c>
      <c r="EM367" t="s">
        <v>97</v>
      </c>
      <c r="EN367" s="8">
        <v>43955</v>
      </c>
      <c r="EO367">
        <v>21</v>
      </c>
      <c r="EP367">
        <v>81</v>
      </c>
      <c r="EQ367">
        <v>2</v>
      </c>
    </row>
    <row r="368" spans="1:251" ht="20.25">
      <c r="E368" t="s">
        <v>27</v>
      </c>
      <c r="F368" s="9">
        <v>44258</v>
      </c>
      <c r="CH368">
        <v>20</v>
      </c>
      <c r="CI368" t="s">
        <v>37</v>
      </c>
      <c r="CJ368" s="8">
        <v>43956</v>
      </c>
      <c r="CK368">
        <v>18</v>
      </c>
      <c r="CL368">
        <v>186</v>
      </c>
      <c r="CM368">
        <v>1</v>
      </c>
      <c r="EL368">
        <v>78</v>
      </c>
      <c r="EM368" t="s">
        <v>97</v>
      </c>
      <c r="EN368" s="8">
        <v>43956</v>
      </c>
      <c r="EO368">
        <v>22</v>
      </c>
      <c r="EP368">
        <v>85</v>
      </c>
      <c r="EQ368">
        <v>2</v>
      </c>
    </row>
    <row r="369" spans="1:251" ht="20.25">
      <c r="E369" t="s">
        <v>29</v>
      </c>
      <c r="F369" s="9">
        <v>44259</v>
      </c>
      <c r="CH369">
        <v>20</v>
      </c>
      <c r="CI369" t="s">
        <v>37</v>
      </c>
      <c r="CJ369" s="8">
        <v>43957</v>
      </c>
      <c r="CK369">
        <v>19</v>
      </c>
      <c r="CL369">
        <v>197</v>
      </c>
      <c r="CM369">
        <v>1</v>
      </c>
      <c r="EL369">
        <v>78</v>
      </c>
      <c r="EM369" t="s">
        <v>97</v>
      </c>
      <c r="EN369" s="8">
        <v>43957</v>
      </c>
      <c r="EO369">
        <v>22</v>
      </c>
      <c r="EP369">
        <v>85</v>
      </c>
      <c r="EQ369">
        <v>2</v>
      </c>
    </row>
    <row r="370" spans="1:251" ht="20.25">
      <c r="E370" t="s">
        <v>30</v>
      </c>
      <c r="F370" s="9">
        <v>44260</v>
      </c>
      <c r="CH370">
        <v>20</v>
      </c>
      <c r="CI370" t="s">
        <v>37</v>
      </c>
      <c r="CJ370" s="8">
        <v>43958</v>
      </c>
      <c r="CK370">
        <v>19</v>
      </c>
      <c r="CL370">
        <v>197</v>
      </c>
      <c r="CM370">
        <v>1</v>
      </c>
      <c r="EL370">
        <v>78</v>
      </c>
      <c r="EM370" t="s">
        <v>97</v>
      </c>
      <c r="EN370" s="8">
        <v>43958</v>
      </c>
      <c r="EO370">
        <v>23</v>
      </c>
      <c r="EP370">
        <v>89</v>
      </c>
      <c r="EQ370">
        <v>2</v>
      </c>
    </row>
    <row r="371" spans="1:251" ht="20.25">
      <c r="E371" t="s">
        <v>32</v>
      </c>
      <c r="F371" s="9">
        <v>44261</v>
      </c>
      <c r="CH371">
        <v>20</v>
      </c>
      <c r="CI371" t="s">
        <v>37</v>
      </c>
      <c r="CJ371" s="8">
        <v>43959</v>
      </c>
      <c r="CK371">
        <v>19</v>
      </c>
      <c r="CL371">
        <v>197</v>
      </c>
      <c r="CM371">
        <v>1</v>
      </c>
      <c r="EL371">
        <v>78</v>
      </c>
      <c r="EM371" t="s">
        <v>97</v>
      </c>
      <c r="EN371" s="8">
        <v>43959</v>
      </c>
      <c r="EO371">
        <v>23</v>
      </c>
      <c r="EP371">
        <v>89</v>
      </c>
      <c r="EQ371">
        <v>2</v>
      </c>
    </row>
    <row r="372" spans="1:251" ht="19.57">
      <c r="E372" t="s">
        <v>22</v>
      </c>
      <c r="F372" s="9">
        <v>44262</v>
      </c>
      <c r="CH372">
        <v>20</v>
      </c>
      <c r="CI372" t="s">
        <v>37</v>
      </c>
      <c r="CJ372" s="8">
        <v>43960</v>
      </c>
      <c r="CK372">
        <v>20</v>
      </c>
      <c r="CL372">
        <v>207</v>
      </c>
      <c r="CM372">
        <v>1</v>
      </c>
      <c r="EL372">
        <v>78</v>
      </c>
      <c r="EM372" t="s">
        <v>97</v>
      </c>
      <c r="EN372" s="8">
        <v>43960</v>
      </c>
      <c r="EO372">
        <v>24</v>
      </c>
      <c r="EP372">
        <v>93</v>
      </c>
      <c r="EQ372">
        <v>2</v>
      </c>
    </row>
    <row r="373" spans="1:251" ht="19.57">
      <c r="E373" t="s">
        <v>25</v>
      </c>
      <c r="F373" s="9">
        <v>44263</v>
      </c>
      <c r="CH373">
        <v>20</v>
      </c>
      <c r="CI373" t="s">
        <v>37</v>
      </c>
      <c r="CJ373" s="8">
        <v>43961</v>
      </c>
      <c r="CK373">
        <v>20</v>
      </c>
      <c r="CL373">
        <v>207</v>
      </c>
      <c r="CM373">
        <v>1</v>
      </c>
      <c r="EL373">
        <v>78</v>
      </c>
      <c r="EM373" t="s">
        <v>97</v>
      </c>
      <c r="EN373" s="8">
        <v>43961</v>
      </c>
      <c r="EO373">
        <v>24</v>
      </c>
      <c r="EP373">
        <v>93</v>
      </c>
      <c r="EQ373">
        <v>2</v>
      </c>
    </row>
    <row r="374" spans="1:251" ht="19.57">
      <c r="E374" t="s">
        <v>26</v>
      </c>
      <c r="F374">
        <v>9</v>
      </c>
      <c r="CH374">
        <v>20</v>
      </c>
      <c r="CI374" t="s">
        <v>37</v>
      </c>
      <c r="CJ374" s="8">
        <v>43962</v>
      </c>
      <c r="CK374">
        <v>20</v>
      </c>
      <c r="CL374">
        <v>207</v>
      </c>
      <c r="CM374">
        <v>1</v>
      </c>
      <c r="EL374">
        <v>78</v>
      </c>
      <c r="EM374" t="s">
        <v>97</v>
      </c>
      <c r="EN374" s="8">
        <v>43962</v>
      </c>
      <c r="EO374">
        <v>24</v>
      </c>
      <c r="EP374">
        <v>93</v>
      </c>
      <c r="EQ374">
        <v>2</v>
      </c>
    </row>
    <row r="375" spans="1:251" ht="19.57">
      <c r="E375" t="s">
        <v>27</v>
      </c>
      <c r="F375">
        <v>10</v>
      </c>
      <c r="CH375">
        <v>20</v>
      </c>
      <c r="CI375" t="s">
        <v>37</v>
      </c>
      <c r="CJ375" s="8">
        <v>43963</v>
      </c>
      <c r="CK375">
        <v>20</v>
      </c>
      <c r="CL375">
        <v>207</v>
      </c>
      <c r="CM375">
        <v>1</v>
      </c>
      <c r="EL375">
        <v>78</v>
      </c>
      <c r="EM375" t="s">
        <v>97</v>
      </c>
      <c r="EN375" s="8">
        <v>43963</v>
      </c>
      <c r="EO375">
        <v>24</v>
      </c>
      <c r="EP375">
        <v>93</v>
      </c>
      <c r="EQ375">
        <v>2</v>
      </c>
    </row>
    <row r="376" spans="1:251" ht="19.57">
      <c r="E376" t="s">
        <v>29</v>
      </c>
      <c r="F376">
        <v>11</v>
      </c>
      <c r="CH376">
        <v>20</v>
      </c>
      <c r="CI376" t="s">
        <v>37</v>
      </c>
      <c r="CJ376" s="8">
        <v>43964</v>
      </c>
      <c r="CK376">
        <v>21</v>
      </c>
      <c r="CL376">
        <v>217</v>
      </c>
      <c r="CM376">
        <v>1</v>
      </c>
      <c r="EL376">
        <v>78</v>
      </c>
      <c r="EM376" t="s">
        <v>97</v>
      </c>
      <c r="EN376" s="8">
        <v>43964</v>
      </c>
      <c r="EO376">
        <v>24</v>
      </c>
      <c r="EP376">
        <v>93</v>
      </c>
      <c r="EQ376">
        <v>2</v>
      </c>
    </row>
    <row r="377" spans="1:251" ht="19.57">
      <c r="E377" t="s">
        <v>30</v>
      </c>
      <c r="F377">
        <v>12</v>
      </c>
      <c r="CH377">
        <v>20</v>
      </c>
      <c r="CI377" t="s">
        <v>37</v>
      </c>
      <c r="CJ377" s="8">
        <v>43965</v>
      </c>
      <c r="CK377">
        <v>21</v>
      </c>
      <c r="CL377">
        <v>217</v>
      </c>
      <c r="CM377">
        <v>1</v>
      </c>
      <c r="EL377">
        <v>78</v>
      </c>
      <c r="EM377" t="s">
        <v>97</v>
      </c>
      <c r="EN377" s="8">
        <v>43965</v>
      </c>
      <c r="EO377">
        <v>25</v>
      </c>
      <c r="EP377">
        <v>97</v>
      </c>
      <c r="EQ377">
        <v>2</v>
      </c>
    </row>
    <row r="378" spans="1:251" ht="19.57">
      <c r="E378" t="s">
        <v>32</v>
      </c>
      <c r="F378">
        <v>13</v>
      </c>
      <c r="CH378">
        <v>20</v>
      </c>
      <c r="CI378" t="s">
        <v>37</v>
      </c>
      <c r="CJ378" s="8">
        <v>43966</v>
      </c>
      <c r="CK378">
        <v>21</v>
      </c>
      <c r="CL378">
        <v>217</v>
      </c>
      <c r="CM378">
        <v>1</v>
      </c>
      <c r="EL378">
        <v>78</v>
      </c>
      <c r="EM378" t="s">
        <v>97</v>
      </c>
      <c r="EN378" s="8">
        <v>43966</v>
      </c>
      <c r="EO378">
        <v>25</v>
      </c>
      <c r="EP378">
        <v>97</v>
      </c>
      <c r="EQ378">
        <v>2</v>
      </c>
    </row>
    <row r="379" spans="1:251" ht="20.25">
      <c r="E379" t="s">
        <v>22</v>
      </c>
      <c r="F379" s="9">
        <v>44269</v>
      </c>
      <c r="CH379">
        <v>23</v>
      </c>
      <c r="CI379" t="s">
        <v>38</v>
      </c>
      <c r="CJ379" s="8">
        <v>43914</v>
      </c>
      <c r="CK379">
        <v>0</v>
      </c>
      <c r="CM379">
        <v>0</v>
      </c>
      <c r="EL379">
        <v>129</v>
      </c>
      <c r="EM379" t="s">
        <v>98</v>
      </c>
      <c r="EN379" s="8">
        <v>43914</v>
      </c>
      <c r="EO379">
        <v>0</v>
      </c>
      <c r="EQ379">
        <v>0</v>
      </c>
    </row>
    <row r="380" spans="1:251" ht="20.25">
      <c r="E380" t="s">
        <v>25</v>
      </c>
      <c r="F380">
        <v>15</v>
      </c>
      <c r="CH380">
        <v>23</v>
      </c>
      <c r="CI380" t="s">
        <v>38</v>
      </c>
      <c r="CJ380" s="8">
        <v>43915</v>
      </c>
      <c r="CK380">
        <v>0</v>
      </c>
      <c r="CM380">
        <v>0</v>
      </c>
      <c r="EL380">
        <v>129</v>
      </c>
      <c r="EM380" t="s">
        <v>98</v>
      </c>
      <c r="EN380" s="8">
        <v>43915</v>
      </c>
      <c r="EO380">
        <v>0</v>
      </c>
      <c r="EQ380">
        <v>0</v>
      </c>
    </row>
    <row r="381" spans="1:251" ht="20.25">
      <c r="E381" t="s">
        <v>26</v>
      </c>
      <c r="F381">
        <v>16</v>
      </c>
      <c r="CH381">
        <v>23</v>
      </c>
      <c r="CI381" t="s">
        <v>38</v>
      </c>
      <c r="CJ381" s="8">
        <v>43916</v>
      </c>
      <c r="CK381">
        <v>0</v>
      </c>
      <c r="CM381">
        <v>0</v>
      </c>
      <c r="EL381">
        <v>129</v>
      </c>
      <c r="EM381" t="s">
        <v>98</v>
      </c>
      <c r="EN381" s="8">
        <v>43916</v>
      </c>
      <c r="EO381">
        <v>0</v>
      </c>
      <c r="EQ381">
        <v>0</v>
      </c>
    </row>
    <row r="382" spans="1:251" ht="20.25">
      <c r="E382" t="s">
        <v>27</v>
      </c>
      <c r="F382">
        <v>17</v>
      </c>
      <c r="CH382">
        <v>23</v>
      </c>
      <c r="CI382" t="s">
        <v>38</v>
      </c>
      <c r="CJ382" s="8">
        <v>43917</v>
      </c>
      <c r="CK382">
        <v>0</v>
      </c>
      <c r="CM382">
        <v>0</v>
      </c>
      <c r="EL382">
        <v>129</v>
      </c>
      <c r="EM382" t="s">
        <v>98</v>
      </c>
      <c r="EN382" s="8">
        <v>43917</v>
      </c>
      <c r="EO382">
        <v>0</v>
      </c>
      <c r="EQ382">
        <v>0</v>
      </c>
    </row>
    <row r="383" spans="1:251" ht="20.25">
      <c r="E383" t="s">
        <v>29</v>
      </c>
      <c r="F383">
        <v>18</v>
      </c>
      <c r="CH383">
        <v>23</v>
      </c>
      <c r="CI383" t="s">
        <v>38</v>
      </c>
      <c r="CJ383" s="8">
        <v>43918</v>
      </c>
      <c r="CK383">
        <v>0</v>
      </c>
      <c r="CM383">
        <v>0</v>
      </c>
      <c r="EL383">
        <v>129</v>
      </c>
      <c r="EM383" t="s">
        <v>98</v>
      </c>
      <c r="EN383" s="8">
        <v>43918</v>
      </c>
      <c r="EO383">
        <v>0</v>
      </c>
      <c r="EQ383">
        <v>0</v>
      </c>
    </row>
    <row r="384" spans="1:251" ht="20.25">
      <c r="E384" t="s">
        <v>30</v>
      </c>
      <c r="F384">
        <v>19</v>
      </c>
      <c r="CH384">
        <v>23</v>
      </c>
      <c r="CI384" t="s">
        <v>38</v>
      </c>
      <c r="CJ384" s="8">
        <v>43919</v>
      </c>
      <c r="CK384">
        <v>1</v>
      </c>
      <c r="CM384">
        <v>0</v>
      </c>
      <c r="EL384">
        <v>129</v>
      </c>
      <c r="EM384" t="s">
        <v>98</v>
      </c>
      <c r="EN384" s="8">
        <v>43919</v>
      </c>
      <c r="EO384">
        <v>0</v>
      </c>
      <c r="EQ384">
        <v>0</v>
      </c>
    </row>
    <row r="385" spans="1:251" ht="20.25">
      <c r="E385" t="s">
        <v>32</v>
      </c>
      <c r="F385">
        <v>20</v>
      </c>
      <c r="CH385">
        <v>23</v>
      </c>
      <c r="CI385" t="s">
        <v>38</v>
      </c>
      <c r="CJ385" s="8">
        <v>43920</v>
      </c>
      <c r="CK385">
        <v>1</v>
      </c>
      <c r="CM385">
        <v>0</v>
      </c>
      <c r="EL385">
        <v>129</v>
      </c>
      <c r="EM385" t="s">
        <v>98</v>
      </c>
      <c r="EN385" s="8">
        <v>43920</v>
      </c>
      <c r="EO385">
        <v>2</v>
      </c>
      <c r="EQ385">
        <v>0</v>
      </c>
    </row>
    <row r="386" spans="1:251" ht="20.25">
      <c r="E386" t="s">
        <v>22</v>
      </c>
      <c r="F386" s="9">
        <v>44276</v>
      </c>
      <c r="CH386">
        <v>23</v>
      </c>
      <c r="CI386" t="s">
        <v>38</v>
      </c>
      <c r="CJ386" s="8">
        <v>43921</v>
      </c>
      <c r="CK386">
        <v>1</v>
      </c>
      <c r="CM386">
        <v>0</v>
      </c>
      <c r="EL386">
        <v>129</v>
      </c>
      <c r="EM386" t="s">
        <v>98</v>
      </c>
      <c r="EN386" s="8">
        <v>43921</v>
      </c>
      <c r="EO386">
        <v>4</v>
      </c>
      <c r="EQ386">
        <v>0</v>
      </c>
    </row>
    <row r="387" spans="1:251" ht="20.25">
      <c r="E387" t="s">
        <v>25</v>
      </c>
      <c r="F387">
        <v>22</v>
      </c>
      <c r="CH387">
        <v>23</v>
      </c>
      <c r="CI387" t="s">
        <v>38</v>
      </c>
      <c r="CJ387" s="8">
        <v>43922</v>
      </c>
      <c r="CK387">
        <v>2</v>
      </c>
      <c r="CM387">
        <v>0</v>
      </c>
      <c r="EL387">
        <v>129</v>
      </c>
      <c r="EM387" t="s">
        <v>98</v>
      </c>
      <c r="EN387" s="8">
        <v>43922</v>
      </c>
      <c r="EO387">
        <v>4</v>
      </c>
      <c r="EQ387">
        <v>0</v>
      </c>
    </row>
    <row r="388" spans="1:251" ht="20.25">
      <c r="E388" t="s">
        <v>26</v>
      </c>
      <c r="F388">
        <v>23</v>
      </c>
      <c r="CH388">
        <v>23</v>
      </c>
      <c r="CI388" t="s">
        <v>38</v>
      </c>
      <c r="CJ388" s="8">
        <v>43923</v>
      </c>
      <c r="CK388">
        <v>2</v>
      </c>
      <c r="CM388">
        <v>0</v>
      </c>
      <c r="EL388">
        <v>129</v>
      </c>
      <c r="EM388" t="s">
        <v>98</v>
      </c>
      <c r="EN388" s="8">
        <v>43923</v>
      </c>
      <c r="EO388">
        <v>6</v>
      </c>
      <c r="EQ388">
        <v>1</v>
      </c>
    </row>
    <row r="389" spans="1:251" ht="20.25">
      <c r="E389" t="s">
        <v>27</v>
      </c>
      <c r="F389">
        <v>24</v>
      </c>
      <c r="CH389">
        <v>23</v>
      </c>
      <c r="CI389" t="s">
        <v>38</v>
      </c>
      <c r="CJ389" s="8">
        <v>43924</v>
      </c>
      <c r="CK389">
        <v>2</v>
      </c>
      <c r="CM389">
        <v>0</v>
      </c>
      <c r="EL389">
        <v>129</v>
      </c>
      <c r="EM389" t="s">
        <v>98</v>
      </c>
      <c r="EN389" s="8">
        <v>43924</v>
      </c>
      <c r="EO389">
        <v>7</v>
      </c>
      <c r="EQ389">
        <v>1</v>
      </c>
    </row>
    <row r="390" spans="1:251" ht="20.25">
      <c r="E390" t="s">
        <v>29</v>
      </c>
      <c r="F390">
        <v>25</v>
      </c>
      <c r="CH390">
        <v>23</v>
      </c>
      <c r="CI390" t="s">
        <v>38</v>
      </c>
      <c r="CJ390" s="8">
        <v>43925</v>
      </c>
      <c r="CK390">
        <v>2</v>
      </c>
      <c r="CM390">
        <v>0</v>
      </c>
      <c r="EL390">
        <v>129</v>
      </c>
      <c r="EM390" t="s">
        <v>98</v>
      </c>
      <c r="EN390" s="8">
        <v>43925</v>
      </c>
      <c r="EO390">
        <v>8</v>
      </c>
      <c r="EQ390">
        <v>1</v>
      </c>
    </row>
    <row r="391" spans="1:251" ht="20.25">
      <c r="E391" t="s">
        <v>30</v>
      </c>
      <c r="F391">
        <v>26</v>
      </c>
      <c r="CH391">
        <v>23</v>
      </c>
      <c r="CI391" t="s">
        <v>38</v>
      </c>
      <c r="CJ391" s="8">
        <v>43926</v>
      </c>
      <c r="CK391">
        <v>2</v>
      </c>
      <c r="CM391">
        <v>0</v>
      </c>
      <c r="EL391">
        <v>129</v>
      </c>
      <c r="EM391" t="s">
        <v>98</v>
      </c>
      <c r="EN391" s="8">
        <v>43926</v>
      </c>
      <c r="EO391">
        <v>8</v>
      </c>
      <c r="EQ391">
        <v>1</v>
      </c>
    </row>
    <row r="392" spans="1:251" ht="20.25">
      <c r="E392" t="s">
        <v>32</v>
      </c>
      <c r="F392" s="9">
        <v>44282</v>
      </c>
      <c r="CH392">
        <v>23</v>
      </c>
      <c r="CI392" t="s">
        <v>38</v>
      </c>
      <c r="CJ392" s="8">
        <v>43927</v>
      </c>
      <c r="CK392">
        <v>2</v>
      </c>
      <c r="CM392">
        <v>0</v>
      </c>
      <c r="EL392">
        <v>129</v>
      </c>
      <c r="EM392" t="s">
        <v>98</v>
      </c>
      <c r="EN392" s="8">
        <v>43927</v>
      </c>
      <c r="EO392">
        <v>9</v>
      </c>
      <c r="EQ392">
        <v>1</v>
      </c>
    </row>
    <row r="393" spans="1:251" ht="20.25">
      <c r="E393" t="s">
        <v>22</v>
      </c>
      <c r="F393" s="9">
        <v>44283</v>
      </c>
      <c r="CH393">
        <v>23</v>
      </c>
      <c r="CI393" t="s">
        <v>38</v>
      </c>
      <c r="CJ393" s="8">
        <v>43928</v>
      </c>
      <c r="CK393">
        <v>5</v>
      </c>
      <c r="CM393">
        <v>0</v>
      </c>
      <c r="EL393">
        <v>129</v>
      </c>
      <c r="EM393" t="s">
        <v>98</v>
      </c>
      <c r="EN393" s="8">
        <v>43928</v>
      </c>
      <c r="EO393">
        <v>11</v>
      </c>
      <c r="EQ393">
        <v>1</v>
      </c>
    </row>
    <row r="394" spans="1:251" ht="20.25">
      <c r="E394" t="s">
        <v>25</v>
      </c>
      <c r="F394" s="9">
        <v>44284</v>
      </c>
      <c r="CH394">
        <v>23</v>
      </c>
      <c r="CI394" t="s">
        <v>38</v>
      </c>
      <c r="CJ394" s="8">
        <v>43929</v>
      </c>
      <c r="CK394">
        <v>6</v>
      </c>
      <c r="CM394">
        <v>0</v>
      </c>
      <c r="EL394">
        <v>129</v>
      </c>
      <c r="EM394" t="s">
        <v>98</v>
      </c>
      <c r="EN394" s="8">
        <v>43929</v>
      </c>
      <c r="EO394">
        <v>15</v>
      </c>
      <c r="EQ394">
        <v>1</v>
      </c>
    </row>
    <row r="395" spans="1:251" ht="20.25">
      <c r="E395" t="s">
        <v>26</v>
      </c>
      <c r="F395" s="9">
        <v>44285</v>
      </c>
      <c r="CH395">
        <v>23</v>
      </c>
      <c r="CI395" t="s">
        <v>38</v>
      </c>
      <c r="CJ395" s="8">
        <v>43930</v>
      </c>
      <c r="CK395">
        <v>7</v>
      </c>
      <c r="CM395">
        <v>0</v>
      </c>
      <c r="EL395">
        <v>129</v>
      </c>
      <c r="EM395" t="s">
        <v>98</v>
      </c>
      <c r="EN395" s="8">
        <v>43930</v>
      </c>
      <c r="EO395">
        <v>18</v>
      </c>
      <c r="EQ395">
        <v>1</v>
      </c>
    </row>
    <row r="396" spans="1:251" ht="20.25">
      <c r="E396" t="s">
        <v>27</v>
      </c>
      <c r="F396" s="9">
        <v>44286</v>
      </c>
      <c r="CH396">
        <v>23</v>
      </c>
      <c r="CI396" t="s">
        <v>38</v>
      </c>
      <c r="CJ396" s="8">
        <v>43931</v>
      </c>
      <c r="CK396">
        <v>7</v>
      </c>
      <c r="CM396">
        <v>0</v>
      </c>
      <c r="EL396">
        <v>129</v>
      </c>
      <c r="EM396" t="s">
        <v>98</v>
      </c>
      <c r="EN396" s="8">
        <v>43931</v>
      </c>
      <c r="EO396">
        <v>17</v>
      </c>
      <c r="EQ396">
        <v>1</v>
      </c>
    </row>
    <row r="397" spans="1:251" ht="20.25">
      <c r="E397" t="s">
        <v>29</v>
      </c>
      <c r="F397" s="9">
        <v>44287</v>
      </c>
      <c r="CH397">
        <v>23</v>
      </c>
      <c r="CI397" t="s">
        <v>38</v>
      </c>
      <c r="CJ397" s="8">
        <v>43932</v>
      </c>
      <c r="CK397">
        <v>8</v>
      </c>
      <c r="CM397">
        <v>0</v>
      </c>
      <c r="EL397">
        <v>129</v>
      </c>
      <c r="EM397" t="s">
        <v>98</v>
      </c>
      <c r="EN397" s="8">
        <v>43932</v>
      </c>
      <c r="EO397">
        <v>19</v>
      </c>
      <c r="EQ397">
        <v>1</v>
      </c>
    </row>
    <row r="398" spans="1:251" ht="20.25">
      <c r="E398" t="s">
        <v>30</v>
      </c>
      <c r="F398" s="9">
        <v>44288</v>
      </c>
      <c r="CH398">
        <v>23</v>
      </c>
      <c r="CI398" t="s">
        <v>38</v>
      </c>
      <c r="CJ398" s="8">
        <v>43933</v>
      </c>
      <c r="CK398">
        <v>10</v>
      </c>
      <c r="CM398">
        <v>0</v>
      </c>
      <c r="EL398">
        <v>129</v>
      </c>
      <c r="EM398" t="s">
        <v>98</v>
      </c>
      <c r="EN398" s="8">
        <v>43933</v>
      </c>
      <c r="EO398">
        <v>19</v>
      </c>
      <c r="EQ398">
        <v>1</v>
      </c>
    </row>
    <row r="399" spans="1:251" ht="20.25">
      <c r="E399" t="s">
        <v>32</v>
      </c>
      <c r="F399" s="9">
        <v>44289</v>
      </c>
      <c r="CH399">
        <v>23</v>
      </c>
      <c r="CI399" t="s">
        <v>38</v>
      </c>
      <c r="CJ399" s="8">
        <v>43934</v>
      </c>
      <c r="CK399">
        <v>12</v>
      </c>
      <c r="CM399">
        <v>1</v>
      </c>
      <c r="EL399">
        <v>129</v>
      </c>
      <c r="EM399" t="s">
        <v>98</v>
      </c>
      <c r="EN399" s="8">
        <v>43934</v>
      </c>
      <c r="EO399">
        <v>20</v>
      </c>
      <c r="EQ399">
        <v>1</v>
      </c>
    </row>
    <row r="400" spans="1:251" ht="20.25">
      <c r="E400" t="s">
        <v>22</v>
      </c>
      <c r="F400" s="9">
        <v>44290</v>
      </c>
      <c r="CH400">
        <v>23</v>
      </c>
      <c r="CI400" t="s">
        <v>38</v>
      </c>
      <c r="CJ400" s="8">
        <v>43935</v>
      </c>
      <c r="CK400">
        <v>13</v>
      </c>
      <c r="CM400">
        <v>1</v>
      </c>
      <c r="EL400">
        <v>129</v>
      </c>
      <c r="EM400" t="s">
        <v>98</v>
      </c>
      <c r="EN400" s="8">
        <v>43935</v>
      </c>
      <c r="EO400">
        <v>21</v>
      </c>
      <c r="EQ400">
        <v>1</v>
      </c>
    </row>
    <row r="401" spans="1:251" ht="20.25">
      <c r="E401" t="s">
        <v>25</v>
      </c>
      <c r="F401">
        <v>5</v>
      </c>
      <c r="CH401">
        <v>23</v>
      </c>
      <c r="CI401" t="s">
        <v>38</v>
      </c>
      <c r="CJ401" s="8">
        <v>43936</v>
      </c>
      <c r="CK401">
        <v>22</v>
      </c>
      <c r="CM401">
        <v>4</v>
      </c>
      <c r="EL401">
        <v>129</v>
      </c>
      <c r="EM401" t="s">
        <v>98</v>
      </c>
      <c r="EN401" s="8">
        <v>43936</v>
      </c>
      <c r="EO401">
        <v>22</v>
      </c>
      <c r="EQ401">
        <v>1</v>
      </c>
    </row>
    <row r="402" spans="1:251" ht="20.25">
      <c r="E402" t="s">
        <v>26</v>
      </c>
      <c r="F402">
        <v>6</v>
      </c>
      <c r="CH402">
        <v>23</v>
      </c>
      <c r="CI402" t="s">
        <v>38</v>
      </c>
      <c r="CJ402" s="8">
        <v>43937</v>
      </c>
      <c r="CK402">
        <v>22</v>
      </c>
      <c r="CL402">
        <v>214</v>
      </c>
      <c r="CM402">
        <v>1</v>
      </c>
      <c r="EL402">
        <v>129</v>
      </c>
      <c r="EM402" t="s">
        <v>98</v>
      </c>
      <c r="EN402" s="8">
        <v>43937</v>
      </c>
      <c r="EO402">
        <v>26</v>
      </c>
      <c r="EP402">
        <v>240</v>
      </c>
      <c r="EQ402">
        <v>1</v>
      </c>
    </row>
    <row r="403" spans="1:251" ht="20.25">
      <c r="E403" t="s">
        <v>27</v>
      </c>
      <c r="F403" s="9">
        <v>44293</v>
      </c>
      <c r="CH403">
        <v>23</v>
      </c>
      <c r="CI403" t="s">
        <v>38</v>
      </c>
      <c r="CJ403" s="8">
        <v>43938</v>
      </c>
      <c r="CK403">
        <v>24</v>
      </c>
      <c r="CL403">
        <v>234</v>
      </c>
      <c r="CM403">
        <v>1</v>
      </c>
      <c r="EL403">
        <v>129</v>
      </c>
      <c r="EM403" t="s">
        <v>98</v>
      </c>
      <c r="EN403" s="8">
        <v>43938</v>
      </c>
      <c r="EO403">
        <v>27</v>
      </c>
      <c r="EP403">
        <v>249</v>
      </c>
      <c r="EQ403">
        <v>1</v>
      </c>
    </row>
    <row r="404" spans="1:251" ht="20.25">
      <c r="E404" t="s">
        <v>29</v>
      </c>
      <c r="F404" s="9">
        <v>44294</v>
      </c>
      <c r="CH404">
        <v>23</v>
      </c>
      <c r="CI404" t="s">
        <v>38</v>
      </c>
      <c r="CJ404" s="8">
        <v>43939</v>
      </c>
      <c r="CK404">
        <v>25</v>
      </c>
      <c r="CL404">
        <v>243</v>
      </c>
      <c r="CM404">
        <v>1</v>
      </c>
      <c r="EL404">
        <v>129</v>
      </c>
      <c r="EM404" t="s">
        <v>98</v>
      </c>
      <c r="EN404" s="8">
        <v>43939</v>
      </c>
      <c r="EO404">
        <v>28</v>
      </c>
      <c r="EP404">
        <v>258</v>
      </c>
      <c r="EQ404">
        <v>1</v>
      </c>
    </row>
    <row r="405" spans="1:251" ht="20.25">
      <c r="E405" t="s">
        <v>30</v>
      </c>
      <c r="F405">
        <v>9</v>
      </c>
      <c r="CH405">
        <v>23</v>
      </c>
      <c r="CI405" t="s">
        <v>38</v>
      </c>
      <c r="CJ405" s="8">
        <v>43940</v>
      </c>
      <c r="CK405">
        <v>25</v>
      </c>
      <c r="CL405">
        <v>243</v>
      </c>
      <c r="CM405">
        <v>1</v>
      </c>
      <c r="EL405">
        <v>129</v>
      </c>
      <c r="EM405" t="s">
        <v>98</v>
      </c>
      <c r="EN405" s="8">
        <v>43940</v>
      </c>
      <c r="EO405">
        <v>28</v>
      </c>
      <c r="EP405">
        <v>258</v>
      </c>
      <c r="EQ405">
        <v>1</v>
      </c>
    </row>
    <row r="406" spans="1:251" ht="20.25">
      <c r="E406" t="s">
        <v>32</v>
      </c>
      <c r="F406">
        <v>10</v>
      </c>
      <c r="CH406">
        <v>23</v>
      </c>
      <c r="CI406" t="s">
        <v>38</v>
      </c>
      <c r="CJ406" s="8">
        <v>43941</v>
      </c>
      <c r="CK406">
        <v>44</v>
      </c>
      <c r="CL406">
        <v>428</v>
      </c>
      <c r="CM406">
        <v>6</v>
      </c>
      <c r="EL406">
        <v>129</v>
      </c>
      <c r="EM406" t="s">
        <v>98</v>
      </c>
      <c r="EN406" s="8">
        <v>43941</v>
      </c>
      <c r="EO406">
        <v>32</v>
      </c>
      <c r="EP406">
        <v>295</v>
      </c>
      <c r="EQ406">
        <v>1</v>
      </c>
    </row>
    <row r="407" spans="1:251" ht="20.25">
      <c r="E407" t="s">
        <v>22</v>
      </c>
      <c r="F407" s="9">
        <v>44297</v>
      </c>
      <c r="CH407">
        <v>23</v>
      </c>
      <c r="CI407" t="s">
        <v>38</v>
      </c>
      <c r="CJ407" s="8">
        <v>43942</v>
      </c>
      <c r="CK407">
        <v>44</v>
      </c>
      <c r="CL407">
        <v>428</v>
      </c>
      <c r="CM407">
        <v>6</v>
      </c>
      <c r="EL407">
        <v>129</v>
      </c>
      <c r="EM407" t="s">
        <v>98</v>
      </c>
      <c r="EN407" s="8">
        <v>43942</v>
      </c>
      <c r="EO407">
        <v>36</v>
      </c>
      <c r="EP407">
        <v>332</v>
      </c>
      <c r="EQ407">
        <v>1</v>
      </c>
    </row>
    <row r="408" spans="1:251" ht="20.25">
      <c r="E408" t="s">
        <v>25</v>
      </c>
      <c r="F408">
        <v>12</v>
      </c>
      <c r="CH408">
        <v>23</v>
      </c>
      <c r="CI408" t="s">
        <v>38</v>
      </c>
      <c r="CJ408" s="8">
        <v>43943</v>
      </c>
      <c r="CK408">
        <v>45</v>
      </c>
      <c r="CL408">
        <v>438</v>
      </c>
      <c r="CM408">
        <v>8</v>
      </c>
      <c r="EL408">
        <v>129</v>
      </c>
      <c r="EM408" t="s">
        <v>98</v>
      </c>
      <c r="EN408" s="8">
        <v>43943</v>
      </c>
      <c r="EO408">
        <v>48</v>
      </c>
      <c r="EP408">
        <v>443</v>
      </c>
      <c r="EQ408">
        <v>1</v>
      </c>
    </row>
    <row r="409" spans="1:251" ht="20.25">
      <c r="E409" t="s">
        <v>26</v>
      </c>
      <c r="F409">
        <v>13</v>
      </c>
      <c r="CH409">
        <v>23</v>
      </c>
      <c r="CI409" t="s">
        <v>38</v>
      </c>
      <c r="CJ409" s="8">
        <v>43944</v>
      </c>
      <c r="CK409">
        <v>46</v>
      </c>
      <c r="CL409">
        <v>448</v>
      </c>
      <c r="CM409">
        <v>9</v>
      </c>
      <c r="EL409">
        <v>129</v>
      </c>
      <c r="EM409" t="s">
        <v>98</v>
      </c>
      <c r="EN409" s="8">
        <v>43944</v>
      </c>
      <c r="EO409">
        <v>60</v>
      </c>
      <c r="EP409">
        <v>554</v>
      </c>
      <c r="EQ409">
        <v>1</v>
      </c>
    </row>
    <row r="410" spans="1:251" ht="20.25">
      <c r="E410" t="s">
        <v>27</v>
      </c>
      <c r="F410" s="9">
        <v>44300</v>
      </c>
      <c r="CH410">
        <v>23</v>
      </c>
      <c r="CI410" t="s">
        <v>38</v>
      </c>
      <c r="CJ410" s="8">
        <v>43945</v>
      </c>
      <c r="CK410">
        <v>47</v>
      </c>
      <c r="CL410">
        <v>458</v>
      </c>
      <c r="CM410">
        <v>10</v>
      </c>
      <c r="EL410">
        <v>129</v>
      </c>
      <c r="EM410" t="s">
        <v>98</v>
      </c>
      <c r="EN410" s="8">
        <v>43945</v>
      </c>
      <c r="EO410">
        <v>62</v>
      </c>
      <c r="EP410">
        <v>572</v>
      </c>
      <c r="EQ410">
        <v>1</v>
      </c>
    </row>
    <row r="411" spans="1:251" ht="20.25">
      <c r="E411" t="s">
        <v>29</v>
      </c>
      <c r="F411">
        <v>15</v>
      </c>
      <c r="CH411">
        <v>23</v>
      </c>
      <c r="CI411" t="s">
        <v>38</v>
      </c>
      <c r="CJ411" s="8">
        <v>43946</v>
      </c>
      <c r="CK411">
        <v>48</v>
      </c>
      <c r="CL411">
        <v>467</v>
      </c>
      <c r="CM411">
        <v>10</v>
      </c>
      <c r="EL411">
        <v>129</v>
      </c>
      <c r="EM411" t="s">
        <v>98</v>
      </c>
      <c r="EN411" s="8">
        <v>43946</v>
      </c>
      <c r="EO411">
        <v>63</v>
      </c>
      <c r="EP411">
        <v>582</v>
      </c>
      <c r="EQ411">
        <v>2</v>
      </c>
    </row>
    <row r="412" spans="1:251" ht="20.25">
      <c r="E412" t="s">
        <v>30</v>
      </c>
      <c r="F412">
        <v>16</v>
      </c>
      <c r="CH412">
        <v>23</v>
      </c>
      <c r="CI412" t="s">
        <v>38</v>
      </c>
      <c r="CJ412" s="8">
        <v>43947</v>
      </c>
      <c r="CK412">
        <v>51</v>
      </c>
      <c r="CL412">
        <v>497</v>
      </c>
      <c r="CM412">
        <v>12</v>
      </c>
      <c r="EL412">
        <v>129</v>
      </c>
      <c r="EM412" t="s">
        <v>98</v>
      </c>
      <c r="EN412" s="8">
        <v>43947</v>
      </c>
      <c r="EO412">
        <v>65</v>
      </c>
      <c r="EP412">
        <v>600</v>
      </c>
      <c r="EQ412">
        <v>2</v>
      </c>
    </row>
    <row r="413" spans="1:251" ht="20.25">
      <c r="E413" t="s">
        <v>32</v>
      </c>
      <c r="F413">
        <v>17</v>
      </c>
      <c r="CH413">
        <v>23</v>
      </c>
      <c r="CI413" t="s">
        <v>38</v>
      </c>
      <c r="CJ413" s="8">
        <v>43948</v>
      </c>
      <c r="CK413">
        <v>52</v>
      </c>
      <c r="CL413">
        <v>506</v>
      </c>
      <c r="CM413">
        <v>14</v>
      </c>
      <c r="EL413">
        <v>129</v>
      </c>
      <c r="EM413" t="s">
        <v>98</v>
      </c>
      <c r="EN413" s="8">
        <v>43948</v>
      </c>
      <c r="EO413">
        <v>66</v>
      </c>
      <c r="EP413">
        <v>609</v>
      </c>
      <c r="EQ413">
        <v>2</v>
      </c>
    </row>
    <row r="414" spans="1:251" ht="20.25">
      <c r="E414" t="s">
        <v>22</v>
      </c>
      <c r="F414" s="9">
        <v>44304</v>
      </c>
      <c r="CH414">
        <v>23</v>
      </c>
      <c r="CI414" t="s">
        <v>38</v>
      </c>
      <c r="CJ414" s="8">
        <v>43949</v>
      </c>
      <c r="CK414">
        <v>53</v>
      </c>
      <c r="CL414">
        <v>516</v>
      </c>
      <c r="CM414">
        <v>16</v>
      </c>
      <c r="EL414">
        <v>129</v>
      </c>
      <c r="EM414" t="s">
        <v>98</v>
      </c>
      <c r="EN414" s="8">
        <v>43949</v>
      </c>
      <c r="EO414">
        <v>66</v>
      </c>
      <c r="EP414">
        <v>609</v>
      </c>
      <c r="EQ414">
        <v>1</v>
      </c>
    </row>
    <row r="415" spans="1:251" ht="20.25">
      <c r="E415" t="s">
        <v>25</v>
      </c>
      <c r="F415">
        <v>19</v>
      </c>
      <c r="CH415">
        <v>23</v>
      </c>
      <c r="CI415" t="s">
        <v>38</v>
      </c>
      <c r="CJ415" s="8">
        <v>43950</v>
      </c>
      <c r="CK415">
        <v>56</v>
      </c>
      <c r="CL415">
        <v>545</v>
      </c>
      <c r="CM415">
        <v>17</v>
      </c>
      <c r="EL415">
        <v>129</v>
      </c>
      <c r="EM415" t="s">
        <v>98</v>
      </c>
      <c r="EN415" s="8">
        <v>43950</v>
      </c>
      <c r="EO415">
        <v>66</v>
      </c>
      <c r="EP415">
        <v>609</v>
      </c>
      <c r="EQ415">
        <v>1</v>
      </c>
    </row>
    <row r="416" spans="1:251" ht="20.25">
      <c r="E416" t="s">
        <v>26</v>
      </c>
      <c r="F416">
        <v>20</v>
      </c>
      <c r="CH416">
        <v>23</v>
      </c>
      <c r="CI416" t="s">
        <v>38</v>
      </c>
      <c r="CJ416" s="8">
        <v>43951</v>
      </c>
      <c r="CK416">
        <v>58</v>
      </c>
      <c r="CL416">
        <v>565</v>
      </c>
      <c r="CM416">
        <v>19</v>
      </c>
      <c r="EL416">
        <v>129</v>
      </c>
      <c r="EM416" t="s">
        <v>98</v>
      </c>
      <c r="EN416" s="8">
        <v>43951</v>
      </c>
      <c r="EO416">
        <v>66</v>
      </c>
      <c r="EP416">
        <v>609</v>
      </c>
      <c r="EQ416">
        <v>1</v>
      </c>
    </row>
    <row r="417" spans="1:251" ht="20.25">
      <c r="E417" t="s">
        <v>27</v>
      </c>
      <c r="F417" s="9">
        <v>44307</v>
      </c>
      <c r="CH417">
        <v>23</v>
      </c>
      <c r="CI417" t="s">
        <v>38</v>
      </c>
      <c r="CJ417" s="8">
        <v>43952</v>
      </c>
      <c r="CK417">
        <v>65</v>
      </c>
      <c r="CL417">
        <v>633</v>
      </c>
      <c r="CM417">
        <v>19</v>
      </c>
      <c r="EL417">
        <v>129</v>
      </c>
      <c r="EM417" t="s">
        <v>98</v>
      </c>
      <c r="EN417" s="8">
        <v>43952</v>
      </c>
      <c r="EO417">
        <v>67</v>
      </c>
      <c r="EP417">
        <v>618</v>
      </c>
      <c r="EQ417">
        <v>1</v>
      </c>
    </row>
    <row r="418" spans="1:251" ht="20.25">
      <c r="E418" t="s">
        <v>29</v>
      </c>
      <c r="F418">
        <v>22</v>
      </c>
      <c r="CH418">
        <v>23</v>
      </c>
      <c r="CI418" t="s">
        <v>38</v>
      </c>
      <c r="CJ418" s="8">
        <v>43953</v>
      </c>
      <c r="CK418">
        <v>65</v>
      </c>
      <c r="CL418">
        <v>633</v>
      </c>
      <c r="CM418">
        <v>19</v>
      </c>
      <c r="EL418">
        <v>129</v>
      </c>
      <c r="EM418" t="s">
        <v>98</v>
      </c>
      <c r="EN418" s="8">
        <v>43953</v>
      </c>
      <c r="EO418">
        <v>71</v>
      </c>
      <c r="EP418">
        <v>655</v>
      </c>
      <c r="EQ418">
        <v>1</v>
      </c>
    </row>
    <row r="419" spans="1:251" ht="20.25">
      <c r="E419" t="s">
        <v>30</v>
      </c>
      <c r="F419">
        <v>23</v>
      </c>
      <c r="CH419">
        <v>23</v>
      </c>
      <c r="CI419" t="s">
        <v>38</v>
      </c>
      <c r="CJ419" s="8">
        <v>43954</v>
      </c>
      <c r="CK419">
        <v>66</v>
      </c>
      <c r="CL419">
        <v>643</v>
      </c>
      <c r="CM419">
        <v>21</v>
      </c>
      <c r="EL419">
        <v>129</v>
      </c>
      <c r="EM419" t="s">
        <v>98</v>
      </c>
      <c r="EN419" s="8">
        <v>43954</v>
      </c>
      <c r="EO419">
        <v>72</v>
      </c>
      <c r="EP419">
        <v>665</v>
      </c>
      <c r="EQ419">
        <v>1</v>
      </c>
    </row>
    <row r="420" spans="1:251" ht="20.25">
      <c r="E420" t="s">
        <v>32</v>
      </c>
      <c r="F420">
        <v>24</v>
      </c>
      <c r="CH420">
        <v>23</v>
      </c>
      <c r="CI420" t="s">
        <v>38</v>
      </c>
      <c r="CJ420" s="8">
        <v>43955</v>
      </c>
      <c r="CK420">
        <v>66</v>
      </c>
      <c r="CL420">
        <v>643</v>
      </c>
      <c r="CM420">
        <v>21</v>
      </c>
      <c r="EL420">
        <v>129</v>
      </c>
      <c r="EM420" t="s">
        <v>98</v>
      </c>
      <c r="EN420" s="8">
        <v>43955</v>
      </c>
      <c r="EO420">
        <v>101</v>
      </c>
      <c r="EP420">
        <v>932</v>
      </c>
      <c r="EQ420">
        <v>1</v>
      </c>
    </row>
    <row r="421" spans="1:251" ht="20.25">
      <c r="E421" t="s">
        <v>22</v>
      </c>
      <c r="F421" s="9">
        <v>44311</v>
      </c>
      <c r="CH421">
        <v>23</v>
      </c>
      <c r="CI421" t="s">
        <v>38</v>
      </c>
      <c r="CJ421" s="8">
        <v>43956</v>
      </c>
      <c r="CK421">
        <v>66</v>
      </c>
      <c r="CL421">
        <v>643</v>
      </c>
      <c r="CM421">
        <v>21</v>
      </c>
      <c r="EL421">
        <v>129</v>
      </c>
      <c r="EM421" t="s">
        <v>98</v>
      </c>
      <c r="EN421" s="8">
        <v>43956</v>
      </c>
      <c r="EO421">
        <v>104</v>
      </c>
      <c r="EP421">
        <v>960</v>
      </c>
      <c r="EQ421">
        <v>3</v>
      </c>
    </row>
    <row r="422" spans="1:251" ht="20.25">
      <c r="E422" t="s">
        <v>25</v>
      </c>
      <c r="F422">
        <v>26</v>
      </c>
      <c r="CH422">
        <v>23</v>
      </c>
      <c r="CI422" t="s">
        <v>38</v>
      </c>
      <c r="CJ422" s="8">
        <v>43957</v>
      </c>
      <c r="CK422">
        <v>67</v>
      </c>
      <c r="CL422">
        <v>652</v>
      </c>
      <c r="CM422">
        <v>22</v>
      </c>
      <c r="EL422">
        <v>129</v>
      </c>
      <c r="EM422" t="s">
        <v>98</v>
      </c>
      <c r="EN422" s="8">
        <v>43957</v>
      </c>
      <c r="EO422">
        <v>107</v>
      </c>
      <c r="EP422">
        <v>988</v>
      </c>
      <c r="EQ422">
        <v>3</v>
      </c>
    </row>
    <row r="423" spans="1:251" ht="20.25">
      <c r="E423" t="s">
        <v>26</v>
      </c>
      <c r="F423">
        <v>27</v>
      </c>
      <c r="CH423">
        <v>23</v>
      </c>
      <c r="CI423" t="s">
        <v>38</v>
      </c>
      <c r="CJ423" s="8">
        <v>43958</v>
      </c>
      <c r="CK423">
        <v>67</v>
      </c>
      <c r="CL423">
        <v>652</v>
      </c>
      <c r="CM423">
        <v>22</v>
      </c>
      <c r="EL423">
        <v>129</v>
      </c>
      <c r="EM423" t="s">
        <v>98</v>
      </c>
      <c r="EN423" s="8">
        <v>43958</v>
      </c>
      <c r="EO423">
        <v>110</v>
      </c>
      <c r="EP423">
        <v>1015</v>
      </c>
      <c r="EQ423">
        <v>3</v>
      </c>
    </row>
    <row r="424" spans="1:251" ht="20.25">
      <c r="E424" t="s">
        <v>27</v>
      </c>
      <c r="F424" s="9">
        <v>44314</v>
      </c>
      <c r="CH424">
        <v>23</v>
      </c>
      <c r="CI424" t="s">
        <v>38</v>
      </c>
      <c r="CJ424" s="8">
        <v>43959</v>
      </c>
      <c r="CK424">
        <v>67</v>
      </c>
      <c r="CL424">
        <v>652</v>
      </c>
      <c r="CM424">
        <v>22</v>
      </c>
      <c r="EL424">
        <v>129</v>
      </c>
      <c r="EM424" t="s">
        <v>98</v>
      </c>
      <c r="EN424" s="8">
        <v>43959</v>
      </c>
      <c r="EO424">
        <v>110</v>
      </c>
      <c r="EP424">
        <v>1015</v>
      </c>
      <c r="EQ424">
        <v>3</v>
      </c>
    </row>
    <row r="425" spans="1:251" ht="19.57">
      <c r="E425" t="s">
        <v>29</v>
      </c>
      <c r="F425" s="9">
        <v>44315</v>
      </c>
      <c r="CH425">
        <v>23</v>
      </c>
      <c r="CI425" t="s">
        <v>38</v>
      </c>
      <c r="CJ425" s="8">
        <v>43960</v>
      </c>
      <c r="CK425">
        <v>68</v>
      </c>
      <c r="CL425">
        <v>662</v>
      </c>
      <c r="CM425">
        <v>22</v>
      </c>
      <c r="EL425">
        <v>129</v>
      </c>
      <c r="EM425" t="s">
        <v>98</v>
      </c>
      <c r="EN425" s="8">
        <v>43960</v>
      </c>
      <c r="EO425">
        <v>110</v>
      </c>
      <c r="EP425">
        <v>1015</v>
      </c>
      <c r="EQ425">
        <v>3</v>
      </c>
    </row>
    <row r="426" spans="1:251" ht="19.57">
      <c r="E426" t="s">
        <v>30</v>
      </c>
      <c r="F426" s="9">
        <v>44316</v>
      </c>
      <c r="CH426">
        <v>23</v>
      </c>
      <c r="CI426" t="s">
        <v>38</v>
      </c>
      <c r="CJ426" s="8">
        <v>43961</v>
      </c>
      <c r="CK426">
        <v>67</v>
      </c>
      <c r="CL426">
        <v>652</v>
      </c>
      <c r="CM426">
        <v>22</v>
      </c>
      <c r="EL426">
        <v>129</v>
      </c>
      <c r="EM426" t="s">
        <v>98</v>
      </c>
      <c r="EN426" s="8">
        <v>43961</v>
      </c>
      <c r="EO426">
        <v>111</v>
      </c>
      <c r="EP426">
        <v>1025</v>
      </c>
      <c r="EQ426">
        <v>3</v>
      </c>
    </row>
    <row r="427" spans="1:251" ht="19.57">
      <c r="E427" t="s">
        <v>32</v>
      </c>
      <c r="F427" s="9">
        <v>44317</v>
      </c>
      <c r="CH427">
        <v>23</v>
      </c>
      <c r="CI427" t="s">
        <v>38</v>
      </c>
      <c r="CJ427" s="8">
        <v>43962</v>
      </c>
      <c r="CK427">
        <v>67</v>
      </c>
      <c r="CL427">
        <v>652</v>
      </c>
      <c r="CM427">
        <v>22</v>
      </c>
      <c r="EL427">
        <v>129</v>
      </c>
      <c r="EM427" t="s">
        <v>98</v>
      </c>
      <c r="EN427" s="8">
        <v>43962</v>
      </c>
      <c r="EO427">
        <v>115</v>
      </c>
      <c r="EP427">
        <v>1061</v>
      </c>
      <c r="EQ427">
        <v>3</v>
      </c>
    </row>
    <row r="428" spans="1:251" ht="19.57">
      <c r="E428" t="s">
        <v>22</v>
      </c>
      <c r="F428" s="9">
        <v>44318</v>
      </c>
      <c r="CH428">
        <v>23</v>
      </c>
      <c r="CI428" t="s">
        <v>38</v>
      </c>
      <c r="CJ428" s="8">
        <v>43963</v>
      </c>
      <c r="CK428">
        <v>68</v>
      </c>
      <c r="CL428">
        <v>662</v>
      </c>
      <c r="CM428">
        <v>22</v>
      </c>
      <c r="EL428">
        <v>129</v>
      </c>
      <c r="EM428" t="s">
        <v>98</v>
      </c>
      <c r="EN428" s="8">
        <v>43963</v>
      </c>
      <c r="EO428">
        <v>115</v>
      </c>
      <c r="EP428">
        <v>1061</v>
      </c>
      <c r="EQ428">
        <v>3</v>
      </c>
    </row>
    <row r="429" spans="1:251" ht="19.57">
      <c r="E429" t="s">
        <v>25</v>
      </c>
      <c r="F429" s="9">
        <v>44319</v>
      </c>
      <c r="CH429">
        <v>23</v>
      </c>
      <c r="CI429" t="s">
        <v>38</v>
      </c>
      <c r="CJ429" s="8">
        <v>43964</v>
      </c>
      <c r="CK429">
        <v>71</v>
      </c>
      <c r="CL429">
        <v>691</v>
      </c>
      <c r="CM429">
        <v>23</v>
      </c>
      <c r="EL429">
        <v>129</v>
      </c>
      <c r="EM429" t="s">
        <v>98</v>
      </c>
      <c r="EN429" s="8">
        <v>43964</v>
      </c>
      <c r="EO429">
        <v>116</v>
      </c>
      <c r="EP429">
        <v>1071</v>
      </c>
      <c r="EQ429">
        <v>4</v>
      </c>
    </row>
    <row r="430" spans="1:251" ht="19.57">
      <c r="E430" t="s">
        <v>26</v>
      </c>
      <c r="F430" s="9">
        <v>44320</v>
      </c>
      <c r="CH430">
        <v>23</v>
      </c>
      <c r="CI430" t="s">
        <v>38</v>
      </c>
      <c r="CJ430" s="8">
        <v>43965</v>
      </c>
      <c r="CK430">
        <v>73</v>
      </c>
      <c r="CL430">
        <v>711</v>
      </c>
      <c r="CM430">
        <v>23</v>
      </c>
      <c r="EL430">
        <v>129</v>
      </c>
      <c r="EM430" t="s">
        <v>98</v>
      </c>
      <c r="EN430" s="8">
        <v>43965</v>
      </c>
      <c r="EO430">
        <v>119</v>
      </c>
      <c r="EP430">
        <v>1098</v>
      </c>
      <c r="EQ430">
        <v>4</v>
      </c>
    </row>
    <row r="431" spans="1:251" ht="19.57">
      <c r="E431" t="s">
        <v>27</v>
      </c>
      <c r="F431" s="9">
        <v>44321</v>
      </c>
      <c r="CH431">
        <v>23</v>
      </c>
      <c r="CI431" t="s">
        <v>38</v>
      </c>
      <c r="CJ431" s="8">
        <v>43966</v>
      </c>
      <c r="CK431">
        <v>75</v>
      </c>
      <c r="CL431">
        <v>730</v>
      </c>
      <c r="CM431">
        <v>23</v>
      </c>
      <c r="EL431">
        <v>129</v>
      </c>
      <c r="EM431" t="s">
        <v>98</v>
      </c>
      <c r="EN431" s="8">
        <v>43966</v>
      </c>
      <c r="EO431">
        <v>164</v>
      </c>
      <c r="EP431">
        <v>1514</v>
      </c>
      <c r="EQ431">
        <v>4</v>
      </c>
    </row>
    <row r="432" spans="1:251" ht="19.57">
      <c r="E432" t="s">
        <v>29</v>
      </c>
      <c r="F432" s="9">
        <v>44322</v>
      </c>
      <c r="CH432">
        <v>33</v>
      </c>
      <c r="CI432" t="s">
        <v>40</v>
      </c>
      <c r="CJ432" s="8">
        <v>43914</v>
      </c>
      <c r="CK432">
        <v>1</v>
      </c>
      <c r="CM432">
        <v>0</v>
      </c>
      <c r="EL432">
        <v>134</v>
      </c>
      <c r="EM432" t="s">
        <v>99</v>
      </c>
      <c r="EN432" s="8">
        <v>43914</v>
      </c>
      <c r="EO432">
        <v>8</v>
      </c>
      <c r="EQ432">
        <v>0</v>
      </c>
    </row>
    <row r="433" spans="1:251" ht="20.25">
      <c r="E433" t="s">
        <v>30</v>
      </c>
      <c r="F433" s="9">
        <v>44323</v>
      </c>
      <c r="CH433">
        <v>33</v>
      </c>
      <c r="CI433" t="s">
        <v>40</v>
      </c>
      <c r="CJ433" s="8">
        <v>43915</v>
      </c>
      <c r="CK433">
        <v>1</v>
      </c>
      <c r="CM433">
        <v>0</v>
      </c>
      <c r="EL433">
        <v>134</v>
      </c>
      <c r="EM433" t="s">
        <v>99</v>
      </c>
      <c r="EN433" s="8">
        <v>43915</v>
      </c>
      <c r="EO433">
        <v>11</v>
      </c>
      <c r="EQ433">
        <v>2</v>
      </c>
    </row>
    <row r="434" spans="1:251" ht="20.25">
      <c r="E434" t="s">
        <v>32</v>
      </c>
      <c r="F434">
        <v>8</v>
      </c>
      <c r="CH434">
        <v>33</v>
      </c>
      <c r="CI434" t="s">
        <v>40</v>
      </c>
      <c r="CJ434" s="8">
        <v>43916</v>
      </c>
      <c r="CK434">
        <v>1</v>
      </c>
      <c r="CM434">
        <v>0</v>
      </c>
      <c r="EL434">
        <v>134</v>
      </c>
      <c r="EM434" t="s">
        <v>99</v>
      </c>
      <c r="EN434" s="8">
        <v>43916</v>
      </c>
      <c r="EO434">
        <v>14</v>
      </c>
      <c r="EQ434">
        <v>2</v>
      </c>
    </row>
    <row r="435" spans="1:251" ht="20.25">
      <c r="E435" t="s">
        <v>22</v>
      </c>
      <c r="F435" s="9">
        <v>44325</v>
      </c>
      <c r="CH435">
        <v>33</v>
      </c>
      <c r="CI435" t="s">
        <v>40</v>
      </c>
      <c r="CJ435" s="8">
        <v>43917</v>
      </c>
      <c r="CK435">
        <v>1</v>
      </c>
      <c r="CM435">
        <v>0</v>
      </c>
      <c r="EL435">
        <v>134</v>
      </c>
      <c r="EM435" t="s">
        <v>99</v>
      </c>
      <c r="EN435" s="8">
        <v>43917</v>
      </c>
      <c r="EO435">
        <v>14</v>
      </c>
      <c r="EQ435">
        <v>2</v>
      </c>
    </row>
    <row r="436" spans="1:251" ht="20.25">
      <c r="E436" t="s">
        <v>25</v>
      </c>
      <c r="F436">
        <v>10</v>
      </c>
      <c r="CH436">
        <v>33</v>
      </c>
      <c r="CI436" t="s">
        <v>40</v>
      </c>
      <c r="CJ436" s="8">
        <v>43918</v>
      </c>
      <c r="CK436">
        <v>3</v>
      </c>
      <c r="CM436">
        <v>0</v>
      </c>
      <c r="EL436">
        <v>134</v>
      </c>
      <c r="EM436" t="s">
        <v>99</v>
      </c>
      <c r="EN436" s="8">
        <v>43918</v>
      </c>
      <c r="EO436">
        <v>14</v>
      </c>
      <c r="EQ436">
        <v>3</v>
      </c>
    </row>
    <row r="437" spans="1:251" ht="20.25">
      <c r="E437" t="s">
        <v>26</v>
      </c>
      <c r="F437">
        <v>11</v>
      </c>
      <c r="CH437">
        <v>33</v>
      </c>
      <c r="CI437" t="s">
        <v>40</v>
      </c>
      <c r="CJ437" s="8">
        <v>43919</v>
      </c>
      <c r="CK437">
        <v>4</v>
      </c>
      <c r="CM437">
        <v>0</v>
      </c>
      <c r="EL437">
        <v>134</v>
      </c>
      <c r="EM437" t="s">
        <v>99</v>
      </c>
      <c r="EN437" s="8">
        <v>43919</v>
      </c>
      <c r="EO437">
        <v>15</v>
      </c>
      <c r="EQ437">
        <v>3</v>
      </c>
    </row>
    <row r="438" spans="1:251" ht="20.25">
      <c r="E438" t="s">
        <v>27</v>
      </c>
      <c r="F438">
        <v>12</v>
      </c>
      <c r="CH438">
        <v>33</v>
      </c>
      <c r="CI438" t="s">
        <v>40</v>
      </c>
      <c r="CJ438" s="8">
        <v>43920</v>
      </c>
      <c r="CK438">
        <v>4</v>
      </c>
      <c r="CM438">
        <v>0</v>
      </c>
      <c r="EL438">
        <v>134</v>
      </c>
      <c r="EM438" t="s">
        <v>99</v>
      </c>
      <c r="EN438" s="8">
        <v>43920</v>
      </c>
      <c r="EO438">
        <v>17</v>
      </c>
      <c r="EQ438">
        <v>3</v>
      </c>
    </row>
    <row r="439" spans="1:251" ht="20.25">
      <c r="E439" t="s">
        <v>29</v>
      </c>
      <c r="F439">
        <v>13</v>
      </c>
      <c r="CH439">
        <v>33</v>
      </c>
      <c r="CI439" t="s">
        <v>40</v>
      </c>
      <c r="CJ439" s="8">
        <v>43921</v>
      </c>
      <c r="CK439">
        <v>5</v>
      </c>
      <c r="CM439">
        <v>0</v>
      </c>
      <c r="EL439">
        <v>134</v>
      </c>
      <c r="EM439" t="s">
        <v>99</v>
      </c>
      <c r="EN439" s="8">
        <v>43921</v>
      </c>
      <c r="EO439">
        <v>17</v>
      </c>
      <c r="EQ439">
        <v>3</v>
      </c>
    </row>
    <row r="440" spans="1:251" ht="20.25">
      <c r="E440" t="s">
        <v>30</v>
      </c>
      <c r="F440" s="9">
        <v>44330</v>
      </c>
      <c r="CH440">
        <v>33</v>
      </c>
      <c r="CI440" t="s">
        <v>40</v>
      </c>
      <c r="CJ440" s="8">
        <v>43922</v>
      </c>
      <c r="CK440">
        <v>7</v>
      </c>
      <c r="CM440">
        <v>1</v>
      </c>
      <c r="EL440">
        <v>134</v>
      </c>
      <c r="EM440" t="s">
        <v>99</v>
      </c>
      <c r="EN440" s="8">
        <v>43922</v>
      </c>
      <c r="EO440">
        <v>17</v>
      </c>
      <c r="EQ440">
        <v>3</v>
      </c>
    </row>
    <row r="441" spans="1:251" ht="20.25">
      <c r="E441" t="s">
        <v>32</v>
      </c>
      <c r="F441" s="9">
        <v>44331</v>
      </c>
      <c r="CH441">
        <v>33</v>
      </c>
      <c r="CI441" t="s">
        <v>40</v>
      </c>
      <c r="CJ441" s="8">
        <v>43923</v>
      </c>
      <c r="CK441">
        <v>7</v>
      </c>
      <c r="CM441">
        <v>1</v>
      </c>
      <c r="EL441">
        <v>134</v>
      </c>
      <c r="EM441" t="s">
        <v>99</v>
      </c>
      <c r="EN441" s="8">
        <v>43923</v>
      </c>
      <c r="EO441">
        <v>19</v>
      </c>
      <c r="EQ441">
        <v>4</v>
      </c>
    </row>
    <row r="442" spans="1:251" ht="20.25">
      <c r="E442" t="s">
        <v>22</v>
      </c>
      <c r="F442">
        <v>16</v>
      </c>
      <c r="CH442">
        <v>33</v>
      </c>
      <c r="CI442" t="s">
        <v>40</v>
      </c>
      <c r="CJ442" s="8">
        <v>43924</v>
      </c>
      <c r="CK442">
        <v>9</v>
      </c>
      <c r="CM442">
        <v>1</v>
      </c>
      <c r="EL442">
        <v>134</v>
      </c>
      <c r="EM442" t="s">
        <v>99</v>
      </c>
      <c r="EN442" s="8">
        <v>43924</v>
      </c>
      <c r="EO442">
        <v>21</v>
      </c>
      <c r="EQ442">
        <v>4</v>
      </c>
    </row>
    <row r="443" spans="1:251" ht="20.25">
      <c r="E443" t="s">
        <v>25</v>
      </c>
      <c r="F443">
        <v>17</v>
      </c>
      <c r="CH443">
        <v>33</v>
      </c>
      <c r="CI443" t="s">
        <v>40</v>
      </c>
      <c r="CJ443" s="8">
        <v>43925</v>
      </c>
      <c r="CK443">
        <v>9</v>
      </c>
      <c r="CM443">
        <v>1</v>
      </c>
      <c r="EL443">
        <v>134</v>
      </c>
      <c r="EM443" t="s">
        <v>99</v>
      </c>
      <c r="EN443" s="8">
        <v>43925</v>
      </c>
      <c r="EO443">
        <v>27</v>
      </c>
      <c r="EQ443">
        <v>4</v>
      </c>
    </row>
    <row r="444" spans="1:251" ht="20.25">
      <c r="E444" t="s">
        <v>26</v>
      </c>
      <c r="F444">
        <v>18</v>
      </c>
      <c r="CH444">
        <v>33</v>
      </c>
      <c r="CI444" t="s">
        <v>40</v>
      </c>
      <c r="CJ444" s="8">
        <v>43926</v>
      </c>
      <c r="CK444">
        <v>11</v>
      </c>
      <c r="CM444">
        <v>1</v>
      </c>
      <c r="EL444">
        <v>134</v>
      </c>
      <c r="EM444" t="s">
        <v>99</v>
      </c>
      <c r="EN444" s="8">
        <v>43926</v>
      </c>
      <c r="EO444">
        <v>27</v>
      </c>
      <c r="EQ444">
        <v>5</v>
      </c>
    </row>
    <row r="445" spans="1:251" ht="20.25">
      <c r="E445" t="s">
        <v>27</v>
      </c>
      <c r="F445">
        <v>19</v>
      </c>
      <c r="CH445">
        <v>33</v>
      </c>
      <c r="CI445" t="s">
        <v>40</v>
      </c>
      <c r="CJ445" s="8">
        <v>43927</v>
      </c>
      <c r="CK445">
        <v>14</v>
      </c>
      <c r="CM445">
        <v>1</v>
      </c>
      <c r="EL445">
        <v>134</v>
      </c>
      <c r="EM445" t="s">
        <v>99</v>
      </c>
      <c r="EN445" s="8">
        <v>43927</v>
      </c>
      <c r="EO445">
        <v>28</v>
      </c>
      <c r="EQ445">
        <v>5</v>
      </c>
    </row>
    <row r="446" spans="1:251" ht="20.25">
      <c r="E446" t="s">
        <v>29</v>
      </c>
      <c r="F446">
        <v>20</v>
      </c>
      <c r="CH446">
        <v>33</v>
      </c>
      <c r="CI446" t="s">
        <v>40</v>
      </c>
      <c r="CJ446" s="8">
        <v>43928</v>
      </c>
      <c r="CK446">
        <v>15</v>
      </c>
      <c r="CM446">
        <v>1</v>
      </c>
      <c r="EL446">
        <v>134</v>
      </c>
      <c r="EM446" t="s">
        <v>99</v>
      </c>
      <c r="EN446" s="8">
        <v>43928</v>
      </c>
      <c r="EO446">
        <v>29</v>
      </c>
      <c r="EQ446">
        <v>5</v>
      </c>
    </row>
    <row r="447" spans="1:251" ht="20.25">
      <c r="E447" t="s">
        <v>30</v>
      </c>
      <c r="F447">
        <v>21</v>
      </c>
      <c r="CH447">
        <v>33</v>
      </c>
      <c r="CI447" t="s">
        <v>40</v>
      </c>
      <c r="CJ447" s="8">
        <v>43929</v>
      </c>
      <c r="CK447">
        <v>17</v>
      </c>
      <c r="CM447">
        <v>1</v>
      </c>
      <c r="EL447">
        <v>134</v>
      </c>
      <c r="EM447" t="s">
        <v>99</v>
      </c>
      <c r="EN447" s="8">
        <v>43929</v>
      </c>
      <c r="EO447">
        <v>31</v>
      </c>
      <c r="EQ447">
        <v>5</v>
      </c>
    </row>
    <row r="448" spans="1:251" ht="20.25">
      <c r="E448" t="s">
        <v>32</v>
      </c>
      <c r="F448">
        <v>22</v>
      </c>
      <c r="CH448">
        <v>33</v>
      </c>
      <c r="CI448" t="s">
        <v>40</v>
      </c>
      <c r="CJ448" s="8">
        <v>43930</v>
      </c>
      <c r="CK448">
        <v>18</v>
      </c>
      <c r="CM448">
        <v>1</v>
      </c>
      <c r="EL448">
        <v>134</v>
      </c>
      <c r="EM448" t="s">
        <v>99</v>
      </c>
      <c r="EN448" s="8">
        <v>43930</v>
      </c>
      <c r="EO448">
        <v>33</v>
      </c>
      <c r="EQ448">
        <v>5</v>
      </c>
    </row>
    <row r="449" spans="1:251" ht="20.25">
      <c r="E449" t="s">
        <v>22</v>
      </c>
      <c r="F449">
        <v>23</v>
      </c>
      <c r="CH449">
        <v>33</v>
      </c>
      <c r="CI449" t="s">
        <v>40</v>
      </c>
      <c r="CJ449" s="8">
        <v>43931</v>
      </c>
      <c r="CK449">
        <v>21</v>
      </c>
      <c r="CM449">
        <v>1</v>
      </c>
      <c r="EL449">
        <v>134</v>
      </c>
      <c r="EM449" t="s">
        <v>99</v>
      </c>
      <c r="EN449" s="8">
        <v>43931</v>
      </c>
      <c r="EO449">
        <v>33</v>
      </c>
      <c r="EQ449">
        <v>6</v>
      </c>
    </row>
    <row r="450" spans="1:251" ht="20.25">
      <c r="E450" t="s">
        <v>25</v>
      </c>
      <c r="F450">
        <v>24</v>
      </c>
      <c r="CH450">
        <v>33</v>
      </c>
      <c r="CI450" t="s">
        <v>40</v>
      </c>
      <c r="CJ450" s="8">
        <v>43932</v>
      </c>
      <c r="CK450">
        <v>24</v>
      </c>
      <c r="CM450">
        <v>1</v>
      </c>
      <c r="EL450">
        <v>134</v>
      </c>
      <c r="EM450" t="s">
        <v>99</v>
      </c>
      <c r="EN450" s="8">
        <v>43932</v>
      </c>
      <c r="EO450">
        <v>37</v>
      </c>
      <c r="EQ450">
        <v>7</v>
      </c>
    </row>
    <row r="451" spans="1:251" ht="20.25">
      <c r="E451" t="s">
        <v>26</v>
      </c>
      <c r="F451">
        <v>25</v>
      </c>
      <c r="CH451">
        <v>33</v>
      </c>
      <c r="CI451" t="s">
        <v>40</v>
      </c>
      <c r="CJ451" s="8">
        <v>43933</v>
      </c>
      <c r="CK451">
        <v>26</v>
      </c>
      <c r="CM451">
        <v>1</v>
      </c>
      <c r="EL451">
        <v>134</v>
      </c>
      <c r="EM451" t="s">
        <v>99</v>
      </c>
      <c r="EN451" s="8">
        <v>43933</v>
      </c>
      <c r="EO451">
        <v>37</v>
      </c>
      <c r="EQ451">
        <v>8</v>
      </c>
    </row>
    <row r="452" spans="1:251" ht="20.25">
      <c r="E452" t="s">
        <v>27</v>
      </c>
      <c r="F452">
        <v>26</v>
      </c>
      <c r="CH452">
        <v>33</v>
      </c>
      <c r="CI452" t="s">
        <v>40</v>
      </c>
      <c r="CJ452" s="8">
        <v>43934</v>
      </c>
      <c r="CK452">
        <v>26</v>
      </c>
      <c r="CM452">
        <v>1</v>
      </c>
      <c r="EL452">
        <v>134</v>
      </c>
      <c r="EM452" t="s">
        <v>99</v>
      </c>
      <c r="EN452" s="8">
        <v>43934</v>
      </c>
      <c r="EO452">
        <v>38</v>
      </c>
      <c r="EQ452">
        <v>8</v>
      </c>
    </row>
    <row r="453" spans="1:251" ht="20.25">
      <c r="E453" t="s">
        <v>29</v>
      </c>
      <c r="F453">
        <v>27</v>
      </c>
      <c r="CH453">
        <v>33</v>
      </c>
      <c r="CI453" t="s">
        <v>40</v>
      </c>
      <c r="CJ453" s="8">
        <v>43935</v>
      </c>
      <c r="CK453">
        <v>28</v>
      </c>
      <c r="CM453">
        <v>1</v>
      </c>
      <c r="EL453">
        <v>134</v>
      </c>
      <c r="EM453" t="s">
        <v>99</v>
      </c>
      <c r="EN453" s="8">
        <v>43935</v>
      </c>
      <c r="EO453">
        <v>38</v>
      </c>
      <c r="EQ453">
        <v>8</v>
      </c>
    </row>
    <row r="454" spans="1:251" ht="20.25">
      <c r="E454" t="s">
        <v>30</v>
      </c>
      <c r="F454">
        <v>28</v>
      </c>
      <c r="CH454">
        <v>33</v>
      </c>
      <c r="CI454" t="s">
        <v>40</v>
      </c>
      <c r="CJ454" s="8">
        <v>43936</v>
      </c>
      <c r="CK454">
        <v>28</v>
      </c>
      <c r="CM454">
        <v>1</v>
      </c>
      <c r="EL454">
        <v>134</v>
      </c>
      <c r="EM454" t="s">
        <v>99</v>
      </c>
      <c r="EN454" s="8">
        <v>43936</v>
      </c>
      <c r="EO454">
        <v>46</v>
      </c>
      <c r="EQ454">
        <v>11</v>
      </c>
    </row>
    <row r="455" spans="1:251" ht="20.25">
      <c r="E455" t="s">
        <v>32</v>
      </c>
      <c r="F455">
        <v>29</v>
      </c>
      <c r="CH455">
        <v>33</v>
      </c>
      <c r="CI455" t="s">
        <v>40</v>
      </c>
      <c r="CJ455" s="8">
        <v>43937</v>
      </c>
      <c r="CK455">
        <v>29</v>
      </c>
      <c r="CL455">
        <v>209</v>
      </c>
      <c r="CM455">
        <v>1</v>
      </c>
      <c r="EL455">
        <v>134</v>
      </c>
      <c r="EM455" t="s">
        <v>99</v>
      </c>
      <c r="EN455" s="8">
        <v>43937</v>
      </c>
      <c r="EO455">
        <v>52</v>
      </c>
      <c r="EP455">
        <v>438</v>
      </c>
      <c r="EQ455">
        <v>11</v>
      </c>
    </row>
    <row r="456" spans="1:251" ht="20.25">
      <c r="E456" t="s">
        <v>22</v>
      </c>
      <c r="F456" s="9">
        <v>44346</v>
      </c>
      <c r="CH456">
        <v>33</v>
      </c>
      <c r="CI456" t="s">
        <v>40</v>
      </c>
      <c r="CJ456" s="8">
        <v>43938</v>
      </c>
      <c r="CK456">
        <v>31</v>
      </c>
      <c r="CL456">
        <v>223</v>
      </c>
      <c r="CM456">
        <v>1</v>
      </c>
      <c r="EL456">
        <v>134</v>
      </c>
      <c r="EM456" t="s">
        <v>99</v>
      </c>
      <c r="EN456" s="8">
        <v>43938</v>
      </c>
      <c r="EO456">
        <v>52</v>
      </c>
      <c r="EP456">
        <v>438</v>
      </c>
      <c r="EQ456">
        <v>10</v>
      </c>
    </row>
    <row r="457" spans="1:251" ht="20.25">
      <c r="E457" t="s">
        <v>25</v>
      </c>
      <c r="F457" s="9">
        <v>44347</v>
      </c>
      <c r="CH457">
        <v>33</v>
      </c>
      <c r="CI457" t="s">
        <v>40</v>
      </c>
      <c r="CJ457" s="8">
        <v>43939</v>
      </c>
      <c r="CK457">
        <v>34</v>
      </c>
      <c r="CL457">
        <v>245</v>
      </c>
      <c r="CM457">
        <v>2</v>
      </c>
      <c r="EL457">
        <v>134</v>
      </c>
      <c r="EM457" t="s">
        <v>99</v>
      </c>
      <c r="EN457" s="8">
        <v>43939</v>
      </c>
      <c r="EO457">
        <v>52</v>
      </c>
      <c r="EP457">
        <v>438</v>
      </c>
      <c r="EQ457">
        <v>10</v>
      </c>
    </row>
    <row r="458" spans="1:251" ht="20.25">
      <c r="E458" t="s">
        <v>26</v>
      </c>
      <c r="F458" s="9">
        <v>44348</v>
      </c>
      <c r="CH458">
        <v>33</v>
      </c>
      <c r="CI458" t="s">
        <v>40</v>
      </c>
      <c r="CJ458" s="8">
        <v>43940</v>
      </c>
      <c r="CK458">
        <v>34</v>
      </c>
      <c r="CL458">
        <v>245</v>
      </c>
      <c r="CM458">
        <v>2</v>
      </c>
      <c r="EL458">
        <v>134</v>
      </c>
      <c r="EM458" t="s">
        <v>99</v>
      </c>
      <c r="EN458" s="8">
        <v>43940</v>
      </c>
      <c r="EO458">
        <v>54</v>
      </c>
      <c r="EP458">
        <v>454</v>
      </c>
      <c r="EQ458">
        <v>10</v>
      </c>
    </row>
    <row r="459" spans="1:251" ht="20.25">
      <c r="E459" t="s">
        <v>27</v>
      </c>
      <c r="F459">
        <v>2</v>
      </c>
      <c r="CH459">
        <v>33</v>
      </c>
      <c r="CI459" t="s">
        <v>40</v>
      </c>
      <c r="CJ459" s="8">
        <v>43941</v>
      </c>
      <c r="CK459">
        <v>34</v>
      </c>
      <c r="CL459">
        <v>245</v>
      </c>
      <c r="CM459">
        <v>2</v>
      </c>
      <c r="EL459">
        <v>134</v>
      </c>
      <c r="EM459" t="s">
        <v>99</v>
      </c>
      <c r="EN459" s="8">
        <v>43941</v>
      </c>
      <c r="EO459">
        <v>62</v>
      </c>
      <c r="EP459">
        <v>522</v>
      </c>
      <c r="EQ459">
        <v>13</v>
      </c>
    </row>
    <row r="460" spans="1:251" ht="20.25">
      <c r="E460" t="s">
        <v>29</v>
      </c>
      <c r="F460">
        <v>3</v>
      </c>
      <c r="CH460">
        <v>33</v>
      </c>
      <c r="CI460" t="s">
        <v>40</v>
      </c>
      <c r="CJ460" s="8">
        <v>43942</v>
      </c>
      <c r="CK460">
        <v>34</v>
      </c>
      <c r="CL460">
        <v>245</v>
      </c>
      <c r="CM460">
        <v>2</v>
      </c>
      <c r="EL460">
        <v>134</v>
      </c>
      <c r="EM460" t="s">
        <v>99</v>
      </c>
      <c r="EN460" s="8">
        <v>43942</v>
      </c>
      <c r="EO460">
        <v>62</v>
      </c>
      <c r="EP460">
        <v>522</v>
      </c>
      <c r="EQ460">
        <v>15</v>
      </c>
    </row>
    <row r="461" spans="1:251" ht="20.25">
      <c r="E461" t="s">
        <v>30</v>
      </c>
      <c r="F461">
        <v>4</v>
      </c>
      <c r="CH461">
        <v>33</v>
      </c>
      <c r="CI461" t="s">
        <v>40</v>
      </c>
      <c r="CJ461" s="8">
        <v>43943</v>
      </c>
      <c r="CK461">
        <v>40</v>
      </c>
      <c r="CL461">
        <v>288</v>
      </c>
      <c r="CM461">
        <v>2</v>
      </c>
      <c r="EL461">
        <v>134</v>
      </c>
      <c r="EM461" t="s">
        <v>99</v>
      </c>
      <c r="EN461" s="8">
        <v>43943</v>
      </c>
      <c r="EO461">
        <v>67</v>
      </c>
      <c r="EP461">
        <v>564</v>
      </c>
      <c r="EQ461">
        <v>16</v>
      </c>
    </row>
    <row r="462" spans="1:251" ht="20.25">
      <c r="E462" t="s">
        <v>32</v>
      </c>
      <c r="F462">
        <v>5</v>
      </c>
      <c r="CH462">
        <v>33</v>
      </c>
      <c r="CI462" t="s">
        <v>40</v>
      </c>
      <c r="CJ462" s="8">
        <v>43944</v>
      </c>
      <c r="CK462">
        <v>42</v>
      </c>
      <c r="CL462">
        <v>302</v>
      </c>
      <c r="CM462">
        <v>2</v>
      </c>
      <c r="EL462">
        <v>134</v>
      </c>
      <c r="EM462" t="s">
        <v>99</v>
      </c>
      <c r="EN462" s="8">
        <v>43944</v>
      </c>
      <c r="EO462">
        <v>70</v>
      </c>
      <c r="EP462">
        <v>589</v>
      </c>
      <c r="EQ462">
        <v>17</v>
      </c>
    </row>
    <row r="463" spans="1:251" ht="20.25">
      <c r="E463" t="s">
        <v>22</v>
      </c>
      <c r="F463" s="9">
        <v>44353</v>
      </c>
      <c r="CH463">
        <v>33</v>
      </c>
      <c r="CI463" t="s">
        <v>40</v>
      </c>
      <c r="CJ463" s="8">
        <v>43945</v>
      </c>
      <c r="CK463">
        <v>43</v>
      </c>
      <c r="CL463">
        <v>309</v>
      </c>
      <c r="CM463">
        <v>4</v>
      </c>
      <c r="EL463">
        <v>134</v>
      </c>
      <c r="EM463" t="s">
        <v>99</v>
      </c>
      <c r="EN463" s="8">
        <v>43945</v>
      </c>
      <c r="EO463">
        <v>71</v>
      </c>
      <c r="EP463">
        <v>597</v>
      </c>
      <c r="EQ463">
        <v>17</v>
      </c>
    </row>
    <row r="464" spans="1:251" ht="20.25">
      <c r="E464" t="s">
        <v>25</v>
      </c>
      <c r="F464" s="9">
        <v>44354</v>
      </c>
      <c r="CH464">
        <v>33</v>
      </c>
      <c r="CI464" t="s">
        <v>40</v>
      </c>
      <c r="CJ464" s="8">
        <v>43946</v>
      </c>
      <c r="CK464">
        <v>46</v>
      </c>
      <c r="CL464">
        <v>331</v>
      </c>
      <c r="CM464">
        <v>3</v>
      </c>
      <c r="EL464">
        <v>134</v>
      </c>
      <c r="EM464" t="s">
        <v>99</v>
      </c>
      <c r="EN464" s="8">
        <v>43946</v>
      </c>
      <c r="EO464">
        <v>72</v>
      </c>
      <c r="EP464">
        <v>606</v>
      </c>
      <c r="EQ464">
        <v>17</v>
      </c>
    </row>
    <row r="465" spans="1:251" ht="20.25">
      <c r="E465" t="s">
        <v>26</v>
      </c>
      <c r="F465">
        <v>8</v>
      </c>
      <c r="CH465">
        <v>33</v>
      </c>
      <c r="CI465" t="s">
        <v>40</v>
      </c>
      <c r="CJ465" s="8">
        <v>43947</v>
      </c>
      <c r="CK465">
        <v>49</v>
      </c>
      <c r="CL465">
        <v>352</v>
      </c>
      <c r="CM465">
        <v>4</v>
      </c>
      <c r="EL465">
        <v>134</v>
      </c>
      <c r="EM465" t="s">
        <v>99</v>
      </c>
      <c r="EN465" s="8">
        <v>43947</v>
      </c>
      <c r="EO465">
        <v>73</v>
      </c>
      <c r="EP465">
        <v>614</v>
      </c>
      <c r="EQ465">
        <v>17</v>
      </c>
    </row>
    <row r="466" spans="1:251" ht="20.25">
      <c r="E466" t="s">
        <v>27</v>
      </c>
      <c r="F466">
        <v>9</v>
      </c>
      <c r="CH466">
        <v>33</v>
      </c>
      <c r="CI466" t="s">
        <v>40</v>
      </c>
      <c r="CJ466" s="8">
        <v>43948</v>
      </c>
      <c r="CK466">
        <v>51</v>
      </c>
      <c r="CL466">
        <v>367</v>
      </c>
      <c r="CM466">
        <v>4</v>
      </c>
      <c r="EL466">
        <v>134</v>
      </c>
      <c r="EM466" t="s">
        <v>99</v>
      </c>
      <c r="EN466" s="8">
        <v>43948</v>
      </c>
      <c r="EO466">
        <v>80</v>
      </c>
      <c r="EP466">
        <v>673</v>
      </c>
      <c r="EQ466">
        <v>17</v>
      </c>
    </row>
    <row r="467" spans="1:251" ht="20.25">
      <c r="E467" t="s">
        <v>29</v>
      </c>
      <c r="F467">
        <v>10</v>
      </c>
      <c r="CH467">
        <v>33</v>
      </c>
      <c r="CI467" t="s">
        <v>40</v>
      </c>
      <c r="CJ467" s="8">
        <v>43949</v>
      </c>
      <c r="CK467">
        <v>53</v>
      </c>
      <c r="CL467">
        <v>381</v>
      </c>
      <c r="CM467">
        <v>4</v>
      </c>
      <c r="EL467">
        <v>134</v>
      </c>
      <c r="EM467" t="s">
        <v>99</v>
      </c>
      <c r="EN467" s="8">
        <v>43949</v>
      </c>
      <c r="EO467">
        <v>82</v>
      </c>
      <c r="EP467">
        <v>690</v>
      </c>
      <c r="EQ467">
        <v>17</v>
      </c>
    </row>
    <row r="468" spans="1:251" ht="20.25">
      <c r="E468" t="s">
        <v>30</v>
      </c>
      <c r="F468">
        <v>11</v>
      </c>
      <c r="CH468">
        <v>33</v>
      </c>
      <c r="CI468" t="s">
        <v>40</v>
      </c>
      <c r="CJ468" s="8">
        <v>43950</v>
      </c>
      <c r="CK468">
        <v>57</v>
      </c>
      <c r="CL468">
        <v>410</v>
      </c>
      <c r="CM468">
        <v>5</v>
      </c>
      <c r="EL468">
        <v>134</v>
      </c>
      <c r="EM468" t="s">
        <v>99</v>
      </c>
      <c r="EN468" s="8">
        <v>43950</v>
      </c>
      <c r="EO468">
        <v>84</v>
      </c>
      <c r="EP468">
        <v>707</v>
      </c>
      <c r="EQ468">
        <v>17</v>
      </c>
    </row>
    <row r="469" spans="1:251" ht="20.25">
      <c r="E469" t="s">
        <v>32</v>
      </c>
      <c r="F469">
        <v>12</v>
      </c>
      <c r="CH469">
        <v>33</v>
      </c>
      <c r="CI469" t="s">
        <v>40</v>
      </c>
      <c r="CJ469" s="8">
        <v>43951</v>
      </c>
      <c r="CK469">
        <v>61</v>
      </c>
      <c r="CL469">
        <v>439</v>
      </c>
      <c r="CM469">
        <v>8</v>
      </c>
      <c r="EL469">
        <v>134</v>
      </c>
      <c r="EM469" t="s">
        <v>99</v>
      </c>
      <c r="EN469" s="8">
        <v>43951</v>
      </c>
      <c r="EO469">
        <v>83</v>
      </c>
      <c r="EP469">
        <v>698</v>
      </c>
      <c r="EQ469">
        <v>17</v>
      </c>
    </row>
    <row r="470" spans="1:251" ht="20.25">
      <c r="E470" t="s">
        <v>22</v>
      </c>
      <c r="F470">
        <v>13</v>
      </c>
      <c r="CH470">
        <v>33</v>
      </c>
      <c r="CI470" t="s">
        <v>40</v>
      </c>
      <c r="CJ470" s="8">
        <v>43952</v>
      </c>
      <c r="CK470">
        <v>64</v>
      </c>
      <c r="CL470">
        <v>460</v>
      </c>
      <c r="CM470">
        <v>7</v>
      </c>
      <c r="EL470">
        <v>134</v>
      </c>
      <c r="EM470" t="s">
        <v>99</v>
      </c>
      <c r="EN470" s="8">
        <v>43952</v>
      </c>
      <c r="EO470">
        <v>82</v>
      </c>
      <c r="EP470">
        <v>690</v>
      </c>
      <c r="EQ470">
        <v>17</v>
      </c>
    </row>
    <row r="471" spans="1:251" ht="20.25">
      <c r="E471" t="s">
        <v>25</v>
      </c>
      <c r="F471">
        <v>14</v>
      </c>
      <c r="CH471">
        <v>33</v>
      </c>
      <c r="CI471" t="s">
        <v>40</v>
      </c>
      <c r="CJ471" s="8">
        <v>43953</v>
      </c>
      <c r="CK471">
        <v>76</v>
      </c>
      <c r="CL471">
        <v>547</v>
      </c>
      <c r="CM471">
        <v>10</v>
      </c>
      <c r="EL471">
        <v>134</v>
      </c>
      <c r="EM471" t="s">
        <v>99</v>
      </c>
      <c r="EN471" s="8">
        <v>43953</v>
      </c>
      <c r="EO471">
        <v>83</v>
      </c>
      <c r="EP471">
        <v>698</v>
      </c>
      <c r="EQ471">
        <v>17</v>
      </c>
    </row>
    <row r="472" spans="1:251" ht="20.25">
      <c r="E472" t="s">
        <v>26</v>
      </c>
      <c r="F472" s="9">
        <v>44362</v>
      </c>
      <c r="CH472">
        <v>33</v>
      </c>
      <c r="CI472" t="s">
        <v>40</v>
      </c>
      <c r="CJ472" s="8">
        <v>43954</v>
      </c>
      <c r="CK472">
        <v>76</v>
      </c>
      <c r="CL472">
        <v>547</v>
      </c>
      <c r="CM472">
        <v>11</v>
      </c>
      <c r="EL472">
        <v>134</v>
      </c>
      <c r="EM472" t="s">
        <v>99</v>
      </c>
      <c r="EN472" s="8">
        <v>43954</v>
      </c>
      <c r="EO472">
        <v>83</v>
      </c>
      <c r="EP472">
        <v>698</v>
      </c>
      <c r="EQ472">
        <v>17</v>
      </c>
    </row>
    <row r="473" spans="1:251" ht="20.25">
      <c r="E473" t="s">
        <v>27</v>
      </c>
      <c r="F473">
        <v>16</v>
      </c>
      <c r="CH473">
        <v>33</v>
      </c>
      <c r="CI473" t="s">
        <v>40</v>
      </c>
      <c r="CJ473" s="8">
        <v>43955</v>
      </c>
      <c r="CK473">
        <v>80</v>
      </c>
      <c r="CL473">
        <v>575</v>
      </c>
      <c r="CM473">
        <v>11</v>
      </c>
      <c r="EL473">
        <v>134</v>
      </c>
      <c r="EM473" t="s">
        <v>99</v>
      </c>
      <c r="EN473" s="8">
        <v>43955</v>
      </c>
      <c r="EO473">
        <v>83</v>
      </c>
      <c r="EP473">
        <v>698</v>
      </c>
      <c r="EQ473">
        <v>17</v>
      </c>
    </row>
    <row r="474" spans="1:251" ht="20.25">
      <c r="E474" t="s">
        <v>29</v>
      </c>
      <c r="F474">
        <v>17</v>
      </c>
      <c r="CH474">
        <v>33</v>
      </c>
      <c r="CI474" t="s">
        <v>40</v>
      </c>
      <c r="CJ474" s="8">
        <v>43956</v>
      </c>
      <c r="CK474">
        <v>82</v>
      </c>
      <c r="CL474">
        <v>590</v>
      </c>
      <c r="CM474">
        <v>11</v>
      </c>
      <c r="EL474">
        <v>134</v>
      </c>
      <c r="EM474" t="s">
        <v>99</v>
      </c>
      <c r="EN474" s="8">
        <v>43956</v>
      </c>
      <c r="EO474">
        <v>83</v>
      </c>
      <c r="EP474">
        <v>698</v>
      </c>
      <c r="EQ474">
        <v>17</v>
      </c>
    </row>
    <row r="475" spans="1:251" ht="20.25">
      <c r="E475" t="s">
        <v>30</v>
      </c>
      <c r="F475">
        <v>18</v>
      </c>
      <c r="CH475">
        <v>33</v>
      </c>
      <c r="CI475" t="s">
        <v>40</v>
      </c>
      <c r="CJ475" s="8">
        <v>43957</v>
      </c>
      <c r="CK475">
        <v>83</v>
      </c>
      <c r="CL475">
        <v>597</v>
      </c>
      <c r="CM475">
        <v>11</v>
      </c>
      <c r="EL475">
        <v>134</v>
      </c>
      <c r="EM475" t="s">
        <v>99</v>
      </c>
      <c r="EN475" s="8">
        <v>43957</v>
      </c>
      <c r="EO475">
        <v>83</v>
      </c>
      <c r="EP475">
        <v>698</v>
      </c>
      <c r="EQ475">
        <v>17</v>
      </c>
    </row>
    <row r="476" spans="1:251" ht="20.25">
      <c r="E476" t="s">
        <v>32</v>
      </c>
      <c r="F476">
        <v>19</v>
      </c>
      <c r="CH476">
        <v>33</v>
      </c>
      <c r="CI476" t="s">
        <v>40</v>
      </c>
      <c r="CJ476" s="8">
        <v>43958</v>
      </c>
      <c r="CK476">
        <v>84</v>
      </c>
      <c r="CL476">
        <v>604</v>
      </c>
      <c r="CM476">
        <v>12</v>
      </c>
      <c r="EL476">
        <v>134</v>
      </c>
      <c r="EM476" t="s">
        <v>99</v>
      </c>
      <c r="EN476" s="8">
        <v>43958</v>
      </c>
      <c r="EO476">
        <v>84</v>
      </c>
      <c r="EP476">
        <v>707</v>
      </c>
      <c r="EQ476">
        <v>17</v>
      </c>
    </row>
    <row r="477" spans="1:251" ht="20.25">
      <c r="E477" t="s">
        <v>22</v>
      </c>
      <c r="F477">
        <v>20</v>
      </c>
      <c r="CH477">
        <v>33</v>
      </c>
      <c r="CI477" t="s">
        <v>40</v>
      </c>
      <c r="CJ477" s="8">
        <v>43959</v>
      </c>
      <c r="CK477">
        <v>85</v>
      </c>
      <c r="CL477">
        <v>611</v>
      </c>
      <c r="CM477">
        <v>13</v>
      </c>
      <c r="EL477">
        <v>134</v>
      </c>
      <c r="EM477" t="s">
        <v>99</v>
      </c>
      <c r="EN477" s="8">
        <v>43959</v>
      </c>
      <c r="EO477">
        <v>85</v>
      </c>
      <c r="EP477">
        <v>715</v>
      </c>
      <c r="EQ477">
        <v>17</v>
      </c>
    </row>
    <row r="478" spans="1:251" ht="20.25">
      <c r="E478" t="s">
        <v>25</v>
      </c>
      <c r="F478">
        <v>21</v>
      </c>
      <c r="CH478">
        <v>33</v>
      </c>
      <c r="CI478" t="s">
        <v>40</v>
      </c>
      <c r="CJ478" s="8">
        <v>43960</v>
      </c>
      <c r="CK478">
        <v>86</v>
      </c>
      <c r="CL478">
        <v>618</v>
      </c>
      <c r="CM478">
        <v>14</v>
      </c>
      <c r="EL478">
        <v>134</v>
      </c>
      <c r="EM478" t="s">
        <v>99</v>
      </c>
      <c r="EN478" s="8">
        <v>43960</v>
      </c>
      <c r="EO478">
        <v>85</v>
      </c>
      <c r="EP478">
        <v>715</v>
      </c>
      <c r="EQ478">
        <v>17</v>
      </c>
    </row>
    <row r="479" spans="1:251" ht="19.57">
      <c r="E479" t="s">
        <v>26</v>
      </c>
      <c r="F479">
        <v>22</v>
      </c>
      <c r="CH479">
        <v>33</v>
      </c>
      <c r="CI479" t="s">
        <v>40</v>
      </c>
      <c r="CJ479" s="8">
        <v>43961</v>
      </c>
      <c r="CK479">
        <v>86</v>
      </c>
      <c r="CL479">
        <v>618</v>
      </c>
      <c r="CM479">
        <v>14</v>
      </c>
      <c r="EL479">
        <v>134</v>
      </c>
      <c r="EM479" t="s">
        <v>99</v>
      </c>
      <c r="EN479" s="8">
        <v>43961</v>
      </c>
      <c r="EO479">
        <v>85</v>
      </c>
      <c r="EP479">
        <v>715</v>
      </c>
      <c r="EQ479">
        <v>17</v>
      </c>
    </row>
    <row r="480" spans="1:251" ht="19.57">
      <c r="E480" t="s">
        <v>27</v>
      </c>
      <c r="F480">
        <v>23</v>
      </c>
      <c r="CH480">
        <v>33</v>
      </c>
      <c r="CI480" t="s">
        <v>40</v>
      </c>
      <c r="CJ480" s="8">
        <v>43962</v>
      </c>
      <c r="CK480">
        <v>88</v>
      </c>
      <c r="CL480">
        <v>633</v>
      </c>
      <c r="CM480">
        <v>15</v>
      </c>
      <c r="EL480">
        <v>134</v>
      </c>
      <c r="EM480" t="s">
        <v>99</v>
      </c>
      <c r="EN480" s="8">
        <v>43962</v>
      </c>
      <c r="EO480">
        <v>85</v>
      </c>
      <c r="EP480">
        <v>715</v>
      </c>
      <c r="EQ480">
        <v>17</v>
      </c>
    </row>
    <row r="481" spans="1:251" ht="19.57">
      <c r="E481" t="s">
        <v>29</v>
      </c>
      <c r="F481">
        <v>24</v>
      </c>
      <c r="CH481">
        <v>33</v>
      </c>
      <c r="CI481" t="s">
        <v>40</v>
      </c>
      <c r="CJ481" s="8">
        <v>43963</v>
      </c>
      <c r="CK481">
        <v>90</v>
      </c>
      <c r="CL481">
        <v>647</v>
      </c>
      <c r="CM481">
        <v>16</v>
      </c>
      <c r="EL481">
        <v>134</v>
      </c>
      <c r="EM481" t="s">
        <v>99</v>
      </c>
      <c r="EN481" s="8">
        <v>43963</v>
      </c>
      <c r="EO481">
        <v>85</v>
      </c>
      <c r="EP481">
        <v>715</v>
      </c>
      <c r="EQ481">
        <v>17</v>
      </c>
    </row>
    <row r="482" spans="1:251" ht="19.57">
      <c r="E482" t="s">
        <v>30</v>
      </c>
      <c r="F482">
        <v>25</v>
      </c>
      <c r="CH482">
        <v>33</v>
      </c>
      <c r="CI482" t="s">
        <v>40</v>
      </c>
      <c r="CJ482" s="8">
        <v>43964</v>
      </c>
      <c r="CK482">
        <v>90</v>
      </c>
      <c r="CL482">
        <v>647</v>
      </c>
      <c r="CM482">
        <v>17</v>
      </c>
      <c r="EL482">
        <v>134</v>
      </c>
      <c r="EM482" t="s">
        <v>99</v>
      </c>
      <c r="EN482" s="8">
        <v>43964</v>
      </c>
      <c r="EO482">
        <v>86</v>
      </c>
      <c r="EP482">
        <v>724</v>
      </c>
      <c r="EQ482">
        <v>17</v>
      </c>
    </row>
    <row r="483" spans="1:251" ht="19.57">
      <c r="E483" t="s">
        <v>32</v>
      </c>
      <c r="F483">
        <v>26</v>
      </c>
      <c r="CH483">
        <v>33</v>
      </c>
      <c r="CI483" t="s">
        <v>40</v>
      </c>
      <c r="CJ483" s="8">
        <v>43965</v>
      </c>
      <c r="CK483">
        <v>91</v>
      </c>
      <c r="CL483">
        <v>654</v>
      </c>
      <c r="CM483">
        <v>17</v>
      </c>
      <c r="EL483">
        <v>134</v>
      </c>
      <c r="EM483" t="s">
        <v>99</v>
      </c>
      <c r="EN483" s="8">
        <v>43965</v>
      </c>
      <c r="EO483">
        <v>87</v>
      </c>
      <c r="EP483">
        <v>732</v>
      </c>
      <c r="EQ483">
        <v>17</v>
      </c>
    </row>
    <row r="484" spans="1:251" ht="19.57">
      <c r="E484" t="s">
        <v>22</v>
      </c>
      <c r="F484">
        <v>27</v>
      </c>
      <c r="CH484">
        <v>33</v>
      </c>
      <c r="CI484" t="s">
        <v>40</v>
      </c>
      <c r="CJ484" s="8">
        <v>43966</v>
      </c>
      <c r="CK484">
        <v>90</v>
      </c>
      <c r="CL484">
        <v>647</v>
      </c>
      <c r="CM484">
        <v>17</v>
      </c>
      <c r="EL484">
        <v>134</v>
      </c>
      <c r="EM484" t="s">
        <v>99</v>
      </c>
      <c r="EN484" s="8">
        <v>43966</v>
      </c>
      <c r="EO484">
        <v>87</v>
      </c>
      <c r="EP484">
        <v>732</v>
      </c>
      <c r="EQ484">
        <v>17</v>
      </c>
    </row>
    <row r="485" spans="1:251" ht="19.57">
      <c r="E485" t="s">
        <v>25</v>
      </c>
      <c r="F485">
        <v>28</v>
      </c>
      <c r="CH485">
        <v>40</v>
      </c>
      <c r="CI485" t="s">
        <v>41</v>
      </c>
      <c r="CJ485" s="8">
        <v>43914</v>
      </c>
      <c r="CK485">
        <v>0</v>
      </c>
      <c r="CM485">
        <v>0</v>
      </c>
      <c r="EL485">
        <v>142</v>
      </c>
      <c r="EM485" t="s">
        <v>100</v>
      </c>
      <c r="EN485" s="8">
        <v>43914</v>
      </c>
      <c r="EO485">
        <v>5</v>
      </c>
      <c r="EQ485">
        <v>0</v>
      </c>
    </row>
    <row r="486" spans="1:251" ht="19.57">
      <c r="E486" t="s">
        <v>26</v>
      </c>
      <c r="F486">
        <v>29</v>
      </c>
      <c r="CH486">
        <v>40</v>
      </c>
      <c r="CI486" t="s">
        <v>41</v>
      </c>
      <c r="CJ486" s="8">
        <v>43915</v>
      </c>
      <c r="CK486">
        <v>0</v>
      </c>
      <c r="CM486">
        <v>0</v>
      </c>
      <c r="EL486">
        <v>142</v>
      </c>
      <c r="EM486" t="s">
        <v>100</v>
      </c>
      <c r="EN486" s="8">
        <v>43915</v>
      </c>
      <c r="EO486">
        <v>5</v>
      </c>
      <c r="EQ486">
        <v>1</v>
      </c>
    </row>
    <row r="487" spans="1:251" ht="19.57">
      <c r="E487" t="s">
        <v>27</v>
      </c>
      <c r="F487" s="9">
        <v>44377</v>
      </c>
      <c r="CH487">
        <v>40</v>
      </c>
      <c r="CI487" t="s">
        <v>41</v>
      </c>
      <c r="CJ487" s="8">
        <v>43916</v>
      </c>
      <c r="CK487">
        <v>1</v>
      </c>
      <c r="CM487">
        <v>0</v>
      </c>
      <c r="EL487">
        <v>142</v>
      </c>
      <c r="EM487" t="s">
        <v>100</v>
      </c>
      <c r="EN487" s="8">
        <v>43916</v>
      </c>
      <c r="EO487">
        <v>6</v>
      </c>
      <c r="EQ487">
        <v>1</v>
      </c>
    </row>
    <row r="488" spans="1:251" ht="20.25">
      <c r="E488" t="s">
        <v>29</v>
      </c>
      <c r="F488" s="9">
        <v>44378</v>
      </c>
      <c r="CH488">
        <v>40</v>
      </c>
      <c r="CI488" t="s">
        <v>41</v>
      </c>
      <c r="CJ488" s="8">
        <v>43917</v>
      </c>
      <c r="CK488">
        <v>1</v>
      </c>
      <c r="CM488">
        <v>0</v>
      </c>
      <c r="EL488">
        <v>142</v>
      </c>
      <c r="EM488" t="s">
        <v>100</v>
      </c>
      <c r="EN488" s="8">
        <v>43917</v>
      </c>
      <c r="EO488">
        <v>6</v>
      </c>
      <c r="EQ488">
        <v>1</v>
      </c>
    </row>
    <row r="489" spans="1:251" ht="20.25">
      <c r="E489" t="s">
        <v>30</v>
      </c>
      <c r="F489">
        <v>2</v>
      </c>
      <c r="CH489">
        <v>40</v>
      </c>
      <c r="CI489" t="s">
        <v>41</v>
      </c>
      <c r="CJ489" s="8">
        <v>43918</v>
      </c>
      <c r="CK489">
        <v>1</v>
      </c>
      <c r="CM489">
        <v>0</v>
      </c>
      <c r="EL489">
        <v>142</v>
      </c>
      <c r="EM489" t="s">
        <v>100</v>
      </c>
      <c r="EN489" s="8">
        <v>43918</v>
      </c>
      <c r="EO489">
        <v>6</v>
      </c>
      <c r="EQ489">
        <v>1</v>
      </c>
    </row>
    <row r="490" spans="1:251" ht="20.25">
      <c r="E490" t="s">
        <v>32</v>
      </c>
      <c r="F490">
        <v>3</v>
      </c>
      <c r="CH490">
        <v>40</v>
      </c>
      <c r="CI490" t="s">
        <v>41</v>
      </c>
      <c r="CJ490" s="8">
        <v>43919</v>
      </c>
      <c r="CK490">
        <v>1</v>
      </c>
      <c r="CM490">
        <v>0</v>
      </c>
      <c r="EL490">
        <v>142</v>
      </c>
      <c r="EM490" t="s">
        <v>100</v>
      </c>
      <c r="EN490" s="8">
        <v>43919</v>
      </c>
      <c r="EO490">
        <v>6</v>
      </c>
      <c r="EQ490">
        <v>1</v>
      </c>
    </row>
    <row r="491" spans="1:251" ht="20.25">
      <c r="E491" t="s">
        <v>22</v>
      </c>
      <c r="F491">
        <v>4</v>
      </c>
      <c r="CH491">
        <v>40</v>
      </c>
      <c r="CI491" t="s">
        <v>41</v>
      </c>
      <c r="CJ491" s="8">
        <v>43920</v>
      </c>
      <c r="CK491">
        <v>1</v>
      </c>
      <c r="CM491">
        <v>0</v>
      </c>
      <c r="EL491">
        <v>142</v>
      </c>
      <c r="EM491" t="s">
        <v>100</v>
      </c>
      <c r="EN491" s="8">
        <v>43920</v>
      </c>
      <c r="EO491">
        <v>6</v>
      </c>
      <c r="EQ491">
        <v>1</v>
      </c>
    </row>
    <row r="492" spans="1:251" ht="20.25">
      <c r="E492" t="s">
        <v>25</v>
      </c>
      <c r="F492">
        <v>5</v>
      </c>
      <c r="CH492">
        <v>40</v>
      </c>
      <c r="CI492" t="s">
        <v>41</v>
      </c>
      <c r="CJ492" s="8">
        <v>43921</v>
      </c>
      <c r="CK492">
        <v>1</v>
      </c>
      <c r="CM492">
        <v>0</v>
      </c>
      <c r="EL492">
        <v>142</v>
      </c>
      <c r="EM492" t="s">
        <v>100</v>
      </c>
      <c r="EN492" s="8">
        <v>43921</v>
      </c>
      <c r="EO492">
        <v>9</v>
      </c>
      <c r="EQ492">
        <v>2</v>
      </c>
    </row>
    <row r="493" spans="1:251" ht="20.25">
      <c r="E493" t="s">
        <v>26</v>
      </c>
      <c r="F493">
        <v>6</v>
      </c>
      <c r="CH493">
        <v>40</v>
      </c>
      <c r="CI493" t="s">
        <v>41</v>
      </c>
      <c r="CJ493" s="8">
        <v>43922</v>
      </c>
      <c r="CK493">
        <v>1</v>
      </c>
      <c r="CM493">
        <v>0</v>
      </c>
      <c r="EL493">
        <v>142</v>
      </c>
      <c r="EM493" t="s">
        <v>100</v>
      </c>
      <c r="EN493" s="8">
        <v>43922</v>
      </c>
      <c r="EO493">
        <v>9</v>
      </c>
      <c r="EQ493">
        <v>2</v>
      </c>
    </row>
    <row r="494" spans="1:251" ht="20.25">
      <c r="E494" t="s">
        <v>27</v>
      </c>
      <c r="F494">
        <v>7</v>
      </c>
      <c r="CH494">
        <v>40</v>
      </c>
      <c r="CI494" t="s">
        <v>41</v>
      </c>
      <c r="CJ494" s="8">
        <v>43923</v>
      </c>
      <c r="CK494">
        <v>2</v>
      </c>
      <c r="CM494">
        <v>0</v>
      </c>
      <c r="EL494">
        <v>142</v>
      </c>
      <c r="EM494" t="s">
        <v>100</v>
      </c>
      <c r="EN494" s="8">
        <v>43923</v>
      </c>
      <c r="EO494">
        <v>9</v>
      </c>
      <c r="EQ494">
        <v>2</v>
      </c>
    </row>
    <row r="495" spans="1:251" ht="20.25">
      <c r="E495" t="s">
        <v>29</v>
      </c>
      <c r="F495">
        <v>8</v>
      </c>
      <c r="CH495">
        <v>40</v>
      </c>
      <c r="CI495" t="s">
        <v>41</v>
      </c>
      <c r="CJ495" s="8">
        <v>43924</v>
      </c>
      <c r="CK495">
        <v>2</v>
      </c>
      <c r="CM495">
        <v>0</v>
      </c>
      <c r="EL495">
        <v>142</v>
      </c>
      <c r="EM495" t="s">
        <v>100</v>
      </c>
      <c r="EN495" s="8">
        <v>43924</v>
      </c>
      <c r="EO495">
        <v>10</v>
      </c>
      <c r="EQ495">
        <v>2</v>
      </c>
    </row>
    <row r="496" spans="1:251" ht="20.25">
      <c r="E496" t="s">
        <v>30</v>
      </c>
      <c r="F496">
        <v>9</v>
      </c>
      <c r="CH496">
        <v>40</v>
      </c>
      <c r="CI496" t="s">
        <v>41</v>
      </c>
      <c r="CJ496" s="8">
        <v>43925</v>
      </c>
      <c r="CK496">
        <v>2</v>
      </c>
      <c r="CM496">
        <v>0</v>
      </c>
      <c r="EL496">
        <v>142</v>
      </c>
      <c r="EM496" t="s">
        <v>100</v>
      </c>
      <c r="EN496" s="8">
        <v>43925</v>
      </c>
      <c r="EO496">
        <v>10</v>
      </c>
      <c r="EQ496">
        <v>2</v>
      </c>
    </row>
    <row r="497" spans="1:251" ht="20.25">
      <c r="E497" t="s">
        <v>32</v>
      </c>
      <c r="F497">
        <v>10</v>
      </c>
      <c r="CH497">
        <v>40</v>
      </c>
      <c r="CI497" t="s">
        <v>41</v>
      </c>
      <c r="CJ497" s="8">
        <v>43926</v>
      </c>
      <c r="CK497">
        <v>2</v>
      </c>
      <c r="CM497">
        <v>0</v>
      </c>
      <c r="EL497">
        <v>142</v>
      </c>
      <c r="EM497" t="s">
        <v>100</v>
      </c>
      <c r="EN497" s="8">
        <v>43926</v>
      </c>
      <c r="EO497">
        <v>11</v>
      </c>
      <c r="EQ497">
        <v>2</v>
      </c>
    </row>
    <row r="498" spans="1:251" ht="20.25">
      <c r="E498" t="s">
        <v>22</v>
      </c>
      <c r="F498">
        <v>11</v>
      </c>
      <c r="CH498">
        <v>40</v>
      </c>
      <c r="CI498" t="s">
        <v>41</v>
      </c>
      <c r="CJ498" s="8">
        <v>43927</v>
      </c>
      <c r="CK498">
        <v>2</v>
      </c>
      <c r="CM498">
        <v>0</v>
      </c>
      <c r="EL498">
        <v>142</v>
      </c>
      <c r="EM498" t="s">
        <v>100</v>
      </c>
      <c r="EN498" s="8">
        <v>43927</v>
      </c>
      <c r="EO498">
        <v>12</v>
      </c>
      <c r="EQ498">
        <v>2</v>
      </c>
    </row>
    <row r="499" spans="1:251" ht="20.25">
      <c r="E499" t="s">
        <v>25</v>
      </c>
      <c r="F499">
        <v>12</v>
      </c>
      <c r="CH499">
        <v>40</v>
      </c>
      <c r="CI499" t="s">
        <v>41</v>
      </c>
      <c r="CJ499" s="8">
        <v>43928</v>
      </c>
      <c r="CK499">
        <v>2</v>
      </c>
      <c r="CM499">
        <v>0</v>
      </c>
      <c r="EL499">
        <v>142</v>
      </c>
      <c r="EM499" t="s">
        <v>100</v>
      </c>
      <c r="EN499" s="8">
        <v>43928</v>
      </c>
      <c r="EO499">
        <v>13</v>
      </c>
      <c r="EQ499">
        <v>2</v>
      </c>
    </row>
    <row r="500" spans="1:251" ht="20.25">
      <c r="E500" t="s">
        <v>26</v>
      </c>
      <c r="F500">
        <v>13</v>
      </c>
      <c r="CH500">
        <v>40</v>
      </c>
      <c r="CI500" t="s">
        <v>41</v>
      </c>
      <c r="CJ500" s="8">
        <v>43929</v>
      </c>
      <c r="CK500">
        <v>2</v>
      </c>
      <c r="CM500">
        <v>0</v>
      </c>
      <c r="EL500">
        <v>142</v>
      </c>
      <c r="EM500" t="s">
        <v>100</v>
      </c>
      <c r="EN500" s="8">
        <v>43929</v>
      </c>
      <c r="EO500">
        <v>15</v>
      </c>
      <c r="EQ500">
        <v>2</v>
      </c>
    </row>
    <row r="501" spans="1:251" ht="20.25">
      <c r="E501" t="s">
        <v>27</v>
      </c>
      <c r="F501">
        <v>14</v>
      </c>
      <c r="CH501">
        <v>40</v>
      </c>
      <c r="CI501" t="s">
        <v>41</v>
      </c>
      <c r="CJ501" s="8">
        <v>43930</v>
      </c>
      <c r="CK501">
        <v>2</v>
      </c>
      <c r="CM501">
        <v>0</v>
      </c>
      <c r="EL501">
        <v>142</v>
      </c>
      <c r="EM501" t="s">
        <v>100</v>
      </c>
      <c r="EN501" s="8">
        <v>43930</v>
      </c>
      <c r="EO501">
        <v>17</v>
      </c>
      <c r="EQ501">
        <v>2</v>
      </c>
    </row>
    <row r="502" spans="1:251" ht="20.25">
      <c r="E502" t="s">
        <v>29</v>
      </c>
      <c r="F502">
        <v>15</v>
      </c>
      <c r="CH502">
        <v>40</v>
      </c>
      <c r="CI502" t="s">
        <v>41</v>
      </c>
      <c r="CJ502" s="8">
        <v>43931</v>
      </c>
      <c r="CK502">
        <v>2</v>
      </c>
      <c r="CM502">
        <v>0</v>
      </c>
      <c r="EL502">
        <v>142</v>
      </c>
      <c r="EM502" t="s">
        <v>100</v>
      </c>
      <c r="EN502" s="8">
        <v>43931</v>
      </c>
      <c r="EO502">
        <v>17</v>
      </c>
      <c r="EQ502">
        <v>2</v>
      </c>
    </row>
    <row r="503" spans="1:251" ht="20.25">
      <c r="E503" t="s">
        <v>30</v>
      </c>
      <c r="F503">
        <v>16</v>
      </c>
      <c r="CH503">
        <v>40</v>
      </c>
      <c r="CI503" t="s">
        <v>41</v>
      </c>
      <c r="CJ503" s="8">
        <v>43932</v>
      </c>
      <c r="CK503">
        <v>2</v>
      </c>
      <c r="CM503">
        <v>0</v>
      </c>
      <c r="EL503">
        <v>142</v>
      </c>
      <c r="EM503" t="s">
        <v>100</v>
      </c>
      <c r="EN503" s="8">
        <v>43932</v>
      </c>
      <c r="EO503">
        <v>20</v>
      </c>
      <c r="EQ503">
        <v>2</v>
      </c>
    </row>
    <row r="504" spans="1:251" ht="20.25">
      <c r="E504" t="s">
        <v>32</v>
      </c>
      <c r="F504">
        <v>17</v>
      </c>
      <c r="CH504">
        <v>40</v>
      </c>
      <c r="CI504" t="s">
        <v>41</v>
      </c>
      <c r="CJ504" s="8">
        <v>43933</v>
      </c>
      <c r="CK504">
        <v>2</v>
      </c>
      <c r="CM504">
        <v>0</v>
      </c>
      <c r="EL504">
        <v>142</v>
      </c>
      <c r="EM504" t="s">
        <v>100</v>
      </c>
      <c r="EN504" s="8">
        <v>43933</v>
      </c>
      <c r="EO504">
        <v>21</v>
      </c>
      <c r="EQ504">
        <v>2</v>
      </c>
    </row>
    <row r="505" spans="1:251" ht="20.25">
      <c r="E505" t="s">
        <v>22</v>
      </c>
      <c r="F505">
        <v>18</v>
      </c>
      <c r="CH505">
        <v>40</v>
      </c>
      <c r="CI505" t="s">
        <v>41</v>
      </c>
      <c r="CJ505" s="8">
        <v>43934</v>
      </c>
      <c r="CK505">
        <v>2</v>
      </c>
      <c r="CM505">
        <v>0</v>
      </c>
      <c r="EL505">
        <v>142</v>
      </c>
      <c r="EM505" t="s">
        <v>100</v>
      </c>
      <c r="EN505" s="8">
        <v>43934</v>
      </c>
      <c r="EO505">
        <v>24</v>
      </c>
      <c r="EQ505">
        <v>2</v>
      </c>
    </row>
    <row r="506" spans="1:251" ht="20.25">
      <c r="E506" t="s">
        <v>25</v>
      </c>
      <c r="F506">
        <v>19</v>
      </c>
      <c r="CH506">
        <v>40</v>
      </c>
      <c r="CI506" t="s">
        <v>41</v>
      </c>
      <c r="CJ506" s="8">
        <v>43935</v>
      </c>
      <c r="CK506">
        <v>2</v>
      </c>
      <c r="CM506">
        <v>0</v>
      </c>
      <c r="EL506">
        <v>142</v>
      </c>
      <c r="EM506" t="s">
        <v>100</v>
      </c>
      <c r="EN506" s="8">
        <v>43935</v>
      </c>
      <c r="EO506">
        <v>24</v>
      </c>
      <c r="EQ506">
        <v>2</v>
      </c>
    </row>
    <row r="507" spans="1:251" ht="20.25">
      <c r="E507" t="s">
        <v>26</v>
      </c>
      <c r="F507">
        <v>20</v>
      </c>
      <c r="CH507">
        <v>40</v>
      </c>
      <c r="CI507" t="s">
        <v>41</v>
      </c>
      <c r="CJ507" s="8">
        <v>43936</v>
      </c>
      <c r="CK507">
        <v>2</v>
      </c>
      <c r="CM507">
        <v>0</v>
      </c>
      <c r="EL507">
        <v>142</v>
      </c>
      <c r="EM507" t="s">
        <v>100</v>
      </c>
      <c r="EN507" s="8">
        <v>43936</v>
      </c>
      <c r="EO507">
        <v>22</v>
      </c>
      <c r="EQ507">
        <v>1</v>
      </c>
    </row>
    <row r="508" spans="1:251" ht="20.25">
      <c r="E508" t="s">
        <v>27</v>
      </c>
      <c r="F508">
        <v>21</v>
      </c>
      <c r="CH508">
        <v>40</v>
      </c>
      <c r="CI508" t="s">
        <v>41</v>
      </c>
      <c r="CJ508" s="8">
        <v>43937</v>
      </c>
      <c r="CK508">
        <v>2</v>
      </c>
      <c r="CL508">
        <v>39</v>
      </c>
      <c r="CM508">
        <v>0</v>
      </c>
      <c r="EL508">
        <v>142</v>
      </c>
      <c r="EM508" t="s">
        <v>100</v>
      </c>
      <c r="EN508" s="8">
        <v>43937</v>
      </c>
      <c r="EO508">
        <v>23</v>
      </c>
      <c r="EP508">
        <v>157</v>
      </c>
      <c r="EQ508">
        <v>1</v>
      </c>
    </row>
    <row r="509" spans="1:251" ht="20.25">
      <c r="E509" t="s">
        <v>29</v>
      </c>
      <c r="F509">
        <v>22</v>
      </c>
      <c r="CH509">
        <v>40</v>
      </c>
      <c r="CI509" t="s">
        <v>41</v>
      </c>
      <c r="CJ509" s="8">
        <v>43938</v>
      </c>
      <c r="CK509">
        <v>3</v>
      </c>
      <c r="CL509">
        <v>58</v>
      </c>
      <c r="CM509">
        <v>0</v>
      </c>
      <c r="EL509">
        <v>142</v>
      </c>
      <c r="EM509" t="s">
        <v>100</v>
      </c>
      <c r="EN509" s="8">
        <v>43938</v>
      </c>
      <c r="EO509">
        <v>24</v>
      </c>
      <c r="EP509">
        <v>164</v>
      </c>
      <c r="EQ509">
        <v>1</v>
      </c>
    </row>
    <row r="510" spans="1:251" ht="20.25">
      <c r="E510" t="s">
        <v>30</v>
      </c>
      <c r="F510">
        <v>23</v>
      </c>
      <c r="CH510">
        <v>40</v>
      </c>
      <c r="CI510" t="s">
        <v>41</v>
      </c>
      <c r="CJ510" s="8">
        <v>43939</v>
      </c>
      <c r="CK510">
        <v>3</v>
      </c>
      <c r="CL510">
        <v>58</v>
      </c>
      <c r="CM510">
        <v>0</v>
      </c>
      <c r="EL510">
        <v>142</v>
      </c>
      <c r="EM510" t="s">
        <v>100</v>
      </c>
      <c r="EN510" s="8">
        <v>43939</v>
      </c>
      <c r="EO510">
        <v>24</v>
      </c>
      <c r="EP510">
        <v>164</v>
      </c>
      <c r="EQ510">
        <v>1</v>
      </c>
    </row>
    <row r="511" spans="1:251" ht="20.25">
      <c r="F511">
        <v>24</v>
      </c>
      <c r="CH511">
        <v>40</v>
      </c>
      <c r="CI511" t="s">
        <v>41</v>
      </c>
      <c r="CJ511" s="8">
        <v>43940</v>
      </c>
      <c r="CK511">
        <v>3</v>
      </c>
      <c r="CL511">
        <v>58</v>
      </c>
      <c r="CM511">
        <v>0</v>
      </c>
      <c r="EL511">
        <v>142</v>
      </c>
      <c r="EM511" t="s">
        <v>100</v>
      </c>
      <c r="EN511" s="8">
        <v>43940</v>
      </c>
      <c r="EO511">
        <v>24</v>
      </c>
      <c r="EP511">
        <v>164</v>
      </c>
      <c r="EQ511">
        <v>1</v>
      </c>
    </row>
    <row r="512" spans="1:251" ht="20.25">
      <c r="F512">
        <v>25</v>
      </c>
      <c r="CH512">
        <v>40</v>
      </c>
      <c r="CI512" t="s">
        <v>41</v>
      </c>
      <c r="CJ512" s="8">
        <v>43941</v>
      </c>
      <c r="CK512">
        <v>3</v>
      </c>
      <c r="CL512">
        <v>58</v>
      </c>
      <c r="CM512">
        <v>0</v>
      </c>
      <c r="EL512">
        <v>142</v>
      </c>
      <c r="EM512" t="s">
        <v>100</v>
      </c>
      <c r="EN512" s="8">
        <v>43941</v>
      </c>
      <c r="EO512">
        <v>26</v>
      </c>
      <c r="EP512">
        <v>177</v>
      </c>
      <c r="EQ512">
        <v>1</v>
      </c>
    </row>
    <row r="513" spans="1:251" ht="20.25">
      <c r="F513">
        <v>26</v>
      </c>
      <c r="CH513">
        <v>40</v>
      </c>
      <c r="CI513" t="s">
        <v>41</v>
      </c>
      <c r="CJ513" s="8">
        <v>43942</v>
      </c>
      <c r="CK513">
        <v>3</v>
      </c>
      <c r="CL513">
        <v>58</v>
      </c>
      <c r="CM513">
        <v>0</v>
      </c>
      <c r="EL513">
        <v>142</v>
      </c>
      <c r="EM513" t="s">
        <v>100</v>
      </c>
      <c r="EN513" s="8">
        <v>43942</v>
      </c>
      <c r="EO513">
        <v>26</v>
      </c>
      <c r="EP513">
        <v>177</v>
      </c>
      <c r="EQ513">
        <v>1</v>
      </c>
    </row>
    <row r="514" spans="1:251" ht="20.25">
      <c r="F514">
        <v>27</v>
      </c>
      <c r="CH514">
        <v>40</v>
      </c>
      <c r="CI514" t="s">
        <v>41</v>
      </c>
      <c r="CJ514" s="8">
        <v>43943</v>
      </c>
      <c r="CK514">
        <v>4</v>
      </c>
      <c r="CL514">
        <v>78</v>
      </c>
      <c r="CM514">
        <v>0</v>
      </c>
      <c r="EL514">
        <v>142</v>
      </c>
      <c r="EM514" t="s">
        <v>100</v>
      </c>
      <c r="EN514" s="8">
        <v>43943</v>
      </c>
      <c r="EO514">
        <v>29</v>
      </c>
      <c r="EP514">
        <v>198</v>
      </c>
      <c r="EQ514">
        <v>1</v>
      </c>
    </row>
    <row r="515" spans="1:251" ht="20.25">
      <c r="F515">
        <v>28</v>
      </c>
      <c r="CH515">
        <v>40</v>
      </c>
      <c r="CI515" t="s">
        <v>41</v>
      </c>
      <c r="CJ515" s="8">
        <v>43944</v>
      </c>
      <c r="CK515">
        <v>4</v>
      </c>
      <c r="CL515">
        <v>78</v>
      </c>
      <c r="CM515">
        <v>0</v>
      </c>
      <c r="EL515">
        <v>142</v>
      </c>
      <c r="EM515" t="s">
        <v>100</v>
      </c>
      <c r="EN515" s="8">
        <v>43944</v>
      </c>
      <c r="EO515">
        <v>33</v>
      </c>
      <c r="EP515">
        <v>225</v>
      </c>
      <c r="EQ515">
        <v>1</v>
      </c>
    </row>
    <row r="516" spans="1:251" ht="20.25">
      <c r="F516">
        <v>29</v>
      </c>
      <c r="CH516">
        <v>40</v>
      </c>
      <c r="CI516" t="s">
        <v>41</v>
      </c>
      <c r="CJ516" s="8">
        <v>43945</v>
      </c>
      <c r="CK516">
        <v>5</v>
      </c>
      <c r="CL516">
        <v>97</v>
      </c>
      <c r="CM516">
        <v>0</v>
      </c>
      <c r="EL516">
        <v>142</v>
      </c>
      <c r="EM516" t="s">
        <v>100</v>
      </c>
      <c r="EN516" s="8">
        <v>43945</v>
      </c>
      <c r="EO516">
        <v>35</v>
      </c>
      <c r="EP516">
        <v>239</v>
      </c>
      <c r="EQ516">
        <v>1</v>
      </c>
    </row>
    <row r="517" spans="1:251" ht="20.25">
      <c r="F517">
        <v>30</v>
      </c>
      <c r="CH517">
        <v>40</v>
      </c>
      <c r="CI517" t="s">
        <v>41</v>
      </c>
      <c r="CJ517" s="8">
        <v>43946</v>
      </c>
      <c r="CK517">
        <v>5</v>
      </c>
      <c r="CL517">
        <v>97</v>
      </c>
      <c r="CM517">
        <v>0</v>
      </c>
      <c r="EL517">
        <v>142</v>
      </c>
      <c r="EM517" t="s">
        <v>100</v>
      </c>
      <c r="EN517" s="8">
        <v>43946</v>
      </c>
      <c r="EO517">
        <v>36</v>
      </c>
      <c r="EP517">
        <v>246</v>
      </c>
      <c r="EQ517">
        <v>1</v>
      </c>
    </row>
    <row r="518" spans="1:251" ht="20.25">
      <c r="F518">
        <v>31</v>
      </c>
      <c r="CH518">
        <v>40</v>
      </c>
      <c r="CI518" t="s">
        <v>41</v>
      </c>
      <c r="CJ518" s="8">
        <v>43947</v>
      </c>
      <c r="CK518">
        <v>5</v>
      </c>
      <c r="CL518">
        <v>97</v>
      </c>
      <c r="CM518">
        <v>0</v>
      </c>
      <c r="EL518">
        <v>142</v>
      </c>
      <c r="EM518" t="s">
        <v>100</v>
      </c>
      <c r="EN518" s="8">
        <v>43947</v>
      </c>
      <c r="EO518">
        <v>36</v>
      </c>
      <c r="EP518">
        <v>246</v>
      </c>
      <c r="EQ518">
        <v>1</v>
      </c>
    </row>
    <row r="519" spans="1:251" ht="20.25">
      <c r="CH519">
        <v>40</v>
      </c>
      <c r="CI519" t="s">
        <v>41</v>
      </c>
      <c r="CJ519" s="8">
        <v>43948</v>
      </c>
      <c r="CK519">
        <v>5</v>
      </c>
      <c r="CL519">
        <v>97</v>
      </c>
      <c r="CM519">
        <v>0</v>
      </c>
      <c r="EL519">
        <v>142</v>
      </c>
      <c r="EM519" t="s">
        <v>100</v>
      </c>
      <c r="EN519" s="8">
        <v>43948</v>
      </c>
      <c r="EO519">
        <v>36</v>
      </c>
      <c r="EP519">
        <v>246</v>
      </c>
      <c r="EQ519">
        <v>1</v>
      </c>
    </row>
    <row r="520" spans="1:251" ht="20.25">
      <c r="CH520">
        <v>40</v>
      </c>
      <c r="CI520" t="s">
        <v>41</v>
      </c>
      <c r="CJ520" s="8">
        <v>43949</v>
      </c>
      <c r="CK520">
        <v>4</v>
      </c>
      <c r="CL520">
        <v>78</v>
      </c>
      <c r="CM520">
        <v>0</v>
      </c>
      <c r="EL520">
        <v>142</v>
      </c>
      <c r="EM520" t="s">
        <v>100</v>
      </c>
      <c r="EN520" s="8">
        <v>43949</v>
      </c>
      <c r="EO520">
        <v>36</v>
      </c>
      <c r="EP520">
        <v>246</v>
      </c>
      <c r="EQ520">
        <v>1</v>
      </c>
    </row>
    <row r="521" spans="1:251" ht="20.25">
      <c r="CH521">
        <v>40</v>
      </c>
      <c r="CI521" t="s">
        <v>41</v>
      </c>
      <c r="CJ521" s="8">
        <v>43950</v>
      </c>
      <c r="CK521">
        <v>4</v>
      </c>
      <c r="CL521">
        <v>78</v>
      </c>
      <c r="CM521">
        <v>0</v>
      </c>
      <c r="EL521">
        <v>142</v>
      </c>
      <c r="EM521" t="s">
        <v>100</v>
      </c>
      <c r="EN521" s="8">
        <v>43950</v>
      </c>
      <c r="EO521">
        <v>36</v>
      </c>
      <c r="EP521">
        <v>246</v>
      </c>
      <c r="EQ521">
        <v>1</v>
      </c>
    </row>
    <row r="522" spans="1:251" ht="20.25">
      <c r="CH522">
        <v>40</v>
      </c>
      <c r="CI522" t="s">
        <v>41</v>
      </c>
      <c r="CJ522" s="8">
        <v>43951</v>
      </c>
      <c r="CK522">
        <v>4</v>
      </c>
      <c r="CL522">
        <v>78</v>
      </c>
      <c r="CM522">
        <v>0</v>
      </c>
      <c r="EL522">
        <v>142</v>
      </c>
      <c r="EM522" t="s">
        <v>100</v>
      </c>
      <c r="EN522" s="8">
        <v>43951</v>
      </c>
      <c r="EO522">
        <v>36</v>
      </c>
      <c r="EP522">
        <v>246</v>
      </c>
      <c r="EQ522">
        <v>1</v>
      </c>
    </row>
    <row r="523" spans="1:251" ht="20.25">
      <c r="CH523">
        <v>40</v>
      </c>
      <c r="CI523" t="s">
        <v>41</v>
      </c>
      <c r="CJ523" s="8">
        <v>43952</v>
      </c>
      <c r="CK523">
        <v>4</v>
      </c>
      <c r="CL523">
        <v>78</v>
      </c>
      <c r="CM523">
        <v>0</v>
      </c>
      <c r="EL523">
        <v>142</v>
      </c>
      <c r="EM523" t="s">
        <v>100</v>
      </c>
      <c r="EN523" s="8">
        <v>43952</v>
      </c>
      <c r="EO523">
        <v>35</v>
      </c>
      <c r="EP523">
        <v>239</v>
      </c>
      <c r="EQ523">
        <v>1</v>
      </c>
    </row>
    <row r="524" spans="1:251" ht="20.25">
      <c r="CH524">
        <v>40</v>
      </c>
      <c r="CI524" t="s">
        <v>41</v>
      </c>
      <c r="CJ524" s="8">
        <v>43953</v>
      </c>
      <c r="CK524">
        <v>4</v>
      </c>
      <c r="CL524">
        <v>78</v>
      </c>
      <c r="CM524">
        <v>0</v>
      </c>
      <c r="EL524">
        <v>142</v>
      </c>
      <c r="EM524" t="s">
        <v>100</v>
      </c>
      <c r="EN524" s="8">
        <v>43953</v>
      </c>
      <c r="EO524">
        <v>36</v>
      </c>
      <c r="EP524">
        <v>246</v>
      </c>
      <c r="EQ524">
        <v>1</v>
      </c>
    </row>
    <row r="525" spans="1:251" ht="20.25">
      <c r="CH525">
        <v>40</v>
      </c>
      <c r="CI525" t="s">
        <v>41</v>
      </c>
      <c r="CJ525" s="8">
        <v>43954</v>
      </c>
      <c r="CK525">
        <v>5</v>
      </c>
      <c r="CL525">
        <v>97</v>
      </c>
      <c r="CM525">
        <v>0</v>
      </c>
      <c r="EL525">
        <v>142</v>
      </c>
      <c r="EM525" t="s">
        <v>100</v>
      </c>
      <c r="EN525" s="8">
        <v>43954</v>
      </c>
      <c r="EO525">
        <v>36</v>
      </c>
      <c r="EP525">
        <v>246</v>
      </c>
      <c r="EQ525">
        <v>2</v>
      </c>
    </row>
    <row r="526" spans="1:251" ht="20.25">
      <c r="CH526">
        <v>40</v>
      </c>
      <c r="CI526" t="s">
        <v>41</v>
      </c>
      <c r="CJ526" s="8">
        <v>43955</v>
      </c>
      <c r="CK526">
        <v>6</v>
      </c>
      <c r="CL526">
        <v>117</v>
      </c>
      <c r="CM526">
        <v>0</v>
      </c>
      <c r="EL526">
        <v>142</v>
      </c>
      <c r="EM526" t="s">
        <v>100</v>
      </c>
      <c r="EN526" s="8">
        <v>43955</v>
      </c>
      <c r="EO526">
        <v>37</v>
      </c>
      <c r="EP526">
        <v>252</v>
      </c>
      <c r="EQ526">
        <v>3</v>
      </c>
    </row>
    <row r="527" spans="1:251" ht="20.25">
      <c r="CH527">
        <v>40</v>
      </c>
      <c r="CI527" t="s">
        <v>41</v>
      </c>
      <c r="CJ527" s="8">
        <v>43956</v>
      </c>
      <c r="CK527">
        <v>6</v>
      </c>
      <c r="CL527">
        <v>117</v>
      </c>
      <c r="CM527">
        <v>0</v>
      </c>
      <c r="EL527">
        <v>142</v>
      </c>
      <c r="EM527" t="s">
        <v>100</v>
      </c>
      <c r="EN527" s="8">
        <v>43956</v>
      </c>
      <c r="EO527">
        <v>36</v>
      </c>
      <c r="EP527">
        <v>246</v>
      </c>
      <c r="EQ527">
        <v>2</v>
      </c>
    </row>
    <row r="528" spans="1:251" ht="19.57">
      <c r="CH528">
        <v>40</v>
      </c>
      <c r="CI528" t="s">
        <v>41</v>
      </c>
      <c r="CJ528" s="8">
        <v>43957</v>
      </c>
      <c r="CK528">
        <v>7</v>
      </c>
      <c r="CL528">
        <v>136</v>
      </c>
      <c r="CM528">
        <v>0</v>
      </c>
      <c r="EL528">
        <v>142</v>
      </c>
      <c r="EM528" t="s">
        <v>100</v>
      </c>
      <c r="EN528" s="8">
        <v>43957</v>
      </c>
      <c r="EO528">
        <v>37</v>
      </c>
      <c r="EP528">
        <v>252</v>
      </c>
      <c r="EQ528">
        <v>3</v>
      </c>
    </row>
    <row r="529" spans="1:251" ht="19.57">
      <c r="CH529">
        <v>40</v>
      </c>
      <c r="CI529" t="s">
        <v>41</v>
      </c>
      <c r="CJ529" s="8">
        <v>43958</v>
      </c>
      <c r="CK529">
        <v>7</v>
      </c>
      <c r="CL529">
        <v>136</v>
      </c>
      <c r="CM529">
        <v>0</v>
      </c>
      <c r="EL529">
        <v>142</v>
      </c>
      <c r="EM529" t="s">
        <v>100</v>
      </c>
      <c r="EN529" s="8">
        <v>43958</v>
      </c>
      <c r="EO529">
        <v>38</v>
      </c>
      <c r="EP529">
        <v>259</v>
      </c>
      <c r="EQ529">
        <v>3</v>
      </c>
    </row>
    <row r="530" spans="1:251" ht="19.57">
      <c r="CH530">
        <v>40</v>
      </c>
      <c r="CI530" t="s">
        <v>41</v>
      </c>
      <c r="CJ530" s="8">
        <v>43959</v>
      </c>
      <c r="CK530">
        <v>7</v>
      </c>
      <c r="CL530">
        <v>136</v>
      </c>
      <c r="CM530">
        <v>0</v>
      </c>
      <c r="EL530">
        <v>142</v>
      </c>
      <c r="EM530" t="s">
        <v>100</v>
      </c>
      <c r="EN530" s="8">
        <v>43959</v>
      </c>
      <c r="EO530">
        <v>38</v>
      </c>
      <c r="EP530">
        <v>259</v>
      </c>
      <c r="EQ530">
        <v>3</v>
      </c>
    </row>
    <row r="531" spans="1:251" ht="19.57">
      <c r="CH531">
        <v>40</v>
      </c>
      <c r="CI531" t="s">
        <v>41</v>
      </c>
      <c r="CJ531" s="8">
        <v>43960</v>
      </c>
      <c r="CK531">
        <v>7</v>
      </c>
      <c r="CL531">
        <v>136</v>
      </c>
      <c r="CM531">
        <v>0</v>
      </c>
      <c r="EL531">
        <v>142</v>
      </c>
      <c r="EM531" t="s">
        <v>100</v>
      </c>
      <c r="EN531" s="8">
        <v>43960</v>
      </c>
      <c r="EO531">
        <v>39</v>
      </c>
      <c r="EP531">
        <v>266</v>
      </c>
      <c r="EQ531">
        <v>3</v>
      </c>
    </row>
    <row r="532" spans="1:251" ht="19.57">
      <c r="CH532">
        <v>40</v>
      </c>
      <c r="CI532" t="s">
        <v>41</v>
      </c>
      <c r="CJ532" s="8">
        <v>43961</v>
      </c>
      <c r="CK532">
        <v>7</v>
      </c>
      <c r="CL532">
        <v>136</v>
      </c>
      <c r="CM532">
        <v>0</v>
      </c>
      <c r="EL532">
        <v>142</v>
      </c>
      <c r="EM532" t="s">
        <v>100</v>
      </c>
      <c r="EN532" s="8">
        <v>43961</v>
      </c>
      <c r="EO532">
        <v>39</v>
      </c>
      <c r="EP532">
        <v>266</v>
      </c>
      <c r="EQ532">
        <v>3</v>
      </c>
    </row>
    <row r="533" spans="1:251" ht="19.57">
      <c r="CH533">
        <v>40</v>
      </c>
      <c r="CI533" t="s">
        <v>41</v>
      </c>
      <c r="CJ533" s="8">
        <v>43962</v>
      </c>
      <c r="CK533">
        <v>7</v>
      </c>
      <c r="CL533">
        <v>136</v>
      </c>
      <c r="CM533">
        <v>0</v>
      </c>
      <c r="EL533">
        <v>142</v>
      </c>
      <c r="EM533" t="s">
        <v>100</v>
      </c>
      <c r="EN533" s="8">
        <v>43962</v>
      </c>
      <c r="EO533">
        <v>39</v>
      </c>
      <c r="EP533">
        <v>266</v>
      </c>
      <c r="EQ533">
        <v>3</v>
      </c>
    </row>
    <row r="534" spans="1:251" ht="19.57">
      <c r="CH534">
        <v>40</v>
      </c>
      <c r="CI534" t="s">
        <v>41</v>
      </c>
      <c r="CJ534" s="8">
        <v>43963</v>
      </c>
      <c r="CK534">
        <v>7</v>
      </c>
      <c r="CL534">
        <v>136</v>
      </c>
      <c r="CM534">
        <v>0</v>
      </c>
      <c r="EL534">
        <v>142</v>
      </c>
      <c r="EM534" t="s">
        <v>100</v>
      </c>
      <c r="EN534" s="8">
        <v>43963</v>
      </c>
      <c r="EO534">
        <v>41</v>
      </c>
      <c r="EP534">
        <v>280</v>
      </c>
      <c r="EQ534">
        <v>3</v>
      </c>
    </row>
    <row r="535" spans="1:251" ht="19.57">
      <c r="CH535">
        <v>40</v>
      </c>
      <c r="CI535" t="s">
        <v>41</v>
      </c>
      <c r="CJ535" s="8">
        <v>43964</v>
      </c>
      <c r="CK535">
        <v>7</v>
      </c>
      <c r="CL535">
        <v>136</v>
      </c>
      <c r="CM535">
        <v>0</v>
      </c>
      <c r="EL535">
        <v>142</v>
      </c>
      <c r="EM535" t="s">
        <v>100</v>
      </c>
      <c r="EN535" s="8">
        <v>43964</v>
      </c>
      <c r="EO535">
        <v>44</v>
      </c>
      <c r="EP535">
        <v>300</v>
      </c>
      <c r="EQ535">
        <v>4</v>
      </c>
    </row>
    <row r="536" spans="1:251" ht="19.57">
      <c r="CH536">
        <v>40</v>
      </c>
      <c r="CI536" t="s">
        <v>41</v>
      </c>
      <c r="CJ536" s="8">
        <v>43965</v>
      </c>
      <c r="CK536">
        <v>7</v>
      </c>
      <c r="CL536">
        <v>136</v>
      </c>
      <c r="CM536">
        <v>0</v>
      </c>
      <c r="EL536">
        <v>142</v>
      </c>
      <c r="EM536" t="s">
        <v>100</v>
      </c>
      <c r="EN536" s="8">
        <v>43965</v>
      </c>
      <c r="EO536">
        <v>45</v>
      </c>
      <c r="EP536">
        <v>307</v>
      </c>
      <c r="EQ536">
        <v>4</v>
      </c>
    </row>
    <row r="537" spans="1:251" ht="19.57">
      <c r="CH537">
        <v>40</v>
      </c>
      <c r="CI537" t="s">
        <v>41</v>
      </c>
      <c r="CJ537" s="8">
        <v>43966</v>
      </c>
      <c r="CK537">
        <v>7</v>
      </c>
      <c r="CL537">
        <v>136</v>
      </c>
      <c r="CM537">
        <v>0</v>
      </c>
      <c r="EL537">
        <v>142</v>
      </c>
      <c r="EM537" t="s">
        <v>100</v>
      </c>
      <c r="EN537" s="8">
        <v>43966</v>
      </c>
      <c r="EO537">
        <v>45</v>
      </c>
      <c r="EP537">
        <v>307</v>
      </c>
      <c r="EQ537">
        <v>4</v>
      </c>
    </row>
    <row r="538" spans="1:251" ht="20.25">
      <c r="CH538">
        <v>42</v>
      </c>
      <c r="CI538" t="s">
        <v>43</v>
      </c>
      <c r="CJ538" s="8">
        <v>43914</v>
      </c>
      <c r="CK538">
        <v>1</v>
      </c>
      <c r="CM538">
        <v>0</v>
      </c>
      <c r="EL538">
        <v>145</v>
      </c>
      <c r="EM538" t="s">
        <v>101</v>
      </c>
      <c r="EN538" s="8">
        <v>43914</v>
      </c>
      <c r="EO538">
        <v>0</v>
      </c>
      <c r="EQ538">
        <v>0</v>
      </c>
    </row>
    <row r="539" spans="1:251" ht="20.25">
      <c r="CH539">
        <v>42</v>
      </c>
      <c r="CI539" t="s">
        <v>43</v>
      </c>
      <c r="CJ539" s="8">
        <v>43915</v>
      </c>
      <c r="CK539">
        <v>2</v>
      </c>
      <c r="CM539">
        <v>0</v>
      </c>
      <c r="EL539">
        <v>145</v>
      </c>
      <c r="EM539" t="s">
        <v>101</v>
      </c>
      <c r="EN539" s="8">
        <v>43915</v>
      </c>
      <c r="EO539">
        <v>0</v>
      </c>
      <c r="EQ539">
        <v>0</v>
      </c>
    </row>
    <row r="540" spans="1:251" ht="20.25">
      <c r="CH540">
        <v>42</v>
      </c>
      <c r="CI540" t="s">
        <v>43</v>
      </c>
      <c r="CJ540" s="8">
        <v>43916</v>
      </c>
      <c r="CK540">
        <v>1</v>
      </c>
      <c r="CM540">
        <v>0</v>
      </c>
      <c r="EL540">
        <v>145</v>
      </c>
      <c r="EM540" t="s">
        <v>101</v>
      </c>
      <c r="EN540" s="8">
        <v>43916</v>
      </c>
      <c r="EO540">
        <v>0</v>
      </c>
      <c r="EQ540">
        <v>0</v>
      </c>
    </row>
    <row r="541" spans="1:251" ht="20.25">
      <c r="CH541">
        <v>42</v>
      </c>
      <c r="CI541" t="s">
        <v>43</v>
      </c>
      <c r="CJ541" s="8">
        <v>43917</v>
      </c>
      <c r="CK541">
        <v>1</v>
      </c>
      <c r="CM541">
        <v>0</v>
      </c>
      <c r="EL541">
        <v>145</v>
      </c>
      <c r="EM541" t="s">
        <v>101</v>
      </c>
      <c r="EN541" s="8">
        <v>43917</v>
      </c>
      <c r="EO541">
        <v>0</v>
      </c>
      <c r="EQ541">
        <v>0</v>
      </c>
    </row>
    <row r="542" spans="1:251" ht="20.25">
      <c r="CH542">
        <v>42</v>
      </c>
      <c r="CI542" t="s">
        <v>43</v>
      </c>
      <c r="CJ542" s="8">
        <v>43918</v>
      </c>
      <c r="CK542">
        <v>2</v>
      </c>
      <c r="CM542">
        <v>0</v>
      </c>
      <c r="EL542">
        <v>145</v>
      </c>
      <c r="EM542" t="s">
        <v>101</v>
      </c>
      <c r="EN542" s="8">
        <v>43918</v>
      </c>
      <c r="EO542">
        <v>0</v>
      </c>
      <c r="EQ542">
        <v>0</v>
      </c>
    </row>
    <row r="543" spans="1:251" ht="20.25">
      <c r="CH543">
        <v>42</v>
      </c>
      <c r="CI543" t="s">
        <v>43</v>
      </c>
      <c r="CJ543" s="8">
        <v>43919</v>
      </c>
      <c r="CK543">
        <v>3</v>
      </c>
      <c r="CM543">
        <v>0</v>
      </c>
      <c r="EL543">
        <v>145</v>
      </c>
      <c r="EM543" t="s">
        <v>101</v>
      </c>
      <c r="EN543" s="8">
        <v>43919</v>
      </c>
      <c r="EO543">
        <v>0</v>
      </c>
      <c r="EQ543">
        <v>0</v>
      </c>
    </row>
    <row r="544" spans="1:251" ht="20.25">
      <c r="CH544">
        <v>42</v>
      </c>
      <c r="CI544" t="s">
        <v>43</v>
      </c>
      <c r="CJ544" s="8">
        <v>43920</v>
      </c>
      <c r="CK544">
        <v>3</v>
      </c>
      <c r="CM544">
        <v>0</v>
      </c>
      <c r="EL544">
        <v>145</v>
      </c>
      <c r="EM544" t="s">
        <v>101</v>
      </c>
      <c r="EN544" s="8">
        <v>43920</v>
      </c>
      <c r="EO544">
        <v>0</v>
      </c>
      <c r="EQ544">
        <v>0</v>
      </c>
    </row>
    <row r="545" spans="1:251" ht="20.25">
      <c r="CH545">
        <v>42</v>
      </c>
      <c r="CI545" t="s">
        <v>43</v>
      </c>
      <c r="CJ545" s="8">
        <v>43921</v>
      </c>
      <c r="CK545">
        <v>3</v>
      </c>
      <c r="CM545">
        <v>0</v>
      </c>
      <c r="EL545">
        <v>145</v>
      </c>
      <c r="EM545" t="s">
        <v>101</v>
      </c>
      <c r="EN545" s="8">
        <v>43921</v>
      </c>
      <c r="EO545">
        <v>0</v>
      </c>
      <c r="EQ545">
        <v>0</v>
      </c>
    </row>
    <row r="546" spans="1:251" ht="20.25">
      <c r="CH546">
        <v>42</v>
      </c>
      <c r="CI546" t="s">
        <v>43</v>
      </c>
      <c r="CJ546" s="8">
        <v>43922</v>
      </c>
      <c r="CK546">
        <v>4</v>
      </c>
      <c r="CM546">
        <v>0</v>
      </c>
      <c r="EL546">
        <v>145</v>
      </c>
      <c r="EM546" t="s">
        <v>101</v>
      </c>
      <c r="EN546" s="8">
        <v>43922</v>
      </c>
      <c r="EO546">
        <v>0</v>
      </c>
      <c r="EQ546">
        <v>0</v>
      </c>
    </row>
    <row r="547" spans="1:251" ht="20.25">
      <c r="CH547">
        <v>42</v>
      </c>
      <c r="CI547" t="s">
        <v>43</v>
      </c>
      <c r="CJ547" s="8">
        <v>43923</v>
      </c>
      <c r="CK547">
        <v>4</v>
      </c>
      <c r="CM547">
        <v>0</v>
      </c>
      <c r="EL547">
        <v>145</v>
      </c>
      <c r="EM547" t="s">
        <v>101</v>
      </c>
      <c r="EN547" s="8">
        <v>43923</v>
      </c>
      <c r="EO547">
        <v>0</v>
      </c>
      <c r="EQ547">
        <v>0</v>
      </c>
    </row>
    <row r="548" spans="1:251" ht="20.25">
      <c r="CH548">
        <v>42</v>
      </c>
      <c r="CI548" t="s">
        <v>43</v>
      </c>
      <c r="CJ548" s="8">
        <v>43924</v>
      </c>
      <c r="CK548">
        <v>4</v>
      </c>
      <c r="CM548">
        <v>0</v>
      </c>
      <c r="EL548">
        <v>145</v>
      </c>
      <c r="EM548" t="s">
        <v>101</v>
      </c>
      <c r="EN548" s="8">
        <v>43924</v>
      </c>
      <c r="EO548">
        <v>0</v>
      </c>
      <c r="EQ548">
        <v>0</v>
      </c>
    </row>
    <row r="549" spans="1:251" ht="20.25">
      <c r="CH549">
        <v>42</v>
      </c>
      <c r="CI549" t="s">
        <v>43</v>
      </c>
      <c r="CJ549" s="8">
        <v>43925</v>
      </c>
      <c r="CK549">
        <v>4</v>
      </c>
      <c r="CM549">
        <v>0</v>
      </c>
      <c r="EL549">
        <v>145</v>
      </c>
      <c r="EM549" t="s">
        <v>101</v>
      </c>
      <c r="EN549" s="8">
        <v>43925</v>
      </c>
      <c r="EO549">
        <v>0</v>
      </c>
      <c r="EQ549">
        <v>0</v>
      </c>
    </row>
    <row r="550" spans="1:251" ht="20.25">
      <c r="CH550">
        <v>42</v>
      </c>
      <c r="CI550" t="s">
        <v>43</v>
      </c>
      <c r="CJ550" s="8">
        <v>43926</v>
      </c>
      <c r="CK550">
        <v>4</v>
      </c>
      <c r="CM550">
        <v>0</v>
      </c>
      <c r="EL550">
        <v>145</v>
      </c>
      <c r="EM550" t="s">
        <v>101</v>
      </c>
      <c r="EN550" s="8">
        <v>43926</v>
      </c>
      <c r="EO550">
        <v>0</v>
      </c>
      <c r="EQ550">
        <v>0</v>
      </c>
    </row>
    <row r="551" spans="1:251" ht="20.25">
      <c r="CH551">
        <v>42</v>
      </c>
      <c r="CI551" t="s">
        <v>43</v>
      </c>
      <c r="CJ551" s="8">
        <v>43927</v>
      </c>
      <c r="CK551">
        <v>5</v>
      </c>
      <c r="CM551">
        <v>0</v>
      </c>
      <c r="EL551">
        <v>145</v>
      </c>
      <c r="EM551" t="s">
        <v>101</v>
      </c>
      <c r="EN551" s="8">
        <v>43927</v>
      </c>
      <c r="EO551">
        <v>0</v>
      </c>
      <c r="EQ551">
        <v>0</v>
      </c>
    </row>
    <row r="552" spans="1:251" ht="20.25">
      <c r="CH552">
        <v>42</v>
      </c>
      <c r="CI552" t="s">
        <v>43</v>
      </c>
      <c r="CJ552" s="8">
        <v>43928</v>
      </c>
      <c r="CK552">
        <v>6</v>
      </c>
      <c r="CM552">
        <v>0</v>
      </c>
      <c r="EL552">
        <v>145</v>
      </c>
      <c r="EM552" t="s">
        <v>101</v>
      </c>
      <c r="EN552" s="8">
        <v>43928</v>
      </c>
      <c r="EO552">
        <v>0</v>
      </c>
      <c r="EQ552">
        <v>0</v>
      </c>
    </row>
    <row r="553" spans="1:251" ht="20.25">
      <c r="CH553">
        <v>42</v>
      </c>
      <c r="CI553" t="s">
        <v>43</v>
      </c>
      <c r="CJ553" s="8">
        <v>43929</v>
      </c>
      <c r="CK553">
        <v>6</v>
      </c>
      <c r="CM553">
        <v>0</v>
      </c>
      <c r="EL553">
        <v>145</v>
      </c>
      <c r="EM553" t="s">
        <v>101</v>
      </c>
      <c r="EN553" s="8">
        <v>43929</v>
      </c>
      <c r="EO553">
        <v>0</v>
      </c>
      <c r="EQ553">
        <v>0</v>
      </c>
    </row>
    <row r="554" spans="1:251" ht="20.25">
      <c r="CH554">
        <v>42</v>
      </c>
      <c r="CI554" t="s">
        <v>43</v>
      </c>
      <c r="CJ554" s="8">
        <v>43930</v>
      </c>
      <c r="CK554">
        <v>5</v>
      </c>
      <c r="CM554">
        <v>0</v>
      </c>
      <c r="EL554">
        <v>145</v>
      </c>
      <c r="EM554" t="s">
        <v>101</v>
      </c>
      <c r="EN554" s="8">
        <v>43930</v>
      </c>
      <c r="EO554">
        <v>0</v>
      </c>
      <c r="EQ554">
        <v>0</v>
      </c>
    </row>
    <row r="555" spans="1:251" ht="20.25">
      <c r="CH555">
        <v>42</v>
      </c>
      <c r="CI555" t="s">
        <v>43</v>
      </c>
      <c r="CJ555" s="8">
        <v>43931</v>
      </c>
      <c r="CK555">
        <v>5</v>
      </c>
      <c r="CM555">
        <v>0</v>
      </c>
      <c r="EL555">
        <v>145</v>
      </c>
      <c r="EM555" t="s">
        <v>101</v>
      </c>
      <c r="EN555" s="8">
        <v>43931</v>
      </c>
      <c r="EO555">
        <v>0</v>
      </c>
      <c r="EQ555">
        <v>0</v>
      </c>
    </row>
    <row r="556" spans="1:251" ht="20.25">
      <c r="CH556">
        <v>42</v>
      </c>
      <c r="CI556" t="s">
        <v>43</v>
      </c>
      <c r="CJ556" s="8">
        <v>43932</v>
      </c>
      <c r="CK556">
        <v>7</v>
      </c>
      <c r="CM556">
        <v>0</v>
      </c>
      <c r="EL556">
        <v>145</v>
      </c>
      <c r="EM556" t="s">
        <v>101</v>
      </c>
      <c r="EN556" s="8">
        <v>43932</v>
      </c>
      <c r="EO556">
        <v>0</v>
      </c>
      <c r="EQ556">
        <v>0</v>
      </c>
    </row>
    <row r="557" spans="1:251" ht="20.25">
      <c r="CH557">
        <v>42</v>
      </c>
      <c r="CI557" t="s">
        <v>43</v>
      </c>
      <c r="CJ557" s="8">
        <v>43933</v>
      </c>
      <c r="CK557">
        <v>8</v>
      </c>
      <c r="CM557">
        <v>0</v>
      </c>
      <c r="EL557">
        <v>145</v>
      </c>
      <c r="EM557" t="s">
        <v>101</v>
      </c>
      <c r="EN557" s="8">
        <v>43933</v>
      </c>
      <c r="EO557">
        <v>0</v>
      </c>
      <c r="EQ557">
        <v>0</v>
      </c>
    </row>
    <row r="558" spans="1:251" ht="20.25">
      <c r="CH558">
        <v>42</v>
      </c>
      <c r="CI558" t="s">
        <v>43</v>
      </c>
      <c r="CJ558" s="8">
        <v>43934</v>
      </c>
      <c r="CK558">
        <v>12</v>
      </c>
      <c r="CM558">
        <v>0</v>
      </c>
      <c r="EL558">
        <v>145</v>
      </c>
      <c r="EM558" t="s">
        <v>101</v>
      </c>
      <c r="EN558" s="8">
        <v>43934</v>
      </c>
      <c r="EO558">
        <v>0</v>
      </c>
      <c r="EQ558">
        <v>0</v>
      </c>
    </row>
    <row r="559" spans="1:251" ht="20.25">
      <c r="CH559">
        <v>42</v>
      </c>
      <c r="CI559" t="s">
        <v>43</v>
      </c>
      <c r="CJ559" s="8">
        <v>43935</v>
      </c>
      <c r="CK559">
        <v>14</v>
      </c>
      <c r="CM559">
        <v>0</v>
      </c>
      <c r="EL559">
        <v>145</v>
      </c>
      <c r="EM559" t="s">
        <v>101</v>
      </c>
      <c r="EN559" s="8">
        <v>43935</v>
      </c>
      <c r="EO559">
        <v>0</v>
      </c>
      <c r="EQ559">
        <v>0</v>
      </c>
    </row>
    <row r="560" spans="1:251" ht="20.25">
      <c r="CH560">
        <v>42</v>
      </c>
      <c r="CI560" t="s">
        <v>43</v>
      </c>
      <c r="CJ560" s="8">
        <v>43936</v>
      </c>
      <c r="CK560">
        <v>15</v>
      </c>
      <c r="CM560">
        <v>0</v>
      </c>
      <c r="EL560">
        <v>145</v>
      </c>
      <c r="EM560" t="s">
        <v>101</v>
      </c>
      <c r="EN560" s="8">
        <v>43936</v>
      </c>
      <c r="EO560">
        <v>0</v>
      </c>
      <c r="EQ560">
        <v>0</v>
      </c>
    </row>
    <row r="561" spans="1:251" ht="20.25">
      <c r="CH561">
        <v>42</v>
      </c>
      <c r="CI561" t="s">
        <v>43</v>
      </c>
      <c r="CJ561" s="8">
        <v>43937</v>
      </c>
      <c r="CK561">
        <v>18</v>
      </c>
      <c r="CL561">
        <v>140</v>
      </c>
      <c r="CM561">
        <v>0</v>
      </c>
      <c r="EL561">
        <v>145</v>
      </c>
      <c r="EM561" t="s">
        <v>101</v>
      </c>
      <c r="EN561" s="8">
        <v>43937</v>
      </c>
      <c r="EO561">
        <v>0</v>
      </c>
      <c r="EP561">
        <v>0</v>
      </c>
      <c r="EQ561">
        <v>0</v>
      </c>
    </row>
    <row r="562" spans="1:251" ht="20.25">
      <c r="CH562">
        <v>42</v>
      </c>
      <c r="CI562" t="s">
        <v>43</v>
      </c>
      <c r="CJ562" s="8">
        <v>43938</v>
      </c>
      <c r="CK562">
        <v>18</v>
      </c>
      <c r="CL562">
        <v>140</v>
      </c>
      <c r="CM562">
        <v>0</v>
      </c>
      <c r="EL562">
        <v>145</v>
      </c>
      <c r="EM562" t="s">
        <v>101</v>
      </c>
      <c r="EN562" s="8">
        <v>43938</v>
      </c>
      <c r="EO562">
        <v>0</v>
      </c>
      <c r="EP562">
        <v>0</v>
      </c>
      <c r="EQ562">
        <v>0</v>
      </c>
    </row>
    <row r="563" spans="1:251" ht="20.25">
      <c r="CH563">
        <v>42</v>
      </c>
      <c r="CI563" t="s">
        <v>43</v>
      </c>
      <c r="CJ563" s="8">
        <v>43939</v>
      </c>
      <c r="CK563">
        <v>19</v>
      </c>
      <c r="CL563">
        <v>148</v>
      </c>
      <c r="CM563">
        <v>0</v>
      </c>
      <c r="EL563">
        <v>145</v>
      </c>
      <c r="EM563" t="s">
        <v>101</v>
      </c>
      <c r="EN563" s="8">
        <v>43939</v>
      </c>
      <c r="EO563">
        <v>0</v>
      </c>
      <c r="EP563">
        <v>0</v>
      </c>
      <c r="EQ563">
        <v>0</v>
      </c>
    </row>
    <row r="564" spans="1:251" ht="20.25">
      <c r="CH564">
        <v>42</v>
      </c>
      <c r="CI564" t="s">
        <v>43</v>
      </c>
      <c r="CJ564" s="8">
        <v>43940</v>
      </c>
      <c r="CK564">
        <v>20</v>
      </c>
      <c r="CL564">
        <v>156</v>
      </c>
      <c r="CM564">
        <v>0</v>
      </c>
      <c r="EL564">
        <v>145</v>
      </c>
      <c r="EM564" t="s">
        <v>101</v>
      </c>
      <c r="EN564" s="8">
        <v>43940</v>
      </c>
      <c r="EO564">
        <v>0</v>
      </c>
      <c r="EP564">
        <v>0</v>
      </c>
      <c r="EQ564">
        <v>0</v>
      </c>
    </row>
    <row r="565" spans="1:251" ht="20.25">
      <c r="CH565">
        <v>42</v>
      </c>
      <c r="CI565" t="s">
        <v>43</v>
      </c>
      <c r="CJ565" s="8">
        <v>43941</v>
      </c>
      <c r="CK565">
        <v>23</v>
      </c>
      <c r="CL565">
        <v>179</v>
      </c>
      <c r="CM565">
        <v>2</v>
      </c>
      <c r="EL565">
        <v>145</v>
      </c>
      <c r="EM565" t="s">
        <v>101</v>
      </c>
      <c r="EN565" s="8">
        <v>43941</v>
      </c>
      <c r="EO565">
        <v>0</v>
      </c>
      <c r="EP565">
        <v>0</v>
      </c>
      <c r="EQ565">
        <v>0</v>
      </c>
    </row>
    <row r="566" spans="1:251" ht="20.25">
      <c r="CH566">
        <v>42</v>
      </c>
      <c r="CI566" t="s">
        <v>43</v>
      </c>
      <c r="CJ566" s="8">
        <v>43942</v>
      </c>
      <c r="CK566">
        <v>23</v>
      </c>
      <c r="CL566">
        <v>179</v>
      </c>
      <c r="CM566">
        <v>2</v>
      </c>
      <c r="EL566">
        <v>145</v>
      </c>
      <c r="EM566" t="s">
        <v>101</v>
      </c>
      <c r="EN566" s="8">
        <v>43942</v>
      </c>
      <c r="EO566">
        <v>0</v>
      </c>
      <c r="EP566">
        <v>0</v>
      </c>
      <c r="EQ566">
        <v>0</v>
      </c>
    </row>
    <row r="567" spans="1:251" ht="20.25">
      <c r="CH567">
        <v>42</v>
      </c>
      <c r="CI567" t="s">
        <v>43</v>
      </c>
      <c r="CJ567" s="8">
        <v>43943</v>
      </c>
      <c r="CK567">
        <v>23</v>
      </c>
      <c r="CL567">
        <v>179</v>
      </c>
      <c r="CM567">
        <v>3</v>
      </c>
      <c r="EL567">
        <v>145</v>
      </c>
      <c r="EM567" t="s">
        <v>101</v>
      </c>
      <c r="EN567" s="8">
        <v>43943</v>
      </c>
      <c r="EO567">
        <v>0</v>
      </c>
      <c r="EP567">
        <v>0</v>
      </c>
      <c r="EQ567">
        <v>0</v>
      </c>
    </row>
    <row r="568" spans="1:251" ht="20.25">
      <c r="CH568">
        <v>42</v>
      </c>
      <c r="CI568" t="s">
        <v>43</v>
      </c>
      <c r="CJ568" s="8">
        <v>43944</v>
      </c>
      <c r="CK568">
        <v>26</v>
      </c>
      <c r="CL568">
        <v>202</v>
      </c>
      <c r="CM568">
        <v>3</v>
      </c>
      <c r="EL568">
        <v>145</v>
      </c>
      <c r="EM568" t="s">
        <v>101</v>
      </c>
      <c r="EN568" s="8">
        <v>43944</v>
      </c>
      <c r="EO568">
        <v>0</v>
      </c>
      <c r="EP568">
        <v>0</v>
      </c>
      <c r="EQ568">
        <v>0</v>
      </c>
    </row>
    <row r="569" spans="1:251" ht="20.25">
      <c r="CH569">
        <v>42</v>
      </c>
      <c r="CI569" t="s">
        <v>43</v>
      </c>
      <c r="CJ569" s="8">
        <v>43945</v>
      </c>
      <c r="CK569">
        <v>27</v>
      </c>
      <c r="CL569">
        <v>210</v>
      </c>
      <c r="CM569">
        <v>3</v>
      </c>
      <c r="EL569">
        <v>145</v>
      </c>
      <c r="EM569" t="s">
        <v>101</v>
      </c>
      <c r="EN569" s="8">
        <v>43945</v>
      </c>
      <c r="EO569">
        <v>1</v>
      </c>
      <c r="EP569">
        <v>119</v>
      </c>
      <c r="EQ569">
        <v>0</v>
      </c>
    </row>
    <row r="570" spans="1:251" ht="20.25">
      <c r="CH570">
        <v>42</v>
      </c>
      <c r="CI570" t="s">
        <v>43</v>
      </c>
      <c r="CJ570" s="8">
        <v>43946</v>
      </c>
      <c r="CK570">
        <v>28</v>
      </c>
      <c r="CL570">
        <v>218</v>
      </c>
      <c r="CM570">
        <v>3</v>
      </c>
      <c r="EL570">
        <v>145</v>
      </c>
      <c r="EM570" t="s">
        <v>101</v>
      </c>
      <c r="EN570" s="8">
        <v>43946</v>
      </c>
      <c r="EO570">
        <v>1</v>
      </c>
      <c r="EP570">
        <v>119</v>
      </c>
      <c r="EQ570">
        <v>0</v>
      </c>
    </row>
    <row r="571" spans="1:251" ht="20.25">
      <c r="CH571">
        <v>42</v>
      </c>
      <c r="CI571" t="s">
        <v>43</v>
      </c>
      <c r="CJ571" s="8">
        <v>43947</v>
      </c>
      <c r="CK571">
        <v>29</v>
      </c>
      <c r="CL571">
        <v>226</v>
      </c>
      <c r="CM571">
        <v>3</v>
      </c>
      <c r="EL571">
        <v>145</v>
      </c>
      <c r="EM571" t="s">
        <v>101</v>
      </c>
      <c r="EN571" s="8">
        <v>43947</v>
      </c>
      <c r="EO571">
        <v>1</v>
      </c>
      <c r="EP571">
        <v>119</v>
      </c>
      <c r="EQ571">
        <v>0</v>
      </c>
    </row>
    <row r="572" spans="1:251" ht="20.25">
      <c r="CH572">
        <v>42</v>
      </c>
      <c r="CI572" t="s">
        <v>43</v>
      </c>
      <c r="CJ572" s="8">
        <v>43948</v>
      </c>
      <c r="CK572">
        <v>30</v>
      </c>
      <c r="CL572">
        <v>233</v>
      </c>
      <c r="CM572">
        <v>3</v>
      </c>
      <c r="EL572">
        <v>145</v>
      </c>
      <c r="EM572" t="s">
        <v>101</v>
      </c>
      <c r="EN572" s="8">
        <v>43948</v>
      </c>
      <c r="EO572">
        <v>1</v>
      </c>
      <c r="EP572">
        <v>119</v>
      </c>
      <c r="EQ572">
        <v>0</v>
      </c>
    </row>
    <row r="573" spans="1:251" ht="20.25">
      <c r="CH573">
        <v>42</v>
      </c>
      <c r="CI573" t="s">
        <v>43</v>
      </c>
      <c r="CJ573" s="8">
        <v>43949</v>
      </c>
      <c r="CK573">
        <v>30</v>
      </c>
      <c r="CL573">
        <v>233</v>
      </c>
      <c r="CM573">
        <v>3</v>
      </c>
      <c r="EL573">
        <v>145</v>
      </c>
      <c r="EM573" t="s">
        <v>101</v>
      </c>
      <c r="EN573" s="8">
        <v>43949</v>
      </c>
      <c r="EO573">
        <v>1</v>
      </c>
      <c r="EP573">
        <v>119</v>
      </c>
      <c r="EQ573">
        <v>0</v>
      </c>
    </row>
    <row r="574" spans="1:251" ht="20.25">
      <c r="CH574">
        <v>42</v>
      </c>
      <c r="CI574" t="s">
        <v>43</v>
      </c>
      <c r="CJ574" s="8">
        <v>43950</v>
      </c>
      <c r="CK574">
        <v>30</v>
      </c>
      <c r="CL574">
        <v>233</v>
      </c>
      <c r="CM574">
        <v>3</v>
      </c>
      <c r="EL574">
        <v>145</v>
      </c>
      <c r="EM574" t="s">
        <v>101</v>
      </c>
      <c r="EN574" s="8">
        <v>43950</v>
      </c>
      <c r="EO574">
        <v>1</v>
      </c>
      <c r="EP574">
        <v>119</v>
      </c>
      <c r="EQ574">
        <v>0</v>
      </c>
    </row>
    <row r="575" spans="1:251" ht="20.25">
      <c r="CH575">
        <v>42</v>
      </c>
      <c r="CI575" t="s">
        <v>43</v>
      </c>
      <c r="CJ575" s="8">
        <v>43951</v>
      </c>
      <c r="CK575">
        <v>31</v>
      </c>
      <c r="CL575">
        <v>241</v>
      </c>
      <c r="CM575">
        <v>3</v>
      </c>
      <c r="EL575">
        <v>145</v>
      </c>
      <c r="EM575" t="s">
        <v>101</v>
      </c>
      <c r="EN575" s="8">
        <v>43951</v>
      </c>
      <c r="EO575">
        <v>1</v>
      </c>
      <c r="EP575">
        <v>119</v>
      </c>
      <c r="EQ575">
        <v>0</v>
      </c>
    </row>
    <row r="576" spans="1:251" ht="20.25">
      <c r="CH576">
        <v>42</v>
      </c>
      <c r="CI576" t="s">
        <v>43</v>
      </c>
      <c r="CJ576" s="8">
        <v>43952</v>
      </c>
      <c r="CK576">
        <v>33</v>
      </c>
      <c r="CL576">
        <v>257</v>
      </c>
      <c r="CM576">
        <v>4</v>
      </c>
      <c r="EL576">
        <v>145</v>
      </c>
      <c r="EM576" t="s">
        <v>101</v>
      </c>
      <c r="EN576" s="8">
        <v>43952</v>
      </c>
      <c r="EO576">
        <v>2</v>
      </c>
      <c r="EP576">
        <v>238</v>
      </c>
      <c r="EQ576">
        <v>0</v>
      </c>
    </row>
    <row r="577" spans="1:251" ht="20.25">
      <c r="CH577">
        <v>42</v>
      </c>
      <c r="CI577" t="s">
        <v>43</v>
      </c>
      <c r="CJ577" s="8">
        <v>43953</v>
      </c>
      <c r="CK577">
        <v>33</v>
      </c>
      <c r="CL577">
        <v>257</v>
      </c>
      <c r="CM577">
        <v>4</v>
      </c>
      <c r="EL577">
        <v>145</v>
      </c>
      <c r="EM577" t="s">
        <v>101</v>
      </c>
      <c r="EN577" s="8">
        <v>43953</v>
      </c>
      <c r="EO577">
        <v>2</v>
      </c>
      <c r="EP577">
        <v>238</v>
      </c>
      <c r="EQ577">
        <v>0</v>
      </c>
    </row>
    <row r="578" spans="1:251" ht="20.25">
      <c r="CH578">
        <v>42</v>
      </c>
      <c r="CI578" t="s">
        <v>43</v>
      </c>
      <c r="CJ578" s="8">
        <v>43954</v>
      </c>
      <c r="CK578">
        <v>33</v>
      </c>
      <c r="CL578">
        <v>257</v>
      </c>
      <c r="CM578">
        <v>4</v>
      </c>
      <c r="EL578">
        <v>145</v>
      </c>
      <c r="EM578" t="s">
        <v>101</v>
      </c>
      <c r="EN578" s="8">
        <v>43954</v>
      </c>
      <c r="EO578">
        <v>2</v>
      </c>
      <c r="EP578">
        <v>238</v>
      </c>
      <c r="EQ578">
        <v>0</v>
      </c>
    </row>
    <row r="579" spans="1:251" ht="20.25">
      <c r="CH579">
        <v>42</v>
      </c>
      <c r="CI579" t="s">
        <v>43</v>
      </c>
      <c r="CJ579" s="8">
        <v>43955</v>
      </c>
      <c r="CK579">
        <v>33</v>
      </c>
      <c r="CL579">
        <v>257</v>
      </c>
      <c r="CM579">
        <v>4</v>
      </c>
      <c r="EL579">
        <v>145</v>
      </c>
      <c r="EM579" t="s">
        <v>101</v>
      </c>
      <c r="EN579" s="8">
        <v>43955</v>
      </c>
      <c r="EO579">
        <v>2</v>
      </c>
      <c r="EP579">
        <v>238</v>
      </c>
      <c r="EQ579">
        <v>0</v>
      </c>
    </row>
    <row r="580" spans="1:251" ht="20.25">
      <c r="CH580">
        <v>42</v>
      </c>
      <c r="CI580" t="s">
        <v>43</v>
      </c>
      <c r="CJ580" s="8">
        <v>43956</v>
      </c>
      <c r="CK580">
        <v>33</v>
      </c>
      <c r="CL580">
        <v>257</v>
      </c>
      <c r="CM580">
        <v>4</v>
      </c>
      <c r="EL580">
        <v>145</v>
      </c>
      <c r="EM580" t="s">
        <v>101</v>
      </c>
      <c r="EN580" s="8">
        <v>43956</v>
      </c>
      <c r="EO580">
        <v>2</v>
      </c>
      <c r="EP580">
        <v>238</v>
      </c>
      <c r="EQ580">
        <v>0</v>
      </c>
    </row>
    <row r="581" spans="1:251" ht="20.25">
      <c r="CH581">
        <v>42</v>
      </c>
      <c r="CI581" t="s">
        <v>43</v>
      </c>
      <c r="CJ581" s="8">
        <v>43957</v>
      </c>
      <c r="CK581">
        <v>34</v>
      </c>
      <c r="CL581">
        <v>265</v>
      </c>
      <c r="CM581">
        <v>4</v>
      </c>
      <c r="EL581">
        <v>145</v>
      </c>
      <c r="EM581" t="s">
        <v>101</v>
      </c>
      <c r="EN581" s="8">
        <v>43957</v>
      </c>
      <c r="EO581">
        <v>2</v>
      </c>
      <c r="EP581">
        <v>238</v>
      </c>
      <c r="EQ581">
        <v>0</v>
      </c>
    </row>
    <row r="582" spans="1:251" ht="19.57">
      <c r="CH582">
        <v>42</v>
      </c>
      <c r="CI582" t="s">
        <v>43</v>
      </c>
      <c r="CJ582" s="8">
        <v>43958</v>
      </c>
      <c r="CK582">
        <v>35</v>
      </c>
      <c r="CL582">
        <v>272</v>
      </c>
      <c r="CM582">
        <v>4</v>
      </c>
      <c r="EL582">
        <v>145</v>
      </c>
      <c r="EM582" t="s">
        <v>101</v>
      </c>
      <c r="EN582" s="8">
        <v>43958</v>
      </c>
      <c r="EO582">
        <v>2</v>
      </c>
      <c r="EP582">
        <v>238</v>
      </c>
      <c r="EQ582">
        <v>0</v>
      </c>
    </row>
    <row r="583" spans="1:251" ht="19.57">
      <c r="CH583">
        <v>42</v>
      </c>
      <c r="CI583" t="s">
        <v>43</v>
      </c>
      <c r="CJ583" s="8">
        <v>43959</v>
      </c>
      <c r="CK583">
        <v>35</v>
      </c>
      <c r="CL583">
        <v>272</v>
      </c>
      <c r="CM583">
        <v>4</v>
      </c>
      <c r="EL583">
        <v>145</v>
      </c>
      <c r="EM583" t="s">
        <v>101</v>
      </c>
      <c r="EN583" s="8">
        <v>43959</v>
      </c>
      <c r="EO583">
        <v>2</v>
      </c>
      <c r="EP583">
        <v>238</v>
      </c>
      <c r="EQ583">
        <v>0</v>
      </c>
    </row>
    <row r="584" spans="1:251" ht="19.57">
      <c r="CH584">
        <v>42</v>
      </c>
      <c r="CI584" t="s">
        <v>43</v>
      </c>
      <c r="CJ584" s="8">
        <v>43960</v>
      </c>
      <c r="CK584">
        <v>35</v>
      </c>
      <c r="CL584">
        <v>272</v>
      </c>
      <c r="CM584">
        <v>4</v>
      </c>
      <c r="EL584">
        <v>145</v>
      </c>
      <c r="EM584" t="s">
        <v>101</v>
      </c>
      <c r="EN584" s="8">
        <v>43960</v>
      </c>
      <c r="EO584">
        <v>2</v>
      </c>
      <c r="EP584">
        <v>238</v>
      </c>
      <c r="EQ584">
        <v>0</v>
      </c>
    </row>
    <row r="585" spans="1:251" ht="19.57">
      <c r="CH585">
        <v>42</v>
      </c>
      <c r="CI585" t="s">
        <v>43</v>
      </c>
      <c r="CJ585" s="8">
        <v>43961</v>
      </c>
      <c r="CK585">
        <v>35</v>
      </c>
      <c r="CL585">
        <v>272</v>
      </c>
      <c r="CM585">
        <v>4</v>
      </c>
      <c r="EL585">
        <v>145</v>
      </c>
      <c r="EM585" t="s">
        <v>101</v>
      </c>
      <c r="EN585" s="8">
        <v>43961</v>
      </c>
      <c r="EO585">
        <v>2</v>
      </c>
      <c r="EP585">
        <v>238</v>
      </c>
      <c r="EQ585">
        <v>0</v>
      </c>
    </row>
    <row r="586" spans="1:251" ht="19.57">
      <c r="CH586">
        <v>42</v>
      </c>
      <c r="CI586" t="s">
        <v>43</v>
      </c>
      <c r="CJ586" s="8">
        <v>43962</v>
      </c>
      <c r="CK586">
        <v>35</v>
      </c>
      <c r="CL586">
        <v>272</v>
      </c>
      <c r="CM586">
        <v>4</v>
      </c>
      <c r="EL586">
        <v>145</v>
      </c>
      <c r="EM586" t="s">
        <v>101</v>
      </c>
      <c r="EN586" s="8">
        <v>43962</v>
      </c>
      <c r="EO586">
        <v>2</v>
      </c>
      <c r="EP586">
        <v>238</v>
      </c>
      <c r="EQ586">
        <v>0</v>
      </c>
    </row>
    <row r="587" spans="1:251" ht="19.57">
      <c r="CH587">
        <v>42</v>
      </c>
      <c r="CI587" t="s">
        <v>43</v>
      </c>
      <c r="CJ587" s="8">
        <v>43963</v>
      </c>
      <c r="CK587">
        <v>37</v>
      </c>
      <c r="CL587">
        <v>288</v>
      </c>
      <c r="CM587">
        <v>4</v>
      </c>
      <c r="EL587">
        <v>145</v>
      </c>
      <c r="EM587" t="s">
        <v>101</v>
      </c>
      <c r="EN587" s="8">
        <v>43963</v>
      </c>
      <c r="EO587">
        <v>2</v>
      </c>
      <c r="EP587">
        <v>238</v>
      </c>
      <c r="EQ587">
        <v>0</v>
      </c>
    </row>
    <row r="588" spans="1:251" ht="19.57">
      <c r="CH588">
        <v>42</v>
      </c>
      <c r="CI588" t="s">
        <v>43</v>
      </c>
      <c r="CJ588" s="8">
        <v>43964</v>
      </c>
      <c r="CK588">
        <v>38</v>
      </c>
      <c r="CL588">
        <v>296</v>
      </c>
      <c r="CM588">
        <v>4</v>
      </c>
      <c r="EL588">
        <v>145</v>
      </c>
      <c r="EM588" t="s">
        <v>101</v>
      </c>
      <c r="EN588" s="8">
        <v>43964</v>
      </c>
      <c r="EO588">
        <v>2</v>
      </c>
      <c r="EP588">
        <v>238</v>
      </c>
      <c r="EQ588">
        <v>0</v>
      </c>
    </row>
    <row r="589" spans="1:251" ht="19.57">
      <c r="CH589">
        <v>42</v>
      </c>
      <c r="CI589" t="s">
        <v>43</v>
      </c>
      <c r="CJ589" s="8">
        <v>43965</v>
      </c>
      <c r="CK589">
        <v>40</v>
      </c>
      <c r="CL589">
        <v>311</v>
      </c>
      <c r="CM589">
        <v>4</v>
      </c>
      <c r="EL589">
        <v>145</v>
      </c>
      <c r="EM589" t="s">
        <v>101</v>
      </c>
      <c r="EN589" s="8">
        <v>43965</v>
      </c>
      <c r="EO589">
        <v>2</v>
      </c>
      <c r="EP589">
        <v>238</v>
      </c>
      <c r="EQ589">
        <v>0</v>
      </c>
    </row>
    <row r="590" spans="1:251" ht="19.57">
      <c r="CH590">
        <v>42</v>
      </c>
      <c r="CI590" t="s">
        <v>43</v>
      </c>
      <c r="CJ590" s="8">
        <v>43966</v>
      </c>
      <c r="CK590">
        <v>40</v>
      </c>
      <c r="CL590">
        <v>311</v>
      </c>
      <c r="CM590">
        <v>4</v>
      </c>
      <c r="EL590">
        <v>145</v>
      </c>
      <c r="EM590" t="s">
        <v>101</v>
      </c>
      <c r="EN590" s="8">
        <v>43966</v>
      </c>
      <c r="EO590">
        <v>2</v>
      </c>
      <c r="EP590">
        <v>238</v>
      </c>
      <c r="EQ590">
        <v>0</v>
      </c>
    </row>
    <row r="591" spans="1:251" ht="19.57">
      <c r="CH591">
        <v>43</v>
      </c>
      <c r="CI591" t="s">
        <v>44</v>
      </c>
      <c r="CJ591" s="8">
        <v>43914</v>
      </c>
      <c r="CK591">
        <v>2</v>
      </c>
      <c r="CM591">
        <v>0</v>
      </c>
      <c r="EL591">
        <v>146</v>
      </c>
      <c r="EM591" t="s">
        <v>82</v>
      </c>
      <c r="EN591" s="8">
        <v>43914</v>
      </c>
      <c r="EO591">
        <v>3</v>
      </c>
      <c r="EQ591">
        <v>0</v>
      </c>
    </row>
    <row r="592" spans="1:251" ht="19.57">
      <c r="CH592">
        <v>43</v>
      </c>
      <c r="CI592" t="s">
        <v>44</v>
      </c>
      <c r="CJ592" s="8">
        <v>43915</v>
      </c>
      <c r="CK592">
        <v>4</v>
      </c>
      <c r="CM592">
        <v>0</v>
      </c>
      <c r="EL592">
        <v>146</v>
      </c>
      <c r="EM592" t="s">
        <v>82</v>
      </c>
      <c r="EN592" s="8">
        <v>43915</v>
      </c>
      <c r="EO592">
        <v>4</v>
      </c>
      <c r="EQ592">
        <v>0</v>
      </c>
    </row>
    <row r="593" spans="1:251" ht="20.25">
      <c r="CH593">
        <v>43</v>
      </c>
      <c r="CI593" t="s">
        <v>44</v>
      </c>
      <c r="CJ593" s="8">
        <v>43916</v>
      </c>
      <c r="CK593">
        <v>4</v>
      </c>
      <c r="CM593">
        <v>0</v>
      </c>
      <c r="EL593">
        <v>146</v>
      </c>
      <c r="EM593" t="s">
        <v>82</v>
      </c>
      <c r="EN593" s="8">
        <v>43916</v>
      </c>
      <c r="EO593">
        <v>5</v>
      </c>
      <c r="EQ593">
        <v>0</v>
      </c>
    </row>
    <row r="594" spans="1:251" ht="20.25">
      <c r="CH594">
        <v>43</v>
      </c>
      <c r="CI594" t="s">
        <v>44</v>
      </c>
      <c r="CJ594" s="8">
        <v>43917</v>
      </c>
      <c r="CK594">
        <v>3</v>
      </c>
      <c r="CM594">
        <v>0</v>
      </c>
      <c r="EL594">
        <v>146</v>
      </c>
      <c r="EM594" t="s">
        <v>82</v>
      </c>
      <c r="EN594" s="8">
        <v>43917</v>
      </c>
      <c r="EO594">
        <v>4</v>
      </c>
      <c r="EQ594">
        <v>0</v>
      </c>
    </row>
    <row r="595" spans="1:251" ht="20.25">
      <c r="CH595">
        <v>43</v>
      </c>
      <c r="CI595" t="s">
        <v>44</v>
      </c>
      <c r="CJ595" s="8">
        <v>43918</v>
      </c>
      <c r="CK595">
        <v>5</v>
      </c>
      <c r="CM595">
        <v>0</v>
      </c>
      <c r="EL595">
        <v>146</v>
      </c>
      <c r="EM595" t="s">
        <v>82</v>
      </c>
      <c r="EN595" s="8">
        <v>43918</v>
      </c>
      <c r="EO595">
        <v>7</v>
      </c>
      <c r="EQ595">
        <v>0</v>
      </c>
    </row>
    <row r="596" spans="1:251" ht="20.25">
      <c r="CH596">
        <v>43</v>
      </c>
      <c r="CI596" t="s">
        <v>44</v>
      </c>
      <c r="CJ596" s="8">
        <v>43919</v>
      </c>
      <c r="CK596">
        <v>11</v>
      </c>
      <c r="CM596">
        <v>0</v>
      </c>
      <c r="EL596">
        <v>146</v>
      </c>
      <c r="EM596" t="s">
        <v>82</v>
      </c>
      <c r="EN596" s="8">
        <v>43919</v>
      </c>
      <c r="EO596">
        <v>8</v>
      </c>
      <c r="EQ596">
        <v>0</v>
      </c>
    </row>
    <row r="597" spans="1:251" ht="20.25">
      <c r="CH597">
        <v>43</v>
      </c>
      <c r="CI597" t="s">
        <v>44</v>
      </c>
      <c r="CJ597" s="8">
        <v>43920</v>
      </c>
      <c r="CK597">
        <v>17</v>
      </c>
      <c r="CM597">
        <v>0</v>
      </c>
      <c r="EL597">
        <v>146</v>
      </c>
      <c r="EM597" t="s">
        <v>82</v>
      </c>
      <c r="EN597" s="8">
        <v>43920</v>
      </c>
      <c r="EO597">
        <v>10</v>
      </c>
      <c r="EQ597">
        <v>0</v>
      </c>
    </row>
    <row r="598" spans="1:251" ht="20.25">
      <c r="CH598">
        <v>43</v>
      </c>
      <c r="CI598" t="s">
        <v>44</v>
      </c>
      <c r="CJ598" s="8">
        <v>43921</v>
      </c>
      <c r="CK598">
        <v>21</v>
      </c>
      <c r="CM598">
        <v>0</v>
      </c>
      <c r="EL598">
        <v>146</v>
      </c>
      <c r="EM598" t="s">
        <v>82</v>
      </c>
      <c r="EN598" s="8">
        <v>43921</v>
      </c>
      <c r="EO598">
        <v>11</v>
      </c>
      <c r="EQ598">
        <v>0</v>
      </c>
    </row>
    <row r="599" spans="1:251" ht="20.25">
      <c r="CH599">
        <v>43</v>
      </c>
      <c r="CI599" t="s">
        <v>44</v>
      </c>
      <c r="CJ599" s="8">
        <v>43922</v>
      </c>
      <c r="CK599">
        <v>23</v>
      </c>
      <c r="CM599">
        <v>1</v>
      </c>
      <c r="EL599">
        <v>146</v>
      </c>
      <c r="EM599" t="s">
        <v>82</v>
      </c>
      <c r="EN599" s="8">
        <v>43922</v>
      </c>
      <c r="EO599">
        <v>13</v>
      </c>
      <c r="EQ599">
        <v>0</v>
      </c>
    </row>
    <row r="600" spans="1:251" ht="20.25">
      <c r="CH600">
        <v>43</v>
      </c>
      <c r="CI600" t="s">
        <v>44</v>
      </c>
      <c r="CJ600" s="8">
        <v>43923</v>
      </c>
      <c r="CK600">
        <v>26</v>
      </c>
      <c r="CM600">
        <v>2</v>
      </c>
      <c r="EL600">
        <v>146</v>
      </c>
      <c r="EM600" t="s">
        <v>82</v>
      </c>
      <c r="EN600" s="8">
        <v>43923</v>
      </c>
      <c r="EO600">
        <v>14</v>
      </c>
      <c r="EQ600">
        <v>0</v>
      </c>
    </row>
    <row r="601" spans="1:251" ht="20.25">
      <c r="CH601">
        <v>43</v>
      </c>
      <c r="CI601" t="s">
        <v>44</v>
      </c>
      <c r="CJ601" s="8">
        <v>43924</v>
      </c>
      <c r="CK601">
        <v>34</v>
      </c>
      <c r="CM601">
        <v>2</v>
      </c>
      <c r="EL601">
        <v>146</v>
      </c>
      <c r="EM601" t="s">
        <v>82</v>
      </c>
      <c r="EN601" s="8">
        <v>43924</v>
      </c>
      <c r="EO601">
        <v>15</v>
      </c>
      <c r="EQ601">
        <v>0</v>
      </c>
    </row>
    <row r="602" spans="1:251" ht="20.25">
      <c r="CH602">
        <v>43</v>
      </c>
      <c r="CI602" t="s">
        <v>44</v>
      </c>
      <c r="CJ602" s="8">
        <v>43925</v>
      </c>
      <c r="CK602">
        <v>39</v>
      </c>
      <c r="CM602">
        <v>2</v>
      </c>
      <c r="EL602">
        <v>146</v>
      </c>
      <c r="EM602" t="s">
        <v>82</v>
      </c>
      <c r="EN602" s="8">
        <v>43925</v>
      </c>
      <c r="EO602">
        <v>20</v>
      </c>
      <c r="EQ602">
        <v>0</v>
      </c>
    </row>
    <row r="603" spans="1:251" ht="20.25">
      <c r="CH603">
        <v>43</v>
      </c>
      <c r="CI603" t="s">
        <v>44</v>
      </c>
      <c r="CJ603" s="8">
        <v>43926</v>
      </c>
      <c r="CK603">
        <v>40</v>
      </c>
      <c r="CM603">
        <v>2</v>
      </c>
      <c r="EL603">
        <v>146</v>
      </c>
      <c r="EM603" t="s">
        <v>82</v>
      </c>
      <c r="EN603" s="8">
        <v>43926</v>
      </c>
      <c r="EO603">
        <v>21</v>
      </c>
      <c r="EQ603">
        <v>0</v>
      </c>
    </row>
    <row r="604" spans="1:251" ht="20.25">
      <c r="CH604">
        <v>43</v>
      </c>
      <c r="CI604" t="s">
        <v>44</v>
      </c>
      <c r="CJ604" s="8">
        <v>43927</v>
      </c>
      <c r="CK604">
        <v>48</v>
      </c>
      <c r="CM604">
        <v>1</v>
      </c>
      <c r="EL604">
        <v>146</v>
      </c>
      <c r="EM604" t="s">
        <v>82</v>
      </c>
      <c r="EN604" s="8">
        <v>43927</v>
      </c>
      <c r="EO604">
        <v>22</v>
      </c>
      <c r="EQ604">
        <v>0</v>
      </c>
    </row>
    <row r="605" spans="1:251" ht="20.25">
      <c r="CH605">
        <v>43</v>
      </c>
      <c r="CI605" t="s">
        <v>44</v>
      </c>
      <c r="CJ605" s="8">
        <v>43928</v>
      </c>
      <c r="CK605">
        <v>60</v>
      </c>
      <c r="CM605">
        <v>3</v>
      </c>
      <c r="EL605">
        <v>146</v>
      </c>
      <c r="EM605" t="s">
        <v>82</v>
      </c>
      <c r="EN605" s="8">
        <v>43928</v>
      </c>
      <c r="EO605">
        <v>24</v>
      </c>
      <c r="EQ605">
        <v>0</v>
      </c>
    </row>
    <row r="606" spans="1:251" ht="20.25">
      <c r="CH606">
        <v>43</v>
      </c>
      <c r="CI606" t="s">
        <v>44</v>
      </c>
      <c r="CJ606" s="8">
        <v>43929</v>
      </c>
      <c r="CK606">
        <v>79</v>
      </c>
      <c r="CM606">
        <v>4</v>
      </c>
      <c r="EL606">
        <v>146</v>
      </c>
      <c r="EM606" t="s">
        <v>82</v>
      </c>
      <c r="EN606" s="8">
        <v>43929</v>
      </c>
      <c r="EO606">
        <v>29</v>
      </c>
      <c r="EQ606">
        <v>0</v>
      </c>
    </row>
    <row r="607" spans="1:251" ht="20.25">
      <c r="CH607">
        <v>43</v>
      </c>
      <c r="CI607" t="s">
        <v>44</v>
      </c>
      <c r="CJ607" s="8">
        <v>43930</v>
      </c>
      <c r="CK607">
        <v>86</v>
      </c>
      <c r="CM607">
        <v>4</v>
      </c>
      <c r="EL607">
        <v>146</v>
      </c>
      <c r="EM607" t="s">
        <v>82</v>
      </c>
      <c r="EN607" s="8">
        <v>43930</v>
      </c>
      <c r="EO607">
        <v>33</v>
      </c>
      <c r="EQ607">
        <v>0</v>
      </c>
    </row>
    <row r="608" spans="1:251" ht="20.25">
      <c r="CH608">
        <v>43</v>
      </c>
      <c r="CI608" t="s">
        <v>44</v>
      </c>
      <c r="CJ608" s="8">
        <v>43931</v>
      </c>
      <c r="CK608">
        <v>92</v>
      </c>
      <c r="CM608">
        <v>4</v>
      </c>
      <c r="EL608">
        <v>146</v>
      </c>
      <c r="EM608" t="s">
        <v>82</v>
      </c>
      <c r="EN608" s="8">
        <v>43931</v>
      </c>
      <c r="EO608">
        <v>40</v>
      </c>
      <c r="EQ608">
        <v>0</v>
      </c>
    </row>
    <row r="609" spans="1:251" ht="20.25">
      <c r="CH609">
        <v>43</v>
      </c>
      <c r="CI609" t="s">
        <v>44</v>
      </c>
      <c r="CJ609" s="8">
        <v>43932</v>
      </c>
      <c r="CK609">
        <v>102</v>
      </c>
      <c r="CM609">
        <v>6</v>
      </c>
      <c r="EL609">
        <v>146</v>
      </c>
      <c r="EM609" t="s">
        <v>82</v>
      </c>
      <c r="EN609" s="8">
        <v>43932</v>
      </c>
      <c r="EO609">
        <v>44</v>
      </c>
      <c r="EQ609">
        <v>0</v>
      </c>
    </row>
    <row r="610" spans="1:251" ht="20.25">
      <c r="CH610">
        <v>43</v>
      </c>
      <c r="CI610" t="s">
        <v>44</v>
      </c>
      <c r="CJ610" s="8">
        <v>43933</v>
      </c>
      <c r="CK610">
        <v>111</v>
      </c>
      <c r="CM610">
        <v>9</v>
      </c>
      <c r="EL610">
        <v>146</v>
      </c>
      <c r="EM610" t="s">
        <v>82</v>
      </c>
      <c r="EN610" s="8">
        <v>43933</v>
      </c>
      <c r="EO610">
        <v>52</v>
      </c>
      <c r="EQ610">
        <v>1</v>
      </c>
    </row>
    <row r="611" spans="1:251" ht="20.25">
      <c r="CH611">
        <v>43</v>
      </c>
      <c r="CI611" t="s">
        <v>44</v>
      </c>
      <c r="CJ611" s="8">
        <v>43934</v>
      </c>
      <c r="CK611">
        <v>137</v>
      </c>
      <c r="CM611">
        <v>11</v>
      </c>
      <c r="EL611">
        <v>146</v>
      </c>
      <c r="EM611" t="s">
        <v>82</v>
      </c>
      <c r="EN611" s="8">
        <v>43934</v>
      </c>
      <c r="EO611">
        <v>60</v>
      </c>
      <c r="EQ611">
        <v>1</v>
      </c>
    </row>
    <row r="612" spans="1:251" ht="20.25">
      <c r="CH612">
        <v>43</v>
      </c>
      <c r="CI612" t="s">
        <v>44</v>
      </c>
      <c r="CJ612" s="8">
        <v>43935</v>
      </c>
      <c r="CK612">
        <v>145</v>
      </c>
      <c r="CM612">
        <v>12</v>
      </c>
      <c r="EL612">
        <v>146</v>
      </c>
      <c r="EM612" t="s">
        <v>82</v>
      </c>
      <c r="EN612" s="8">
        <v>43935</v>
      </c>
      <c r="EO612">
        <v>61</v>
      </c>
      <c r="EQ612">
        <v>2</v>
      </c>
    </row>
    <row r="613" spans="1:251" ht="20.25">
      <c r="CH613">
        <v>43</v>
      </c>
      <c r="CI613" t="s">
        <v>44</v>
      </c>
      <c r="CJ613" s="8">
        <v>43936</v>
      </c>
      <c r="CK613">
        <v>152</v>
      </c>
      <c r="CM613">
        <v>16</v>
      </c>
      <c r="EL613">
        <v>146</v>
      </c>
      <c r="EM613" t="s">
        <v>82</v>
      </c>
      <c r="EN613" s="8">
        <v>43936</v>
      </c>
      <c r="EO613">
        <v>67</v>
      </c>
      <c r="EQ613">
        <v>2</v>
      </c>
    </row>
    <row r="614" spans="1:251" ht="20.25">
      <c r="CH614">
        <v>43</v>
      </c>
      <c r="CI614" t="s">
        <v>44</v>
      </c>
      <c r="CJ614" s="8">
        <v>43937</v>
      </c>
      <c r="CK614">
        <v>188</v>
      </c>
      <c r="CL614">
        <v>376</v>
      </c>
      <c r="CM614">
        <v>19</v>
      </c>
      <c r="EL614">
        <v>146</v>
      </c>
      <c r="EM614" t="s">
        <v>82</v>
      </c>
      <c r="EN614" s="8">
        <v>43937</v>
      </c>
      <c r="EO614">
        <v>74</v>
      </c>
      <c r="EP614">
        <v>253</v>
      </c>
      <c r="EQ614">
        <v>2</v>
      </c>
    </row>
    <row r="615" spans="1:251" ht="20.25">
      <c r="CH615">
        <v>43</v>
      </c>
      <c r="CI615" t="s">
        <v>44</v>
      </c>
      <c r="CJ615" s="8">
        <v>43938</v>
      </c>
      <c r="CK615">
        <v>205</v>
      </c>
      <c r="CL615">
        <v>410</v>
      </c>
      <c r="CM615">
        <v>21</v>
      </c>
      <c r="EL615">
        <v>146</v>
      </c>
      <c r="EM615" t="s">
        <v>82</v>
      </c>
      <c r="EN615" s="8">
        <v>43938</v>
      </c>
      <c r="EO615">
        <v>82</v>
      </c>
      <c r="EP615">
        <v>280</v>
      </c>
      <c r="EQ615">
        <v>5</v>
      </c>
    </row>
    <row r="616" spans="1:251" ht="20.25">
      <c r="CH616">
        <v>43</v>
      </c>
      <c r="CI616" t="s">
        <v>44</v>
      </c>
      <c r="CJ616" s="8">
        <v>43939</v>
      </c>
      <c r="CK616">
        <v>222</v>
      </c>
      <c r="CL616">
        <v>444</v>
      </c>
      <c r="CM616">
        <v>25</v>
      </c>
      <c r="EL616">
        <v>146</v>
      </c>
      <c r="EM616" t="s">
        <v>82</v>
      </c>
      <c r="EN616" s="8">
        <v>43939</v>
      </c>
      <c r="EO616">
        <v>87</v>
      </c>
      <c r="EP616">
        <v>297</v>
      </c>
      <c r="EQ616">
        <v>5</v>
      </c>
    </row>
    <row r="617" spans="1:251" ht="20.25">
      <c r="CH617">
        <v>43</v>
      </c>
      <c r="CI617" t="s">
        <v>44</v>
      </c>
      <c r="CJ617" s="8">
        <v>43940</v>
      </c>
      <c r="CK617">
        <v>233</v>
      </c>
      <c r="CL617">
        <v>466</v>
      </c>
      <c r="CM617">
        <v>26</v>
      </c>
      <c r="EL617">
        <v>146</v>
      </c>
      <c r="EM617" t="s">
        <v>82</v>
      </c>
      <c r="EN617" s="8">
        <v>43940</v>
      </c>
      <c r="EO617">
        <v>90</v>
      </c>
      <c r="EP617">
        <v>307</v>
      </c>
      <c r="EQ617">
        <v>5</v>
      </c>
    </row>
    <row r="618" spans="1:251" ht="20.25">
      <c r="CH618">
        <v>43</v>
      </c>
      <c r="CI618" t="s">
        <v>44</v>
      </c>
      <c r="CJ618" s="8">
        <v>43941</v>
      </c>
      <c r="CK618">
        <v>260</v>
      </c>
      <c r="CL618">
        <v>520</v>
      </c>
      <c r="CM618">
        <v>31</v>
      </c>
      <c r="EL618">
        <v>146</v>
      </c>
      <c r="EM618" t="s">
        <v>82</v>
      </c>
      <c r="EN618" s="8">
        <v>43941</v>
      </c>
      <c r="EO618">
        <v>93</v>
      </c>
      <c r="EP618">
        <v>317</v>
      </c>
      <c r="EQ618">
        <v>5</v>
      </c>
    </row>
    <row r="619" spans="1:251" ht="20.25">
      <c r="CH619">
        <v>43</v>
      </c>
      <c r="CI619" t="s">
        <v>44</v>
      </c>
      <c r="CJ619" s="8">
        <v>43942</v>
      </c>
      <c r="CK619">
        <v>274</v>
      </c>
      <c r="CL619">
        <v>548</v>
      </c>
      <c r="CM619">
        <v>33</v>
      </c>
      <c r="EL619">
        <v>146</v>
      </c>
      <c r="EM619" t="s">
        <v>82</v>
      </c>
      <c r="EN619" s="8">
        <v>43942</v>
      </c>
      <c r="EO619">
        <v>94</v>
      </c>
      <c r="EP619">
        <v>321</v>
      </c>
      <c r="EQ619">
        <v>6</v>
      </c>
    </row>
    <row r="620" spans="1:251" ht="20.25">
      <c r="CH620">
        <v>43</v>
      </c>
      <c r="CI620" t="s">
        <v>44</v>
      </c>
      <c r="CJ620" s="8">
        <v>43943</v>
      </c>
      <c r="CK620">
        <v>285</v>
      </c>
      <c r="CL620">
        <v>570</v>
      </c>
      <c r="CM620">
        <v>37</v>
      </c>
      <c r="EL620">
        <v>146</v>
      </c>
      <c r="EM620" t="s">
        <v>82</v>
      </c>
      <c r="EN620" s="8">
        <v>43943</v>
      </c>
      <c r="EO620">
        <v>99</v>
      </c>
      <c r="EP620">
        <v>338</v>
      </c>
      <c r="EQ620">
        <v>7</v>
      </c>
    </row>
    <row r="621" spans="1:251" ht="20.25">
      <c r="CH621">
        <v>43</v>
      </c>
      <c r="CI621" t="s">
        <v>44</v>
      </c>
      <c r="CJ621" s="8">
        <v>43944</v>
      </c>
      <c r="CK621">
        <v>301</v>
      </c>
      <c r="CL621">
        <v>602</v>
      </c>
      <c r="CM621">
        <v>40</v>
      </c>
      <c r="EL621">
        <v>146</v>
      </c>
      <c r="EM621" t="s">
        <v>82</v>
      </c>
      <c r="EN621" s="8">
        <v>43944</v>
      </c>
      <c r="EO621">
        <v>100</v>
      </c>
      <c r="EP621">
        <v>341</v>
      </c>
      <c r="EQ621">
        <v>7</v>
      </c>
    </row>
    <row r="622" spans="1:251" ht="20.25">
      <c r="CH622">
        <v>43</v>
      </c>
      <c r="CI622" t="s">
        <v>44</v>
      </c>
      <c r="CJ622" s="8">
        <v>43945</v>
      </c>
      <c r="CK622">
        <v>337</v>
      </c>
      <c r="CL622">
        <v>674</v>
      </c>
      <c r="CM622">
        <v>45</v>
      </c>
      <c r="EL622">
        <v>146</v>
      </c>
      <c r="EM622" t="s">
        <v>82</v>
      </c>
      <c r="EN622" s="8">
        <v>43945</v>
      </c>
      <c r="EO622">
        <v>100</v>
      </c>
      <c r="EP622">
        <v>341</v>
      </c>
      <c r="EQ622">
        <v>6</v>
      </c>
    </row>
    <row r="623" spans="1:251" ht="20.25">
      <c r="CH623">
        <v>43</v>
      </c>
      <c r="CI623" t="s">
        <v>44</v>
      </c>
      <c r="CJ623" s="8">
        <v>43946</v>
      </c>
      <c r="CK623">
        <v>363</v>
      </c>
      <c r="CL623">
        <v>726</v>
      </c>
      <c r="CM623">
        <v>48</v>
      </c>
      <c r="EL623">
        <v>146</v>
      </c>
      <c r="EM623" t="s">
        <v>82</v>
      </c>
      <c r="EN623" s="8">
        <v>43946</v>
      </c>
      <c r="EO623">
        <v>104</v>
      </c>
      <c r="EP623">
        <v>355</v>
      </c>
      <c r="EQ623">
        <v>7</v>
      </c>
    </row>
    <row r="624" spans="1:251" ht="20.25">
      <c r="CH624">
        <v>43</v>
      </c>
      <c r="CI624" t="s">
        <v>44</v>
      </c>
      <c r="CJ624" s="8">
        <v>43947</v>
      </c>
      <c r="CK624">
        <v>392</v>
      </c>
      <c r="CL624">
        <v>784</v>
      </c>
      <c r="CM624">
        <v>49</v>
      </c>
      <c r="EL624">
        <v>146</v>
      </c>
      <c r="EM624" t="s">
        <v>82</v>
      </c>
      <c r="EN624" s="8">
        <v>43947</v>
      </c>
      <c r="EO624">
        <v>120</v>
      </c>
      <c r="EP624">
        <v>410</v>
      </c>
      <c r="EQ624">
        <v>7</v>
      </c>
    </row>
    <row r="625" spans="1:251" ht="20.25">
      <c r="CH625">
        <v>43</v>
      </c>
      <c r="CI625" t="s">
        <v>44</v>
      </c>
      <c r="CJ625" s="8">
        <v>43948</v>
      </c>
      <c r="CK625">
        <v>417</v>
      </c>
      <c r="CL625">
        <v>834</v>
      </c>
      <c r="CM625">
        <v>52</v>
      </c>
      <c r="EL625">
        <v>146</v>
      </c>
      <c r="EM625" t="s">
        <v>82</v>
      </c>
      <c r="EN625" s="8">
        <v>43948</v>
      </c>
      <c r="EO625">
        <v>122</v>
      </c>
      <c r="EP625">
        <v>416</v>
      </c>
      <c r="EQ625">
        <v>7</v>
      </c>
    </row>
    <row r="626" spans="1:251" ht="20.25">
      <c r="CH626">
        <v>43</v>
      </c>
      <c r="CI626" t="s">
        <v>44</v>
      </c>
      <c r="CJ626" s="8">
        <v>43949</v>
      </c>
      <c r="CK626">
        <v>423</v>
      </c>
      <c r="CL626">
        <v>846</v>
      </c>
      <c r="CM626">
        <v>53</v>
      </c>
      <c r="EL626">
        <v>146</v>
      </c>
      <c r="EM626" t="s">
        <v>82</v>
      </c>
      <c r="EN626" s="8">
        <v>43949</v>
      </c>
      <c r="EO626">
        <v>122</v>
      </c>
      <c r="EP626">
        <v>416</v>
      </c>
      <c r="EQ626">
        <v>8</v>
      </c>
    </row>
    <row r="627" spans="1:251" ht="20.25">
      <c r="CH627">
        <v>43</v>
      </c>
      <c r="CI627" t="s">
        <v>44</v>
      </c>
      <c r="CJ627" s="8">
        <v>43950</v>
      </c>
      <c r="CK627">
        <v>440</v>
      </c>
      <c r="CL627">
        <v>880</v>
      </c>
      <c r="CM627">
        <v>54</v>
      </c>
      <c r="EL627">
        <v>146</v>
      </c>
      <c r="EM627" t="s">
        <v>82</v>
      </c>
      <c r="EN627" s="8">
        <v>43950</v>
      </c>
      <c r="EO627">
        <v>124</v>
      </c>
      <c r="EP627">
        <v>423</v>
      </c>
      <c r="EQ627">
        <v>8</v>
      </c>
    </row>
    <row r="628" spans="1:251" ht="20.25">
      <c r="CH628">
        <v>43</v>
      </c>
      <c r="CI628" t="s">
        <v>44</v>
      </c>
      <c r="CJ628" s="8">
        <v>43951</v>
      </c>
      <c r="CK628">
        <v>458</v>
      </c>
      <c r="CL628">
        <v>916</v>
      </c>
      <c r="CM628">
        <v>57</v>
      </c>
      <c r="EL628">
        <v>146</v>
      </c>
      <c r="EM628" t="s">
        <v>82</v>
      </c>
      <c r="EN628" s="8">
        <v>43951</v>
      </c>
      <c r="EO628">
        <v>124</v>
      </c>
      <c r="EP628">
        <v>423</v>
      </c>
      <c r="EQ628">
        <v>8</v>
      </c>
    </row>
    <row r="629" spans="1:251" ht="20.25">
      <c r="CH629">
        <v>43</v>
      </c>
      <c r="CI629" t="s">
        <v>44</v>
      </c>
      <c r="CJ629" s="8">
        <v>43952</v>
      </c>
      <c r="CK629">
        <v>474</v>
      </c>
      <c r="CL629">
        <v>948</v>
      </c>
      <c r="CM629">
        <v>57</v>
      </c>
      <c r="EL629">
        <v>146</v>
      </c>
      <c r="EM629" t="s">
        <v>82</v>
      </c>
      <c r="EN629" s="8">
        <v>43952</v>
      </c>
      <c r="EO629">
        <v>132</v>
      </c>
      <c r="EP629">
        <v>450</v>
      </c>
      <c r="EQ629">
        <v>10</v>
      </c>
    </row>
    <row r="630" spans="1:251" ht="20.25">
      <c r="CH630">
        <v>43</v>
      </c>
      <c r="CI630" t="s">
        <v>44</v>
      </c>
      <c r="CJ630" s="8">
        <v>43953</v>
      </c>
      <c r="CK630">
        <v>482</v>
      </c>
      <c r="CL630">
        <v>964</v>
      </c>
      <c r="CM630">
        <v>57</v>
      </c>
      <c r="EL630">
        <v>146</v>
      </c>
      <c r="EM630" t="s">
        <v>82</v>
      </c>
      <c r="EN630" s="8">
        <v>43953</v>
      </c>
      <c r="EO630">
        <v>134</v>
      </c>
      <c r="EP630">
        <v>457</v>
      </c>
      <c r="EQ630">
        <v>10</v>
      </c>
    </row>
    <row r="631" spans="1:251" ht="20.25">
      <c r="CH631">
        <v>43</v>
      </c>
      <c r="CI631" t="s">
        <v>44</v>
      </c>
      <c r="CJ631" s="8">
        <v>43954</v>
      </c>
      <c r="CK631">
        <v>488</v>
      </c>
      <c r="CL631">
        <v>976</v>
      </c>
      <c r="CM631">
        <v>59</v>
      </c>
      <c r="EL631">
        <v>146</v>
      </c>
      <c r="EM631" t="s">
        <v>82</v>
      </c>
      <c r="EN631" s="8">
        <v>43954</v>
      </c>
      <c r="EO631">
        <v>136</v>
      </c>
      <c r="EP631">
        <v>464</v>
      </c>
      <c r="EQ631">
        <v>10</v>
      </c>
    </row>
    <row r="632" spans="1:251" ht="19.57">
      <c r="CH632">
        <v>43</v>
      </c>
      <c r="CI632" t="s">
        <v>44</v>
      </c>
      <c r="CJ632" s="8">
        <v>43955</v>
      </c>
      <c r="CK632">
        <v>499</v>
      </c>
      <c r="CL632">
        <v>998</v>
      </c>
      <c r="CM632">
        <v>63</v>
      </c>
      <c r="EL632">
        <v>146</v>
      </c>
      <c r="EM632" t="s">
        <v>82</v>
      </c>
      <c r="EN632" s="8">
        <v>43955</v>
      </c>
      <c r="EO632">
        <v>142</v>
      </c>
      <c r="EP632">
        <v>485</v>
      </c>
      <c r="EQ632">
        <v>11</v>
      </c>
    </row>
    <row r="633" spans="1:251" ht="19.57">
      <c r="CH633">
        <v>43</v>
      </c>
      <c r="CI633" t="s">
        <v>44</v>
      </c>
      <c r="CJ633" s="8">
        <v>43956</v>
      </c>
      <c r="CK633">
        <v>514</v>
      </c>
      <c r="CL633">
        <v>1028</v>
      </c>
      <c r="CM633">
        <v>68</v>
      </c>
      <c r="EL633">
        <v>146</v>
      </c>
      <c r="EM633" t="s">
        <v>82</v>
      </c>
      <c r="EN633" s="8">
        <v>43956</v>
      </c>
      <c r="EO633">
        <v>144</v>
      </c>
      <c r="EP633">
        <v>491</v>
      </c>
      <c r="EQ633">
        <v>11</v>
      </c>
    </row>
    <row r="634" spans="1:251" ht="19.57">
      <c r="CH634">
        <v>43</v>
      </c>
      <c r="CI634" t="s">
        <v>44</v>
      </c>
      <c r="CJ634" s="8">
        <v>43957</v>
      </c>
      <c r="CK634">
        <v>521</v>
      </c>
      <c r="CL634">
        <v>1042</v>
      </c>
      <c r="CM634">
        <v>69</v>
      </c>
      <c r="EL634">
        <v>146</v>
      </c>
      <c r="EM634" t="s">
        <v>82</v>
      </c>
      <c r="EN634" s="8">
        <v>43957</v>
      </c>
      <c r="EO634">
        <v>145</v>
      </c>
      <c r="EP634">
        <v>495</v>
      </c>
      <c r="EQ634">
        <v>12</v>
      </c>
    </row>
    <row r="635" spans="1:251" ht="19.57">
      <c r="CH635">
        <v>43</v>
      </c>
      <c r="CI635" t="s">
        <v>44</v>
      </c>
      <c r="CJ635" s="8">
        <v>43958</v>
      </c>
      <c r="CK635">
        <v>530</v>
      </c>
      <c r="CL635">
        <v>1060</v>
      </c>
      <c r="CM635">
        <v>69</v>
      </c>
      <c r="EL635">
        <v>146</v>
      </c>
      <c r="EM635" t="s">
        <v>82</v>
      </c>
      <c r="EN635" s="8">
        <v>43958</v>
      </c>
      <c r="EO635">
        <v>145</v>
      </c>
      <c r="EP635">
        <v>495</v>
      </c>
      <c r="EQ635">
        <v>12</v>
      </c>
    </row>
    <row r="636" spans="1:251" ht="19.57">
      <c r="CH636">
        <v>43</v>
      </c>
      <c r="CI636" t="s">
        <v>44</v>
      </c>
      <c r="CJ636" s="8">
        <v>43959</v>
      </c>
      <c r="CK636">
        <v>546</v>
      </c>
      <c r="CL636">
        <v>1092</v>
      </c>
      <c r="CM636">
        <v>70</v>
      </c>
      <c r="EL636">
        <v>146</v>
      </c>
      <c r="EM636" t="s">
        <v>82</v>
      </c>
      <c r="EN636" s="8">
        <v>43959</v>
      </c>
      <c r="EO636">
        <v>150</v>
      </c>
      <c r="EP636">
        <v>512</v>
      </c>
      <c r="EQ636">
        <v>12</v>
      </c>
    </row>
    <row r="637" spans="1:251" ht="19.57">
      <c r="CH637">
        <v>43</v>
      </c>
      <c r="CI637" t="s">
        <v>44</v>
      </c>
      <c r="CJ637" s="8">
        <v>43960</v>
      </c>
      <c r="CK637">
        <v>557</v>
      </c>
      <c r="CL637">
        <v>1114</v>
      </c>
      <c r="CM637">
        <v>71</v>
      </c>
      <c r="EL637">
        <v>146</v>
      </c>
      <c r="EM637" t="s">
        <v>82</v>
      </c>
      <c r="EN637" s="8">
        <v>43960</v>
      </c>
      <c r="EO637">
        <v>151</v>
      </c>
      <c r="EP637">
        <v>515</v>
      </c>
      <c r="EQ637">
        <v>13</v>
      </c>
    </row>
    <row r="638" spans="1:251" ht="19.57">
      <c r="CH638">
        <v>43</v>
      </c>
      <c r="CI638" t="s">
        <v>44</v>
      </c>
      <c r="CJ638" s="8">
        <v>43961</v>
      </c>
      <c r="CK638">
        <v>558</v>
      </c>
      <c r="CL638">
        <v>1116</v>
      </c>
      <c r="CM638">
        <v>70</v>
      </c>
      <c r="EL638">
        <v>146</v>
      </c>
      <c r="EM638" t="s">
        <v>82</v>
      </c>
      <c r="EN638" s="8">
        <v>43961</v>
      </c>
      <c r="EO638">
        <v>151</v>
      </c>
      <c r="EP638">
        <v>515</v>
      </c>
      <c r="EQ638">
        <v>13</v>
      </c>
    </row>
    <row r="639" spans="1:251" ht="19.57">
      <c r="CH639">
        <v>43</v>
      </c>
      <c r="CI639" t="s">
        <v>44</v>
      </c>
      <c r="CJ639" s="8">
        <v>43962</v>
      </c>
      <c r="CK639">
        <v>564</v>
      </c>
      <c r="CL639">
        <v>1128</v>
      </c>
      <c r="CM639">
        <v>69</v>
      </c>
      <c r="EL639">
        <v>146</v>
      </c>
      <c r="EM639" t="s">
        <v>82</v>
      </c>
      <c r="EN639" s="8">
        <v>43962</v>
      </c>
      <c r="EO639">
        <v>155</v>
      </c>
      <c r="EP639">
        <v>529</v>
      </c>
      <c r="EQ639">
        <v>13</v>
      </c>
    </row>
    <row r="640" spans="1:251" ht="19.57">
      <c r="CH640">
        <v>43</v>
      </c>
      <c r="CI640" t="s">
        <v>44</v>
      </c>
      <c r="CJ640" s="8">
        <v>43963</v>
      </c>
      <c r="CK640">
        <v>581</v>
      </c>
      <c r="CL640">
        <v>1162</v>
      </c>
      <c r="CM640">
        <v>72</v>
      </c>
      <c r="EL640">
        <v>146</v>
      </c>
      <c r="EM640" t="s">
        <v>82</v>
      </c>
      <c r="EN640" s="8">
        <v>43963</v>
      </c>
      <c r="EO640">
        <v>155</v>
      </c>
      <c r="EP640">
        <v>529</v>
      </c>
      <c r="EQ640">
        <v>15</v>
      </c>
    </row>
    <row r="641" spans="1:251" ht="19.57">
      <c r="CH641">
        <v>43</v>
      </c>
      <c r="CI641" t="s">
        <v>44</v>
      </c>
      <c r="CJ641" s="8">
        <v>43964</v>
      </c>
      <c r="CK641">
        <v>596</v>
      </c>
      <c r="CL641">
        <v>1192</v>
      </c>
      <c r="CM641">
        <v>75</v>
      </c>
      <c r="EL641">
        <v>146</v>
      </c>
      <c r="EM641" t="s">
        <v>82</v>
      </c>
      <c r="EN641" s="8">
        <v>43964</v>
      </c>
      <c r="EO641">
        <v>156</v>
      </c>
      <c r="EP641">
        <v>532</v>
      </c>
      <c r="EQ641">
        <v>15</v>
      </c>
    </row>
    <row r="642" spans="1:251" ht="19.57">
      <c r="CH642">
        <v>43</v>
      </c>
      <c r="CI642" t="s">
        <v>44</v>
      </c>
      <c r="CJ642" s="8">
        <v>43965</v>
      </c>
      <c r="CK642">
        <v>604</v>
      </c>
      <c r="CL642">
        <v>1208</v>
      </c>
      <c r="CM642">
        <v>77</v>
      </c>
      <c r="EL642">
        <v>146</v>
      </c>
      <c r="EM642" t="s">
        <v>82</v>
      </c>
      <c r="EN642" s="8">
        <v>43965</v>
      </c>
      <c r="EO642">
        <v>160</v>
      </c>
      <c r="EP642">
        <v>546</v>
      </c>
      <c r="EQ642">
        <v>15</v>
      </c>
    </row>
    <row r="643" spans="1:251" ht="19.57">
      <c r="CH643">
        <v>43</v>
      </c>
      <c r="CI643" t="s">
        <v>44</v>
      </c>
      <c r="CJ643" s="8">
        <v>43966</v>
      </c>
      <c r="CK643">
        <v>618</v>
      </c>
      <c r="CL643">
        <v>1236</v>
      </c>
      <c r="CM643">
        <v>77</v>
      </c>
      <c r="EL643">
        <v>146</v>
      </c>
      <c r="EM643" t="s">
        <v>82</v>
      </c>
      <c r="EN643" s="8">
        <v>43966</v>
      </c>
      <c r="EO643">
        <v>163</v>
      </c>
      <c r="EP643">
        <v>556</v>
      </c>
      <c r="EQ643">
        <v>15</v>
      </c>
    </row>
    <row r="644" spans="1:251" ht="20.25">
      <c r="CH644">
        <v>45</v>
      </c>
      <c r="CI644" t="s">
        <v>46</v>
      </c>
      <c r="CJ644" s="8">
        <v>43914</v>
      </c>
      <c r="CK644">
        <v>1</v>
      </c>
      <c r="CM644">
        <v>0</v>
      </c>
      <c r="EL644">
        <v>160</v>
      </c>
      <c r="EM644" t="s">
        <v>102</v>
      </c>
      <c r="EN644" s="8">
        <v>43914</v>
      </c>
      <c r="EO644">
        <v>0</v>
      </c>
      <c r="EQ644">
        <v>0</v>
      </c>
    </row>
    <row r="645" spans="1:251" ht="20.25">
      <c r="CH645">
        <v>45</v>
      </c>
      <c r="CI645" t="s">
        <v>46</v>
      </c>
      <c r="CJ645" s="8">
        <v>43915</v>
      </c>
      <c r="CK645">
        <v>1</v>
      </c>
      <c r="CM645">
        <v>0</v>
      </c>
      <c r="EL645">
        <v>160</v>
      </c>
      <c r="EM645" t="s">
        <v>102</v>
      </c>
      <c r="EN645" s="8">
        <v>43915</v>
      </c>
      <c r="EO645">
        <v>0</v>
      </c>
      <c r="EQ645">
        <v>0</v>
      </c>
    </row>
    <row r="646" spans="1:251" ht="20.25">
      <c r="CH646">
        <v>45</v>
      </c>
      <c r="CI646" t="s">
        <v>46</v>
      </c>
      <c r="CJ646" s="8">
        <v>43916</v>
      </c>
      <c r="CK646">
        <v>2</v>
      </c>
      <c r="CM646">
        <v>0</v>
      </c>
      <c r="EL646">
        <v>160</v>
      </c>
      <c r="EM646" t="s">
        <v>102</v>
      </c>
      <c r="EN646" s="8">
        <v>43916</v>
      </c>
      <c r="EO646">
        <v>0</v>
      </c>
      <c r="EQ646">
        <v>0</v>
      </c>
    </row>
    <row r="647" spans="1:251" ht="20.25">
      <c r="CH647">
        <v>45</v>
      </c>
      <c r="CI647" t="s">
        <v>46</v>
      </c>
      <c r="CJ647" s="8">
        <v>43917</v>
      </c>
      <c r="CK647">
        <v>2</v>
      </c>
      <c r="CM647">
        <v>0</v>
      </c>
      <c r="EL647">
        <v>160</v>
      </c>
      <c r="EM647" t="s">
        <v>102</v>
      </c>
      <c r="EN647" s="8">
        <v>43917</v>
      </c>
      <c r="EO647">
        <v>0</v>
      </c>
      <c r="EQ647">
        <v>0</v>
      </c>
    </row>
    <row r="648" spans="1:251" ht="20.25">
      <c r="CH648">
        <v>45</v>
      </c>
      <c r="CI648" t="s">
        <v>46</v>
      </c>
      <c r="CJ648" s="8">
        <v>43918</v>
      </c>
      <c r="CK648">
        <v>2</v>
      </c>
      <c r="CM648">
        <v>0</v>
      </c>
      <c r="EL648">
        <v>160</v>
      </c>
      <c r="EM648" t="s">
        <v>102</v>
      </c>
      <c r="EN648" s="8">
        <v>43918</v>
      </c>
      <c r="EO648">
        <v>0</v>
      </c>
      <c r="EQ648">
        <v>0</v>
      </c>
    </row>
    <row r="649" spans="1:251" ht="20.25">
      <c r="CH649">
        <v>45</v>
      </c>
      <c r="CI649" t="s">
        <v>46</v>
      </c>
      <c r="CJ649" s="8">
        <v>43919</v>
      </c>
      <c r="CK649">
        <v>2</v>
      </c>
      <c r="CM649">
        <v>0</v>
      </c>
      <c r="EL649">
        <v>160</v>
      </c>
      <c r="EM649" t="s">
        <v>102</v>
      </c>
      <c r="EN649" s="8">
        <v>43919</v>
      </c>
      <c r="EO649">
        <v>1</v>
      </c>
      <c r="EQ649">
        <v>0</v>
      </c>
    </row>
    <row r="650" spans="1:251" ht="20.25">
      <c r="CH650">
        <v>45</v>
      </c>
      <c r="CI650" t="s">
        <v>46</v>
      </c>
      <c r="CJ650" s="8">
        <v>43920</v>
      </c>
      <c r="CK650">
        <v>2</v>
      </c>
      <c r="CM650">
        <v>0</v>
      </c>
      <c r="EL650">
        <v>160</v>
      </c>
      <c r="EM650" t="s">
        <v>102</v>
      </c>
      <c r="EN650" s="8">
        <v>43920</v>
      </c>
      <c r="EO650">
        <v>1</v>
      </c>
      <c r="EQ650">
        <v>0</v>
      </c>
    </row>
    <row r="651" spans="1:251" ht="20.25">
      <c r="CH651">
        <v>45</v>
      </c>
      <c r="CI651" t="s">
        <v>46</v>
      </c>
      <c r="CJ651" s="8">
        <v>43921</v>
      </c>
      <c r="CK651">
        <v>2</v>
      </c>
      <c r="CM651">
        <v>0</v>
      </c>
      <c r="EL651">
        <v>160</v>
      </c>
      <c r="EM651" t="s">
        <v>102</v>
      </c>
      <c r="EN651" s="8">
        <v>43921</v>
      </c>
      <c r="EO651">
        <v>1</v>
      </c>
      <c r="EQ651">
        <v>0</v>
      </c>
    </row>
    <row r="652" spans="1:251" ht="20.25">
      <c r="CH652">
        <v>45</v>
      </c>
      <c r="CI652" t="s">
        <v>46</v>
      </c>
      <c r="CJ652" s="8">
        <v>43922</v>
      </c>
      <c r="CK652">
        <v>2</v>
      </c>
      <c r="CM652">
        <v>0</v>
      </c>
      <c r="EL652">
        <v>160</v>
      </c>
      <c r="EM652" t="s">
        <v>102</v>
      </c>
      <c r="EN652" s="8">
        <v>43922</v>
      </c>
      <c r="EO652">
        <v>1</v>
      </c>
      <c r="EQ652">
        <v>0</v>
      </c>
    </row>
    <row r="653" spans="1:251" ht="20.25">
      <c r="CH653">
        <v>45</v>
      </c>
      <c r="CI653" t="s">
        <v>46</v>
      </c>
      <c r="CJ653" s="8">
        <v>43923</v>
      </c>
      <c r="CK653">
        <v>2</v>
      </c>
      <c r="CM653">
        <v>0</v>
      </c>
      <c r="EL653">
        <v>160</v>
      </c>
      <c r="EM653" t="s">
        <v>102</v>
      </c>
      <c r="EN653" s="8">
        <v>43923</v>
      </c>
      <c r="EO653">
        <v>1</v>
      </c>
      <c r="EQ653">
        <v>0</v>
      </c>
    </row>
    <row r="654" spans="1:251" ht="20.25">
      <c r="CH654">
        <v>45</v>
      </c>
      <c r="CI654" t="s">
        <v>46</v>
      </c>
      <c r="CJ654" s="8">
        <v>43924</v>
      </c>
      <c r="CK654">
        <v>3</v>
      </c>
      <c r="CM654">
        <v>0</v>
      </c>
      <c r="EL654">
        <v>160</v>
      </c>
      <c r="EM654" t="s">
        <v>102</v>
      </c>
      <c r="EN654" s="8">
        <v>43924</v>
      </c>
      <c r="EO654">
        <v>2</v>
      </c>
      <c r="EQ654">
        <v>0</v>
      </c>
    </row>
    <row r="655" spans="1:251" ht="20.25">
      <c r="CH655">
        <v>45</v>
      </c>
      <c r="CI655" t="s">
        <v>46</v>
      </c>
      <c r="CJ655" s="8">
        <v>43925</v>
      </c>
      <c r="CK655">
        <v>3</v>
      </c>
      <c r="CM655">
        <v>0</v>
      </c>
      <c r="EL655">
        <v>160</v>
      </c>
      <c r="EM655" t="s">
        <v>102</v>
      </c>
      <c r="EN655" s="8">
        <v>43925</v>
      </c>
      <c r="EO655">
        <v>2</v>
      </c>
      <c r="EQ655">
        <v>0</v>
      </c>
    </row>
    <row r="656" spans="1:251" ht="20.25">
      <c r="CH656">
        <v>45</v>
      </c>
      <c r="CI656" t="s">
        <v>46</v>
      </c>
      <c r="CJ656" s="8">
        <v>43926</v>
      </c>
      <c r="CK656">
        <v>3</v>
      </c>
      <c r="CM656">
        <v>0</v>
      </c>
      <c r="EL656">
        <v>160</v>
      </c>
      <c r="EM656" t="s">
        <v>102</v>
      </c>
      <c r="EN656" s="8">
        <v>43926</v>
      </c>
      <c r="EO656">
        <v>2</v>
      </c>
      <c r="EQ656">
        <v>0</v>
      </c>
    </row>
    <row r="657" spans="1:251" ht="20.25">
      <c r="CH657">
        <v>45</v>
      </c>
      <c r="CI657" t="s">
        <v>46</v>
      </c>
      <c r="CJ657" s="8">
        <v>43927</v>
      </c>
      <c r="CK657">
        <v>3</v>
      </c>
      <c r="CM657">
        <v>0</v>
      </c>
      <c r="EL657">
        <v>160</v>
      </c>
      <c r="EM657" t="s">
        <v>102</v>
      </c>
      <c r="EN657" s="8">
        <v>43927</v>
      </c>
      <c r="EO657">
        <v>2</v>
      </c>
      <c r="EQ657">
        <v>0</v>
      </c>
    </row>
    <row r="658" spans="1:251" ht="20.25">
      <c r="CH658">
        <v>45</v>
      </c>
      <c r="CI658" t="s">
        <v>46</v>
      </c>
      <c r="CJ658" s="8">
        <v>43928</v>
      </c>
      <c r="CK658">
        <v>5</v>
      </c>
      <c r="CM658">
        <v>0</v>
      </c>
      <c r="EL658">
        <v>160</v>
      </c>
      <c r="EM658" t="s">
        <v>102</v>
      </c>
      <c r="EN658" s="8">
        <v>43928</v>
      </c>
      <c r="EO658">
        <v>2</v>
      </c>
      <c r="EQ658">
        <v>0</v>
      </c>
    </row>
    <row r="659" spans="1:251" ht="20.25">
      <c r="CH659">
        <v>45</v>
      </c>
      <c r="CI659" t="s">
        <v>46</v>
      </c>
      <c r="CJ659" s="8">
        <v>43929</v>
      </c>
      <c r="CK659">
        <v>6</v>
      </c>
      <c r="CM659">
        <v>0</v>
      </c>
      <c r="EL659">
        <v>160</v>
      </c>
      <c r="EM659" t="s">
        <v>102</v>
      </c>
      <c r="EN659" s="8">
        <v>43929</v>
      </c>
      <c r="EO659">
        <v>2</v>
      </c>
      <c r="EQ659">
        <v>0</v>
      </c>
    </row>
    <row r="660" spans="1:251" ht="20.25">
      <c r="CH660">
        <v>45</v>
      </c>
      <c r="CI660" t="s">
        <v>46</v>
      </c>
      <c r="CJ660" s="8">
        <v>43930</v>
      </c>
      <c r="CK660">
        <v>8</v>
      </c>
      <c r="CM660">
        <v>0</v>
      </c>
      <c r="EL660">
        <v>160</v>
      </c>
      <c r="EM660" t="s">
        <v>102</v>
      </c>
      <c r="EN660" s="8">
        <v>43930</v>
      </c>
      <c r="EO660">
        <v>3</v>
      </c>
      <c r="EQ660">
        <v>0</v>
      </c>
    </row>
    <row r="661" spans="1:251" ht="20.25">
      <c r="CH661">
        <v>45</v>
      </c>
      <c r="CI661" t="s">
        <v>46</v>
      </c>
      <c r="CJ661" s="8">
        <v>43931</v>
      </c>
      <c r="CK661">
        <v>9</v>
      </c>
      <c r="CM661">
        <v>0</v>
      </c>
      <c r="EL661">
        <v>160</v>
      </c>
      <c r="EM661" t="s">
        <v>102</v>
      </c>
      <c r="EN661" s="8">
        <v>43931</v>
      </c>
      <c r="EO661">
        <v>3</v>
      </c>
      <c r="EQ661">
        <v>0</v>
      </c>
    </row>
    <row r="662" spans="1:251" ht="20.25">
      <c r="CH662">
        <v>45</v>
      </c>
      <c r="CI662" t="s">
        <v>46</v>
      </c>
      <c r="CJ662" s="8">
        <v>43932</v>
      </c>
      <c r="CK662">
        <v>10</v>
      </c>
      <c r="CM662">
        <v>0</v>
      </c>
      <c r="EL662">
        <v>160</v>
      </c>
      <c r="EM662" t="s">
        <v>102</v>
      </c>
      <c r="EN662" s="8">
        <v>43932</v>
      </c>
      <c r="EO662">
        <v>4</v>
      </c>
      <c r="EQ662">
        <v>0</v>
      </c>
    </row>
    <row r="663" spans="1:251" ht="20.25">
      <c r="CH663">
        <v>45</v>
      </c>
      <c r="CI663" t="s">
        <v>46</v>
      </c>
      <c r="CJ663" s="8">
        <v>43933</v>
      </c>
      <c r="CK663">
        <v>12</v>
      </c>
      <c r="CM663">
        <v>0</v>
      </c>
      <c r="EL663">
        <v>160</v>
      </c>
      <c r="EM663" t="s">
        <v>102</v>
      </c>
      <c r="EN663" s="8">
        <v>43933</v>
      </c>
      <c r="EO663">
        <v>4</v>
      </c>
      <c r="EQ663">
        <v>0</v>
      </c>
    </row>
    <row r="664" spans="1:251" ht="20.25">
      <c r="CH664">
        <v>45</v>
      </c>
      <c r="CI664" t="s">
        <v>46</v>
      </c>
      <c r="CJ664" s="8">
        <v>43934</v>
      </c>
      <c r="CK664">
        <v>14</v>
      </c>
      <c r="CM664">
        <v>0</v>
      </c>
      <c r="EL664">
        <v>160</v>
      </c>
      <c r="EM664" t="s">
        <v>102</v>
      </c>
      <c r="EN664" s="8">
        <v>43934</v>
      </c>
      <c r="EO664">
        <v>4</v>
      </c>
      <c r="EQ664">
        <v>0</v>
      </c>
    </row>
    <row r="665" spans="1:251" ht="20.25">
      <c r="CH665">
        <v>45</v>
      </c>
      <c r="CI665" t="s">
        <v>46</v>
      </c>
      <c r="CJ665" s="8">
        <v>43935</v>
      </c>
      <c r="CK665">
        <v>14</v>
      </c>
      <c r="CM665">
        <v>0</v>
      </c>
      <c r="EL665">
        <v>160</v>
      </c>
      <c r="EM665" t="s">
        <v>102</v>
      </c>
      <c r="EN665" s="8">
        <v>43935</v>
      </c>
      <c r="EO665">
        <v>4</v>
      </c>
      <c r="EQ665">
        <v>0</v>
      </c>
    </row>
    <row r="666" spans="1:251" ht="20.25">
      <c r="CH666">
        <v>45</v>
      </c>
      <c r="CI666" t="s">
        <v>46</v>
      </c>
      <c r="CJ666" s="8">
        <v>43936</v>
      </c>
      <c r="CK666">
        <v>13</v>
      </c>
      <c r="CM666">
        <v>0</v>
      </c>
      <c r="EL666">
        <v>160</v>
      </c>
      <c r="EM666" t="s">
        <v>102</v>
      </c>
      <c r="EN666" s="8">
        <v>43936</v>
      </c>
      <c r="EO666">
        <v>4</v>
      </c>
      <c r="EQ666">
        <v>0</v>
      </c>
    </row>
    <row r="667" spans="1:251" ht="20.25">
      <c r="CH667">
        <v>45</v>
      </c>
      <c r="CI667" t="s">
        <v>46</v>
      </c>
      <c r="CJ667" s="8">
        <v>43937</v>
      </c>
      <c r="CK667">
        <v>15</v>
      </c>
      <c r="CL667">
        <v>80</v>
      </c>
      <c r="CM667">
        <v>0</v>
      </c>
      <c r="EL667">
        <v>160</v>
      </c>
      <c r="EM667" t="s">
        <v>102</v>
      </c>
      <c r="EN667" s="8">
        <v>43937</v>
      </c>
      <c r="EO667">
        <v>4</v>
      </c>
      <c r="EP667">
        <v>68</v>
      </c>
      <c r="EQ667">
        <v>0</v>
      </c>
    </row>
    <row r="668" spans="1:251" ht="20.25">
      <c r="CH668">
        <v>45</v>
      </c>
      <c r="CI668" t="s">
        <v>46</v>
      </c>
      <c r="CJ668" s="8">
        <v>43938</v>
      </c>
      <c r="CK668">
        <v>17</v>
      </c>
      <c r="CL668">
        <v>91</v>
      </c>
      <c r="CM668">
        <v>0</v>
      </c>
      <c r="EL668">
        <v>160</v>
      </c>
      <c r="EM668" t="s">
        <v>102</v>
      </c>
      <c r="EN668" s="8">
        <v>43938</v>
      </c>
      <c r="EO668">
        <v>4</v>
      </c>
      <c r="EP668">
        <v>68</v>
      </c>
      <c r="EQ668">
        <v>0</v>
      </c>
    </row>
    <row r="669" spans="1:251" ht="20.25">
      <c r="CH669">
        <v>45</v>
      </c>
      <c r="CI669" t="s">
        <v>46</v>
      </c>
      <c r="CJ669" s="8">
        <v>43939</v>
      </c>
      <c r="CK669">
        <v>18</v>
      </c>
      <c r="CL669">
        <v>97</v>
      </c>
      <c r="CM669">
        <v>0</v>
      </c>
      <c r="EL669">
        <v>160</v>
      </c>
      <c r="EM669" t="s">
        <v>102</v>
      </c>
      <c r="EN669" s="8">
        <v>43939</v>
      </c>
      <c r="EO669">
        <v>4</v>
      </c>
      <c r="EP669">
        <v>68</v>
      </c>
      <c r="EQ669">
        <v>0</v>
      </c>
    </row>
    <row r="670" spans="1:251" ht="20.25">
      <c r="CH670">
        <v>45</v>
      </c>
      <c r="CI670" t="s">
        <v>46</v>
      </c>
      <c r="CJ670" s="8">
        <v>43940</v>
      </c>
      <c r="CK670">
        <v>21</v>
      </c>
      <c r="CL670">
        <v>113</v>
      </c>
      <c r="CM670">
        <v>0</v>
      </c>
      <c r="EL670">
        <v>160</v>
      </c>
      <c r="EM670" t="s">
        <v>102</v>
      </c>
      <c r="EN670" s="8">
        <v>43940</v>
      </c>
      <c r="EO670">
        <v>4</v>
      </c>
      <c r="EP670">
        <v>68</v>
      </c>
      <c r="EQ670">
        <v>0</v>
      </c>
    </row>
    <row r="671" spans="1:251" ht="20.25">
      <c r="CH671">
        <v>45</v>
      </c>
      <c r="CI671" t="s">
        <v>46</v>
      </c>
      <c r="CJ671" s="8">
        <v>43941</v>
      </c>
      <c r="CK671">
        <v>24</v>
      </c>
      <c r="CL671">
        <v>129</v>
      </c>
      <c r="CM671">
        <v>0</v>
      </c>
      <c r="EL671">
        <v>160</v>
      </c>
      <c r="EM671" t="s">
        <v>102</v>
      </c>
      <c r="EN671" s="8">
        <v>43941</v>
      </c>
      <c r="EO671">
        <v>4</v>
      </c>
      <c r="EP671">
        <v>68</v>
      </c>
      <c r="EQ671">
        <v>0</v>
      </c>
    </row>
    <row r="672" spans="1:251" ht="20.25">
      <c r="CH672">
        <v>45</v>
      </c>
      <c r="CI672" t="s">
        <v>46</v>
      </c>
      <c r="CJ672" s="8">
        <v>43942</v>
      </c>
      <c r="CK672">
        <v>24</v>
      </c>
      <c r="CL672">
        <v>129</v>
      </c>
      <c r="CM672">
        <v>0</v>
      </c>
      <c r="EL672">
        <v>160</v>
      </c>
      <c r="EM672" t="s">
        <v>102</v>
      </c>
      <c r="EN672" s="8">
        <v>43942</v>
      </c>
      <c r="EO672">
        <v>4</v>
      </c>
      <c r="EP672">
        <v>68</v>
      </c>
      <c r="EQ672">
        <v>0</v>
      </c>
    </row>
    <row r="673" spans="1:251" ht="20.25">
      <c r="CH673">
        <v>45</v>
      </c>
      <c r="CI673" t="s">
        <v>46</v>
      </c>
      <c r="CJ673" s="8">
        <v>43943</v>
      </c>
      <c r="CK673">
        <v>35</v>
      </c>
      <c r="CL673">
        <v>188</v>
      </c>
      <c r="CM673">
        <v>0</v>
      </c>
      <c r="EL673">
        <v>160</v>
      </c>
      <c r="EM673" t="s">
        <v>102</v>
      </c>
      <c r="EN673" s="8">
        <v>43943</v>
      </c>
      <c r="EO673">
        <v>4</v>
      </c>
      <c r="EP673">
        <v>68</v>
      </c>
      <c r="EQ673">
        <v>0</v>
      </c>
    </row>
    <row r="674" spans="1:251" ht="20.25">
      <c r="CH674">
        <v>45</v>
      </c>
      <c r="CI674" t="s">
        <v>46</v>
      </c>
      <c r="CJ674" s="8">
        <v>43944</v>
      </c>
      <c r="CK674">
        <v>37</v>
      </c>
      <c r="CL674">
        <v>198</v>
      </c>
      <c r="CM674">
        <v>0</v>
      </c>
      <c r="EL674">
        <v>160</v>
      </c>
      <c r="EM674" t="s">
        <v>102</v>
      </c>
      <c r="EN674" s="8">
        <v>43944</v>
      </c>
      <c r="EO674">
        <v>5</v>
      </c>
      <c r="EP674">
        <v>85</v>
      </c>
      <c r="EQ674">
        <v>0</v>
      </c>
    </row>
    <row r="675" spans="1:251" ht="20.25">
      <c r="CH675">
        <v>45</v>
      </c>
      <c r="CI675" t="s">
        <v>46</v>
      </c>
      <c r="CJ675" s="8">
        <v>43945</v>
      </c>
      <c r="CK675">
        <v>43</v>
      </c>
      <c r="CL675">
        <v>231</v>
      </c>
      <c r="CM675">
        <v>1</v>
      </c>
      <c r="EL675">
        <v>160</v>
      </c>
      <c r="EM675" t="s">
        <v>102</v>
      </c>
      <c r="EN675" s="8">
        <v>43945</v>
      </c>
      <c r="EO675">
        <v>5</v>
      </c>
      <c r="EP675">
        <v>85</v>
      </c>
      <c r="EQ675">
        <v>0</v>
      </c>
    </row>
    <row r="676" spans="1:251" ht="20.25">
      <c r="CH676">
        <v>45</v>
      </c>
      <c r="CI676" t="s">
        <v>46</v>
      </c>
      <c r="CJ676" s="8">
        <v>43946</v>
      </c>
      <c r="CK676">
        <v>46</v>
      </c>
      <c r="CL676">
        <v>247</v>
      </c>
      <c r="CM676">
        <v>1</v>
      </c>
      <c r="EL676">
        <v>160</v>
      </c>
      <c r="EM676" t="s">
        <v>102</v>
      </c>
      <c r="EN676" s="8">
        <v>43946</v>
      </c>
      <c r="EO676">
        <v>5</v>
      </c>
      <c r="EP676">
        <v>85</v>
      </c>
      <c r="EQ676">
        <v>0</v>
      </c>
    </row>
    <row r="677" spans="1:251" ht="20.25">
      <c r="CH677">
        <v>45</v>
      </c>
      <c r="CI677" t="s">
        <v>46</v>
      </c>
      <c r="CJ677" s="8">
        <v>43947</v>
      </c>
      <c r="CK677">
        <v>51</v>
      </c>
      <c r="CL677">
        <v>274</v>
      </c>
      <c r="CM677">
        <v>1</v>
      </c>
      <c r="EL677">
        <v>160</v>
      </c>
      <c r="EM677" t="s">
        <v>102</v>
      </c>
      <c r="EN677" s="8">
        <v>43947</v>
      </c>
      <c r="EO677">
        <v>5</v>
      </c>
      <c r="EP677">
        <v>85</v>
      </c>
      <c r="EQ677">
        <v>0</v>
      </c>
    </row>
    <row r="678" spans="1:251" ht="20.25">
      <c r="CH678">
        <v>45</v>
      </c>
      <c r="CI678" t="s">
        <v>46</v>
      </c>
      <c r="CJ678" s="8">
        <v>43948</v>
      </c>
      <c r="CK678">
        <v>54</v>
      </c>
      <c r="CL678">
        <v>290</v>
      </c>
      <c r="CM678">
        <v>2</v>
      </c>
      <c r="EL678">
        <v>160</v>
      </c>
      <c r="EM678" t="s">
        <v>102</v>
      </c>
      <c r="EN678" s="8">
        <v>43948</v>
      </c>
      <c r="EO678">
        <v>5</v>
      </c>
      <c r="EP678">
        <v>85</v>
      </c>
      <c r="EQ678">
        <v>0</v>
      </c>
    </row>
    <row r="679" spans="1:251" ht="20.25">
      <c r="CH679">
        <v>45</v>
      </c>
      <c r="CI679" t="s">
        <v>46</v>
      </c>
      <c r="CJ679" s="8">
        <v>43949</v>
      </c>
      <c r="CK679">
        <v>56</v>
      </c>
      <c r="CL679">
        <v>300</v>
      </c>
      <c r="CM679">
        <v>3</v>
      </c>
      <c r="EL679">
        <v>160</v>
      </c>
      <c r="EM679" t="s">
        <v>102</v>
      </c>
      <c r="EN679" s="8">
        <v>43949</v>
      </c>
      <c r="EO679">
        <v>5</v>
      </c>
      <c r="EP679">
        <v>85</v>
      </c>
      <c r="EQ679">
        <v>0</v>
      </c>
    </row>
    <row r="680" spans="1:251" ht="20.25">
      <c r="CH680">
        <v>45</v>
      </c>
      <c r="CI680" t="s">
        <v>46</v>
      </c>
      <c r="CJ680" s="8">
        <v>43950</v>
      </c>
      <c r="CK680">
        <v>62</v>
      </c>
      <c r="CL680">
        <v>333</v>
      </c>
      <c r="CM680">
        <v>4</v>
      </c>
      <c r="EL680">
        <v>160</v>
      </c>
      <c r="EM680" t="s">
        <v>102</v>
      </c>
      <c r="EN680" s="8">
        <v>43950</v>
      </c>
      <c r="EO680">
        <v>5</v>
      </c>
      <c r="EP680">
        <v>85</v>
      </c>
      <c r="EQ680">
        <v>0</v>
      </c>
    </row>
    <row r="681" spans="1:251" ht="20.25">
      <c r="CH681">
        <v>45</v>
      </c>
      <c r="CI681" t="s">
        <v>46</v>
      </c>
      <c r="CJ681" s="8">
        <v>43951</v>
      </c>
      <c r="CK681">
        <v>69</v>
      </c>
      <c r="CL681">
        <v>370</v>
      </c>
      <c r="CM681">
        <v>4</v>
      </c>
      <c r="EL681">
        <v>160</v>
      </c>
      <c r="EM681" t="s">
        <v>102</v>
      </c>
      <c r="EN681" s="8">
        <v>43951</v>
      </c>
      <c r="EO681">
        <v>5</v>
      </c>
      <c r="EP681">
        <v>85</v>
      </c>
      <c r="EQ681">
        <v>0</v>
      </c>
    </row>
    <row r="682" spans="1:251" ht="20.25">
      <c r="CH682">
        <v>45</v>
      </c>
      <c r="CI682" t="s">
        <v>46</v>
      </c>
      <c r="CJ682" s="8">
        <v>43952</v>
      </c>
      <c r="CK682">
        <v>75</v>
      </c>
      <c r="CL682">
        <v>402</v>
      </c>
      <c r="CM682">
        <v>7</v>
      </c>
      <c r="EL682">
        <v>160</v>
      </c>
      <c r="EM682" t="s">
        <v>102</v>
      </c>
      <c r="EN682" s="8">
        <v>43952</v>
      </c>
      <c r="EO682">
        <v>5</v>
      </c>
      <c r="EP682">
        <v>85</v>
      </c>
      <c r="EQ682">
        <v>0</v>
      </c>
    </row>
    <row r="683" spans="1:251" ht="19.57">
      <c r="CH683">
        <v>45</v>
      </c>
      <c r="CI683" t="s">
        <v>46</v>
      </c>
      <c r="CJ683" s="8">
        <v>43953</v>
      </c>
      <c r="CK683">
        <v>77</v>
      </c>
      <c r="CL683">
        <v>413</v>
      </c>
      <c r="CM683">
        <v>7</v>
      </c>
      <c r="EL683">
        <v>160</v>
      </c>
      <c r="EM683" t="s">
        <v>102</v>
      </c>
      <c r="EN683" s="8">
        <v>43953</v>
      </c>
      <c r="EO683">
        <v>6</v>
      </c>
      <c r="EP683">
        <v>102</v>
      </c>
      <c r="EQ683">
        <v>0</v>
      </c>
    </row>
    <row r="684" spans="1:251" ht="19.57">
      <c r="CH684">
        <v>45</v>
      </c>
      <c r="CI684" t="s">
        <v>46</v>
      </c>
      <c r="CJ684" s="8">
        <v>43954</v>
      </c>
      <c r="CK684">
        <v>82</v>
      </c>
      <c r="CL684">
        <v>440</v>
      </c>
      <c r="CM684">
        <v>8</v>
      </c>
      <c r="EL684">
        <v>160</v>
      </c>
      <c r="EM684" t="s">
        <v>102</v>
      </c>
      <c r="EN684" s="8">
        <v>43954</v>
      </c>
      <c r="EO684">
        <v>6</v>
      </c>
      <c r="EP684">
        <v>102</v>
      </c>
      <c r="EQ684">
        <v>0</v>
      </c>
    </row>
    <row r="685" spans="1:251" ht="19.57">
      <c r="CH685">
        <v>45</v>
      </c>
      <c r="CI685" t="s">
        <v>46</v>
      </c>
      <c r="CJ685" s="8">
        <v>43955</v>
      </c>
      <c r="CK685">
        <v>90</v>
      </c>
      <c r="CL685">
        <v>483</v>
      </c>
      <c r="CM685">
        <v>8</v>
      </c>
      <c r="EL685">
        <v>160</v>
      </c>
      <c r="EM685" t="s">
        <v>102</v>
      </c>
      <c r="EN685" s="8">
        <v>43955</v>
      </c>
      <c r="EO685">
        <v>6</v>
      </c>
      <c r="EP685">
        <v>102</v>
      </c>
      <c r="EQ685">
        <v>0</v>
      </c>
    </row>
    <row r="686" spans="1:251" ht="19.57">
      <c r="CH686">
        <v>45</v>
      </c>
      <c r="CI686" t="s">
        <v>46</v>
      </c>
      <c r="CJ686" s="8">
        <v>43956</v>
      </c>
      <c r="CK686">
        <v>94</v>
      </c>
      <c r="CL686">
        <v>504</v>
      </c>
      <c r="CM686">
        <v>8</v>
      </c>
      <c r="EL686">
        <v>160</v>
      </c>
      <c r="EM686" t="s">
        <v>102</v>
      </c>
      <c r="EN686" s="8">
        <v>43956</v>
      </c>
      <c r="EO686">
        <v>6</v>
      </c>
      <c r="EP686">
        <v>102</v>
      </c>
      <c r="EQ686">
        <v>0</v>
      </c>
    </row>
    <row r="687" spans="1:251" ht="19.57">
      <c r="CH687">
        <v>45</v>
      </c>
      <c r="CI687" t="s">
        <v>46</v>
      </c>
      <c r="CJ687" s="8">
        <v>43957</v>
      </c>
      <c r="CK687">
        <v>109</v>
      </c>
      <c r="CL687">
        <v>585</v>
      </c>
      <c r="CM687">
        <v>8</v>
      </c>
      <c r="EL687">
        <v>160</v>
      </c>
      <c r="EM687" t="s">
        <v>102</v>
      </c>
      <c r="EN687" s="8">
        <v>43957</v>
      </c>
      <c r="EO687">
        <v>6</v>
      </c>
      <c r="EP687">
        <v>102</v>
      </c>
      <c r="EQ687">
        <v>0</v>
      </c>
    </row>
    <row r="688" spans="1:251" ht="19.57">
      <c r="CH688">
        <v>45</v>
      </c>
      <c r="CI688" t="s">
        <v>46</v>
      </c>
      <c r="CJ688" s="8">
        <v>43958</v>
      </c>
      <c r="CK688">
        <v>109</v>
      </c>
      <c r="CL688">
        <v>585</v>
      </c>
      <c r="CM688">
        <v>9</v>
      </c>
      <c r="EL688">
        <v>160</v>
      </c>
      <c r="EM688" t="s">
        <v>102</v>
      </c>
      <c r="EN688" s="8">
        <v>43958</v>
      </c>
      <c r="EO688">
        <v>6</v>
      </c>
      <c r="EP688">
        <v>102</v>
      </c>
      <c r="EQ688">
        <v>0</v>
      </c>
    </row>
    <row r="689" spans="1:251" ht="19.57">
      <c r="CH689">
        <v>45</v>
      </c>
      <c r="CI689" t="s">
        <v>46</v>
      </c>
      <c r="CJ689" s="8">
        <v>43959</v>
      </c>
      <c r="CK689">
        <v>113</v>
      </c>
      <c r="CL689">
        <v>606</v>
      </c>
      <c r="CM689">
        <v>11</v>
      </c>
      <c r="EL689">
        <v>160</v>
      </c>
      <c r="EM689" t="s">
        <v>102</v>
      </c>
      <c r="EN689" s="8">
        <v>43959</v>
      </c>
      <c r="EO689">
        <v>8</v>
      </c>
      <c r="EP689">
        <v>136</v>
      </c>
      <c r="EQ689">
        <v>0</v>
      </c>
    </row>
    <row r="690" spans="1:251" ht="19.57">
      <c r="CH690">
        <v>45</v>
      </c>
      <c r="CI690" t="s">
        <v>46</v>
      </c>
      <c r="CJ690" s="8">
        <v>43960</v>
      </c>
      <c r="CK690">
        <v>114</v>
      </c>
      <c r="CL690">
        <v>611</v>
      </c>
      <c r="CM690">
        <v>11</v>
      </c>
      <c r="EL690">
        <v>160</v>
      </c>
      <c r="EM690" t="s">
        <v>102</v>
      </c>
      <c r="EN690" s="8">
        <v>43960</v>
      </c>
      <c r="EO690">
        <v>8</v>
      </c>
      <c r="EP690">
        <v>136</v>
      </c>
      <c r="EQ690">
        <v>0</v>
      </c>
    </row>
    <row r="691" spans="1:251" ht="19.57">
      <c r="CH691">
        <v>45</v>
      </c>
      <c r="CI691" t="s">
        <v>46</v>
      </c>
      <c r="CJ691" s="8">
        <v>43961</v>
      </c>
      <c r="CK691">
        <v>114</v>
      </c>
      <c r="CL691">
        <v>611</v>
      </c>
      <c r="CM691">
        <v>12</v>
      </c>
      <c r="EL691">
        <v>160</v>
      </c>
      <c r="EM691" t="s">
        <v>102</v>
      </c>
      <c r="EN691" s="8">
        <v>43961</v>
      </c>
      <c r="EO691">
        <v>8</v>
      </c>
      <c r="EP691">
        <v>136</v>
      </c>
      <c r="EQ691">
        <v>0</v>
      </c>
    </row>
    <row r="692" spans="1:251" ht="19.57">
      <c r="CH692">
        <v>45</v>
      </c>
      <c r="CI692" t="s">
        <v>46</v>
      </c>
      <c r="CJ692" s="8">
        <v>43962</v>
      </c>
      <c r="CK692">
        <v>113</v>
      </c>
      <c r="CL692">
        <v>606</v>
      </c>
      <c r="CM692">
        <v>13</v>
      </c>
      <c r="EL692">
        <v>160</v>
      </c>
      <c r="EM692" t="s">
        <v>102</v>
      </c>
      <c r="EN692" s="8">
        <v>43962</v>
      </c>
      <c r="EO692">
        <v>8</v>
      </c>
      <c r="EP692">
        <v>136</v>
      </c>
      <c r="EQ692">
        <v>0</v>
      </c>
    </row>
    <row r="693" spans="1:251" ht="19.57">
      <c r="CH693">
        <v>45</v>
      </c>
      <c r="CI693" t="s">
        <v>46</v>
      </c>
      <c r="CJ693" s="8">
        <v>43963</v>
      </c>
      <c r="CK693">
        <v>113</v>
      </c>
      <c r="CL693">
        <v>606</v>
      </c>
      <c r="CM693">
        <v>14</v>
      </c>
      <c r="EL693">
        <v>160</v>
      </c>
      <c r="EM693" t="s">
        <v>102</v>
      </c>
      <c r="EN693" s="8">
        <v>43963</v>
      </c>
      <c r="EO693">
        <v>8</v>
      </c>
      <c r="EP693">
        <v>136</v>
      </c>
      <c r="EQ693">
        <v>0</v>
      </c>
    </row>
    <row r="694" spans="1:251" ht="19.57">
      <c r="CH694">
        <v>45</v>
      </c>
      <c r="CI694" t="s">
        <v>46</v>
      </c>
      <c r="CJ694" s="8">
        <v>43964</v>
      </c>
      <c r="CK694">
        <v>116</v>
      </c>
      <c r="CL694">
        <v>622</v>
      </c>
      <c r="CM694">
        <v>15</v>
      </c>
      <c r="EL694">
        <v>160</v>
      </c>
      <c r="EM694" t="s">
        <v>102</v>
      </c>
      <c r="EN694" s="8">
        <v>43964</v>
      </c>
      <c r="EO694">
        <v>9</v>
      </c>
      <c r="EP694">
        <v>153</v>
      </c>
      <c r="EQ694">
        <v>0</v>
      </c>
    </row>
    <row r="695" spans="1:251" ht="19.57">
      <c r="CH695">
        <v>45</v>
      </c>
      <c r="CI695" t="s">
        <v>46</v>
      </c>
      <c r="CJ695" s="8">
        <v>43965</v>
      </c>
      <c r="CK695">
        <v>119</v>
      </c>
      <c r="CL695">
        <v>638</v>
      </c>
      <c r="CM695">
        <v>16</v>
      </c>
      <c r="EL695">
        <v>160</v>
      </c>
      <c r="EM695" t="s">
        <v>102</v>
      </c>
      <c r="EN695" s="8">
        <v>43965</v>
      </c>
      <c r="EO695">
        <v>9</v>
      </c>
      <c r="EP695">
        <v>153</v>
      </c>
      <c r="EQ695">
        <v>0</v>
      </c>
    </row>
    <row r="696" spans="1:251" ht="20.25">
      <c r="CH696">
        <v>45</v>
      </c>
      <c r="CI696" t="s">
        <v>46</v>
      </c>
      <c r="CJ696" s="8">
        <v>43966</v>
      </c>
      <c r="CK696">
        <v>122</v>
      </c>
      <c r="CL696">
        <v>654</v>
      </c>
      <c r="CM696">
        <v>17</v>
      </c>
      <c r="EL696">
        <v>160</v>
      </c>
      <c r="EM696" t="s">
        <v>102</v>
      </c>
      <c r="EN696" s="8">
        <v>43966</v>
      </c>
      <c r="EO696">
        <v>10</v>
      </c>
      <c r="EP696">
        <v>170</v>
      </c>
      <c r="EQ696">
        <v>0</v>
      </c>
    </row>
    <row r="697" spans="1:251" ht="20.25">
      <c r="CH697">
        <v>47</v>
      </c>
      <c r="CI697" t="s">
        <v>47</v>
      </c>
      <c r="CJ697" s="8">
        <v>43914</v>
      </c>
      <c r="CK697">
        <v>0</v>
      </c>
      <c r="CM697">
        <v>0</v>
      </c>
    </row>
    <row r="698" spans="1:251" ht="20.25">
      <c r="CH698">
        <v>47</v>
      </c>
      <c r="CI698" t="s">
        <v>47</v>
      </c>
      <c r="CJ698" s="8">
        <v>43915</v>
      </c>
      <c r="CK698">
        <v>0</v>
      </c>
      <c r="CM698">
        <v>0</v>
      </c>
    </row>
    <row r="699" spans="1:251" ht="20.25">
      <c r="CH699">
        <v>47</v>
      </c>
      <c r="CI699" t="s">
        <v>47</v>
      </c>
      <c r="CJ699" s="8">
        <v>43916</v>
      </c>
      <c r="CK699">
        <v>0</v>
      </c>
      <c r="CM699">
        <v>0</v>
      </c>
    </row>
    <row r="700" spans="1:251" ht="20.25">
      <c r="CH700">
        <v>47</v>
      </c>
      <c r="CI700" t="s">
        <v>47</v>
      </c>
      <c r="CJ700" s="8">
        <v>43917</v>
      </c>
      <c r="CK700">
        <v>0</v>
      </c>
      <c r="CM700">
        <v>0</v>
      </c>
    </row>
    <row r="701" spans="1:251" ht="20.25">
      <c r="CH701">
        <v>47</v>
      </c>
      <c r="CI701" t="s">
        <v>47</v>
      </c>
      <c r="CJ701" s="8">
        <v>43918</v>
      </c>
      <c r="CK701">
        <v>0</v>
      </c>
      <c r="CM701">
        <v>0</v>
      </c>
    </row>
    <row r="702" spans="1:251" ht="20.25">
      <c r="CH702">
        <v>47</v>
      </c>
      <c r="CI702" t="s">
        <v>47</v>
      </c>
      <c r="CJ702" s="8">
        <v>43919</v>
      </c>
      <c r="CK702">
        <v>0</v>
      </c>
      <c r="CM702">
        <v>0</v>
      </c>
    </row>
    <row r="703" spans="1:251" ht="20.25">
      <c r="CH703">
        <v>47</v>
      </c>
      <c r="CI703" t="s">
        <v>47</v>
      </c>
      <c r="CJ703" s="8">
        <v>43920</v>
      </c>
      <c r="CK703">
        <v>0</v>
      </c>
      <c r="CM703">
        <v>0</v>
      </c>
    </row>
    <row r="704" spans="1:251" ht="20.25">
      <c r="CH704">
        <v>47</v>
      </c>
      <c r="CI704" t="s">
        <v>47</v>
      </c>
      <c r="CJ704" s="8">
        <v>43921</v>
      </c>
      <c r="CK704">
        <v>2</v>
      </c>
      <c r="CM704">
        <v>0</v>
      </c>
    </row>
    <row r="705" spans="1:251" ht="20.25">
      <c r="CH705">
        <v>47</v>
      </c>
      <c r="CI705" t="s">
        <v>47</v>
      </c>
      <c r="CJ705" s="8">
        <v>43922</v>
      </c>
      <c r="CK705">
        <v>2</v>
      </c>
      <c r="CM705">
        <v>0</v>
      </c>
    </row>
    <row r="706" spans="1:251" ht="20.25">
      <c r="CH706">
        <v>47</v>
      </c>
      <c r="CI706" t="s">
        <v>47</v>
      </c>
      <c r="CJ706" s="8">
        <v>43923</v>
      </c>
      <c r="CK706">
        <v>2</v>
      </c>
      <c r="CM706">
        <v>0</v>
      </c>
    </row>
    <row r="707" spans="1:251" ht="20.25">
      <c r="CH707">
        <v>47</v>
      </c>
      <c r="CI707" t="s">
        <v>47</v>
      </c>
      <c r="CJ707" s="8">
        <v>43924</v>
      </c>
      <c r="CK707">
        <v>3</v>
      </c>
      <c r="CM707">
        <v>0</v>
      </c>
    </row>
    <row r="708" spans="1:251" ht="20.25">
      <c r="CH708">
        <v>47</v>
      </c>
      <c r="CI708" t="s">
        <v>47</v>
      </c>
      <c r="CJ708" s="8">
        <v>43925</v>
      </c>
      <c r="CK708">
        <v>4</v>
      </c>
      <c r="CM708">
        <v>0</v>
      </c>
    </row>
    <row r="709" spans="1:251" ht="20.25">
      <c r="CH709">
        <v>47</v>
      </c>
      <c r="CI709" t="s">
        <v>47</v>
      </c>
      <c r="CJ709" s="8">
        <v>43926</v>
      </c>
      <c r="CK709">
        <v>4</v>
      </c>
      <c r="CM709">
        <v>0</v>
      </c>
    </row>
    <row r="710" spans="1:251" ht="20.25">
      <c r="CH710">
        <v>47</v>
      </c>
      <c r="CI710" t="s">
        <v>47</v>
      </c>
      <c r="CJ710" s="8">
        <v>43927</v>
      </c>
      <c r="CK710">
        <v>4</v>
      </c>
      <c r="CM710">
        <v>0</v>
      </c>
    </row>
    <row r="711" spans="1:251" ht="20.25">
      <c r="CH711">
        <v>47</v>
      </c>
      <c r="CI711" t="s">
        <v>47</v>
      </c>
      <c r="CJ711" s="8">
        <v>43928</v>
      </c>
      <c r="CK711">
        <v>4</v>
      </c>
      <c r="CM711">
        <v>0</v>
      </c>
    </row>
    <row r="712" spans="1:251" ht="20.25">
      <c r="CH712">
        <v>47</v>
      </c>
      <c r="CI712" t="s">
        <v>47</v>
      </c>
      <c r="CJ712" s="8">
        <v>43929</v>
      </c>
      <c r="CK712">
        <v>8</v>
      </c>
      <c r="CM712">
        <v>0</v>
      </c>
    </row>
    <row r="713" spans="1:251" ht="20.25">
      <c r="CH713">
        <v>47</v>
      </c>
      <c r="CI713" t="s">
        <v>47</v>
      </c>
      <c r="CJ713" s="8">
        <v>43930</v>
      </c>
      <c r="CK713">
        <v>10</v>
      </c>
      <c r="CM713">
        <v>1</v>
      </c>
    </row>
    <row r="714" spans="1:251" ht="20.25">
      <c r="CH714">
        <v>47</v>
      </c>
      <c r="CI714" t="s">
        <v>47</v>
      </c>
      <c r="CJ714" s="8">
        <v>43931</v>
      </c>
      <c r="CK714">
        <v>11</v>
      </c>
      <c r="CM714">
        <v>2</v>
      </c>
    </row>
    <row r="715" spans="1:251" ht="20.25">
      <c r="CH715">
        <v>47</v>
      </c>
      <c r="CI715" t="s">
        <v>47</v>
      </c>
      <c r="CJ715" s="8">
        <v>43932</v>
      </c>
      <c r="CK715">
        <v>11</v>
      </c>
      <c r="CM715">
        <v>2</v>
      </c>
    </row>
    <row r="716" spans="1:251" ht="20.25">
      <c r="CH716">
        <v>47</v>
      </c>
      <c r="CI716" t="s">
        <v>47</v>
      </c>
      <c r="CJ716" s="8">
        <v>43933</v>
      </c>
      <c r="CK716">
        <v>13</v>
      </c>
      <c r="CM716">
        <v>1</v>
      </c>
    </row>
    <row r="717" spans="1:251" ht="20.25">
      <c r="CH717">
        <v>47</v>
      </c>
      <c r="CI717" t="s">
        <v>47</v>
      </c>
      <c r="CJ717" s="8">
        <v>43934</v>
      </c>
      <c r="CK717">
        <v>18</v>
      </c>
      <c r="CM717">
        <v>1</v>
      </c>
    </row>
    <row r="718" spans="1:251" ht="20.25">
      <c r="CH718">
        <v>47</v>
      </c>
      <c r="CI718" t="s">
        <v>47</v>
      </c>
      <c r="CJ718" s="8">
        <v>43935</v>
      </c>
      <c r="CK718">
        <v>21</v>
      </c>
      <c r="CM718">
        <v>1</v>
      </c>
    </row>
    <row r="719" spans="1:251" ht="20.25">
      <c r="CH719">
        <v>47</v>
      </c>
      <c r="CI719" t="s">
        <v>47</v>
      </c>
      <c r="CJ719" s="8">
        <v>43936</v>
      </c>
      <c r="CK719">
        <v>21</v>
      </c>
      <c r="CM719">
        <v>2</v>
      </c>
    </row>
    <row r="720" spans="1:251" ht="20.25">
      <c r="CH720">
        <v>47</v>
      </c>
      <c r="CI720" t="s">
        <v>47</v>
      </c>
      <c r="CJ720" s="8">
        <v>43937</v>
      </c>
      <c r="CK720">
        <v>20</v>
      </c>
      <c r="CL720">
        <v>176</v>
      </c>
      <c r="CM720">
        <v>2</v>
      </c>
    </row>
    <row r="721" spans="1:251" ht="20.25">
      <c r="CH721">
        <v>47</v>
      </c>
      <c r="CI721" t="s">
        <v>47</v>
      </c>
      <c r="CJ721" s="8">
        <v>43938</v>
      </c>
      <c r="CK721">
        <v>20</v>
      </c>
      <c r="CL721">
        <v>176</v>
      </c>
      <c r="CM721">
        <v>2</v>
      </c>
    </row>
    <row r="722" spans="1:251" ht="20.25">
      <c r="CH722">
        <v>47</v>
      </c>
      <c r="CI722" t="s">
        <v>47</v>
      </c>
      <c r="CJ722" s="8">
        <v>43939</v>
      </c>
      <c r="CK722">
        <v>20</v>
      </c>
      <c r="CL722">
        <v>176</v>
      </c>
      <c r="CM722">
        <v>2</v>
      </c>
    </row>
    <row r="723" spans="1:251" ht="20.25">
      <c r="CH723">
        <v>47</v>
      </c>
      <c r="CI723" t="s">
        <v>47</v>
      </c>
      <c r="CJ723" s="8">
        <v>43940</v>
      </c>
      <c r="CK723">
        <v>21</v>
      </c>
      <c r="CL723">
        <v>185</v>
      </c>
      <c r="CM723">
        <v>2</v>
      </c>
    </row>
    <row r="724" spans="1:251" ht="20.25">
      <c r="CH724">
        <v>47</v>
      </c>
      <c r="CI724" t="s">
        <v>47</v>
      </c>
      <c r="CJ724" s="8">
        <v>43941</v>
      </c>
      <c r="CK724">
        <v>21</v>
      </c>
      <c r="CL724">
        <v>185</v>
      </c>
      <c r="CM724">
        <v>2</v>
      </c>
    </row>
    <row r="725" spans="1:251" ht="20.25">
      <c r="CH725">
        <v>47</v>
      </c>
      <c r="CI725" t="s">
        <v>47</v>
      </c>
      <c r="CJ725" s="8">
        <v>43942</v>
      </c>
      <c r="CK725">
        <v>21</v>
      </c>
      <c r="CL725">
        <v>185</v>
      </c>
      <c r="CM725">
        <v>2</v>
      </c>
    </row>
    <row r="726" spans="1:251" ht="20.25">
      <c r="CH726">
        <v>47</v>
      </c>
      <c r="CI726" t="s">
        <v>47</v>
      </c>
      <c r="CJ726" s="8">
        <v>43943</v>
      </c>
      <c r="CK726">
        <v>22</v>
      </c>
      <c r="CL726">
        <v>193</v>
      </c>
      <c r="CM726">
        <v>1</v>
      </c>
    </row>
    <row r="727" spans="1:251" ht="20.25">
      <c r="CH727">
        <v>47</v>
      </c>
      <c r="CI727" t="s">
        <v>47</v>
      </c>
      <c r="CJ727" s="8">
        <v>43944</v>
      </c>
      <c r="CK727">
        <v>27</v>
      </c>
      <c r="CL727">
        <v>237</v>
      </c>
      <c r="CM727">
        <v>1</v>
      </c>
    </row>
    <row r="728" spans="1:251" ht="20.25">
      <c r="CH728">
        <v>47</v>
      </c>
      <c r="CI728" t="s">
        <v>47</v>
      </c>
      <c r="CJ728" s="8">
        <v>43945</v>
      </c>
      <c r="CK728">
        <v>33</v>
      </c>
      <c r="CL728">
        <v>290</v>
      </c>
      <c r="CM728">
        <v>0</v>
      </c>
    </row>
    <row r="729" spans="1:251" ht="20.25">
      <c r="CH729">
        <v>47</v>
      </c>
      <c r="CI729" t="s">
        <v>47</v>
      </c>
      <c r="CJ729" s="8">
        <v>43946</v>
      </c>
      <c r="CK729">
        <v>35</v>
      </c>
      <c r="CL729">
        <v>308</v>
      </c>
      <c r="CM729">
        <v>1</v>
      </c>
    </row>
    <row r="730" spans="1:251" ht="20.25">
      <c r="CH730">
        <v>47</v>
      </c>
      <c r="CI730" t="s">
        <v>47</v>
      </c>
      <c r="CJ730" s="8">
        <v>43947</v>
      </c>
      <c r="CK730">
        <v>36</v>
      </c>
      <c r="CL730">
        <v>316</v>
      </c>
      <c r="CM730">
        <v>1</v>
      </c>
    </row>
    <row r="731" spans="1:251" ht="20.25">
      <c r="CH731">
        <v>47</v>
      </c>
      <c r="CI731" t="s">
        <v>47</v>
      </c>
      <c r="CJ731" s="8">
        <v>43948</v>
      </c>
      <c r="CK731">
        <v>39</v>
      </c>
      <c r="CL731">
        <v>343</v>
      </c>
      <c r="CM731">
        <v>4</v>
      </c>
    </row>
    <row r="732" spans="1:251" ht="20.25">
      <c r="CH732">
        <v>47</v>
      </c>
      <c r="CI732" t="s">
        <v>47</v>
      </c>
      <c r="CJ732" s="8">
        <v>43949</v>
      </c>
      <c r="CK732">
        <v>40</v>
      </c>
      <c r="CL732">
        <v>352</v>
      </c>
      <c r="CM732">
        <v>4</v>
      </c>
    </row>
    <row r="733" spans="1:251" ht="20.25">
      <c r="CH733">
        <v>47</v>
      </c>
      <c r="CI733" t="s">
        <v>47</v>
      </c>
      <c r="CJ733" s="8">
        <v>43950</v>
      </c>
      <c r="CK733">
        <v>41</v>
      </c>
      <c r="CL733">
        <v>360</v>
      </c>
      <c r="CM733">
        <v>4</v>
      </c>
    </row>
    <row r="734" spans="1:251" ht="20.25">
      <c r="CH734">
        <v>47</v>
      </c>
      <c r="CI734" t="s">
        <v>47</v>
      </c>
      <c r="CJ734" s="8">
        <v>43951</v>
      </c>
      <c r="CK734">
        <v>46</v>
      </c>
      <c r="CL734">
        <v>404</v>
      </c>
      <c r="CM734">
        <v>4</v>
      </c>
    </row>
    <row r="735" spans="1:251" ht="20.25">
      <c r="CH735">
        <v>47</v>
      </c>
      <c r="CI735" t="s">
        <v>47</v>
      </c>
      <c r="CJ735" s="8">
        <v>43952</v>
      </c>
      <c r="CK735">
        <v>51</v>
      </c>
      <c r="CL735">
        <v>448</v>
      </c>
      <c r="CM735">
        <v>4</v>
      </c>
    </row>
    <row r="736" spans="1:251" ht="20.25">
      <c r="CH736">
        <v>47</v>
      </c>
      <c r="CI736" t="s">
        <v>47</v>
      </c>
      <c r="CJ736" s="8">
        <v>43953</v>
      </c>
      <c r="CK736">
        <v>52</v>
      </c>
      <c r="CL736">
        <v>457</v>
      </c>
      <c r="CM736">
        <v>4</v>
      </c>
    </row>
    <row r="737" spans="1:251" ht="20.25">
      <c r="CH737">
        <v>47</v>
      </c>
      <c r="CI737" t="s">
        <v>47</v>
      </c>
      <c r="CJ737" s="8">
        <v>43954</v>
      </c>
      <c r="CK737">
        <v>53</v>
      </c>
      <c r="CL737">
        <v>466</v>
      </c>
      <c r="CM737">
        <v>6</v>
      </c>
    </row>
    <row r="738" spans="1:251" ht="20.25">
      <c r="CH738">
        <v>47</v>
      </c>
      <c r="CI738" t="s">
        <v>47</v>
      </c>
      <c r="CJ738" s="8">
        <v>43955</v>
      </c>
      <c r="CK738">
        <v>57</v>
      </c>
      <c r="CL738">
        <v>501</v>
      </c>
      <c r="CM738">
        <v>7</v>
      </c>
    </row>
    <row r="739" spans="1:251" ht="20.25">
      <c r="CH739">
        <v>47</v>
      </c>
      <c r="CI739" t="s">
        <v>47</v>
      </c>
      <c r="CJ739" s="8">
        <v>43956</v>
      </c>
      <c r="CK739">
        <v>59</v>
      </c>
      <c r="CL739">
        <v>519</v>
      </c>
      <c r="CM739">
        <v>8</v>
      </c>
    </row>
    <row r="740" spans="1:251" ht="20.25">
      <c r="CH740">
        <v>47</v>
      </c>
      <c r="CI740" t="s">
        <v>47</v>
      </c>
      <c r="CJ740" s="8">
        <v>43957</v>
      </c>
      <c r="CK740">
        <v>60</v>
      </c>
      <c r="CL740">
        <v>527</v>
      </c>
      <c r="CM740">
        <v>8</v>
      </c>
    </row>
    <row r="741" spans="1:251" ht="20.25">
      <c r="CH741">
        <v>47</v>
      </c>
      <c r="CI741" t="s">
        <v>47</v>
      </c>
      <c r="CJ741" s="8">
        <v>43958</v>
      </c>
      <c r="CK741">
        <v>64</v>
      </c>
      <c r="CL741">
        <v>563</v>
      </c>
      <c r="CM741">
        <v>8</v>
      </c>
    </row>
    <row r="742" spans="1:251" ht="20.25">
      <c r="CH742">
        <v>47</v>
      </c>
      <c r="CI742" t="s">
        <v>47</v>
      </c>
      <c r="CJ742" s="8">
        <v>43959</v>
      </c>
      <c r="CK742">
        <v>72</v>
      </c>
      <c r="CL742">
        <v>633</v>
      </c>
      <c r="CM742">
        <v>9</v>
      </c>
    </row>
    <row r="743" spans="1:251" ht="20.25">
      <c r="CH743">
        <v>47</v>
      </c>
      <c r="CI743" t="s">
        <v>47</v>
      </c>
      <c r="CJ743" s="8">
        <v>43960</v>
      </c>
      <c r="CK743">
        <v>82</v>
      </c>
      <c r="CL743">
        <v>721</v>
      </c>
      <c r="CM743">
        <v>9</v>
      </c>
    </row>
    <row r="744" spans="1:251" ht="20.25">
      <c r="CH744">
        <v>47</v>
      </c>
      <c r="CI744" t="s">
        <v>47</v>
      </c>
      <c r="CJ744" s="8">
        <v>43961</v>
      </c>
      <c r="CK744">
        <v>84</v>
      </c>
      <c r="CL744">
        <v>738</v>
      </c>
      <c r="CM744">
        <v>9</v>
      </c>
    </row>
    <row r="745" spans="1:251" ht="20.25">
      <c r="CH745">
        <v>47</v>
      </c>
      <c r="CI745" t="s">
        <v>47</v>
      </c>
      <c r="CJ745" s="8">
        <v>43962</v>
      </c>
      <c r="CK745">
        <v>118</v>
      </c>
      <c r="CL745">
        <v>1037</v>
      </c>
      <c r="CM745">
        <v>9</v>
      </c>
    </row>
    <row r="746" spans="1:251" ht="20.25">
      <c r="CH746">
        <v>47</v>
      </c>
      <c r="CI746" t="s">
        <v>47</v>
      </c>
      <c r="CJ746" s="8">
        <v>43963</v>
      </c>
      <c r="CK746">
        <v>118</v>
      </c>
      <c r="CL746">
        <v>1037</v>
      </c>
      <c r="CM746">
        <v>10</v>
      </c>
    </row>
    <row r="747" spans="1:251" ht="20.25">
      <c r="CH747">
        <v>47</v>
      </c>
      <c r="CI747" t="s">
        <v>47</v>
      </c>
      <c r="CJ747" s="8">
        <v>43964</v>
      </c>
      <c r="CK747">
        <v>126</v>
      </c>
      <c r="CL747">
        <v>1108</v>
      </c>
      <c r="CM747">
        <v>13</v>
      </c>
    </row>
    <row r="748" spans="1:251" ht="20.25">
      <c r="CH748">
        <v>47</v>
      </c>
      <c r="CI748" t="s">
        <v>47</v>
      </c>
      <c r="CJ748" s="8">
        <v>43965</v>
      </c>
      <c r="CK748">
        <v>126</v>
      </c>
      <c r="CL748">
        <v>1108</v>
      </c>
      <c r="CM748">
        <v>14</v>
      </c>
    </row>
    <row r="749" spans="1:251" ht="20.25">
      <c r="CH749">
        <v>47</v>
      </c>
      <c r="CI749" t="s">
        <v>47</v>
      </c>
      <c r="CJ749" s="8">
        <v>43966</v>
      </c>
      <c r="CK749">
        <v>129</v>
      </c>
      <c r="CL749">
        <v>1134</v>
      </c>
      <c r="CM749">
        <v>17</v>
      </c>
    </row>
    <row r="750" spans="1:251" ht="20.25">
      <c r="CH750">
        <v>52</v>
      </c>
      <c r="CI750" t="s">
        <v>48</v>
      </c>
      <c r="CJ750" s="8">
        <v>43914</v>
      </c>
      <c r="CK750">
        <v>5</v>
      </c>
      <c r="CM750">
        <v>0</v>
      </c>
    </row>
    <row r="751" spans="1:251" ht="20.25">
      <c r="CH751">
        <v>52</v>
      </c>
      <c r="CI751" t="s">
        <v>48</v>
      </c>
      <c r="CJ751" s="8">
        <v>43915</v>
      </c>
      <c r="CK751">
        <v>8</v>
      </c>
      <c r="CM751">
        <v>0</v>
      </c>
    </row>
    <row r="752" spans="1:251" ht="20.25">
      <c r="CH752">
        <v>52</v>
      </c>
      <c r="CI752" t="s">
        <v>48</v>
      </c>
      <c r="CJ752" s="8">
        <v>43916</v>
      </c>
      <c r="CK752">
        <v>8</v>
      </c>
      <c r="CM752">
        <v>0</v>
      </c>
    </row>
    <row r="753" spans="1:251" ht="20.25">
      <c r="CH753">
        <v>52</v>
      </c>
      <c r="CI753" t="s">
        <v>48</v>
      </c>
      <c r="CJ753" s="8">
        <v>43917</v>
      </c>
      <c r="CK753">
        <v>11</v>
      </c>
      <c r="CM753">
        <v>0</v>
      </c>
    </row>
    <row r="754" spans="1:251" ht="20.25">
      <c r="CH754">
        <v>52</v>
      </c>
      <c r="CI754" t="s">
        <v>48</v>
      </c>
      <c r="CJ754" s="8">
        <v>43918</v>
      </c>
      <c r="CK754">
        <v>11</v>
      </c>
      <c r="CM754">
        <v>0</v>
      </c>
    </row>
    <row r="755" spans="1:251" ht="20.25">
      <c r="CH755">
        <v>52</v>
      </c>
      <c r="CI755" t="s">
        <v>48</v>
      </c>
      <c r="CJ755" s="8">
        <v>43919</v>
      </c>
      <c r="CK755">
        <v>12</v>
      </c>
      <c r="CM755">
        <v>0</v>
      </c>
    </row>
    <row r="756" spans="1:251" ht="20.25">
      <c r="CH756">
        <v>52</v>
      </c>
      <c r="CI756" t="s">
        <v>48</v>
      </c>
      <c r="CJ756" s="8">
        <v>43920</v>
      </c>
      <c r="CK756">
        <v>15</v>
      </c>
      <c r="CM756">
        <v>0</v>
      </c>
    </row>
    <row r="757" spans="1:251" ht="20.25">
      <c r="CH757">
        <v>52</v>
      </c>
      <c r="CI757" t="s">
        <v>48</v>
      </c>
      <c r="CJ757" s="8">
        <v>43921</v>
      </c>
      <c r="CK757">
        <v>15</v>
      </c>
      <c r="CM757">
        <v>0</v>
      </c>
    </row>
    <row r="758" spans="1:251" ht="20.25">
      <c r="CH758">
        <v>52</v>
      </c>
      <c r="CI758" t="s">
        <v>48</v>
      </c>
      <c r="CJ758" s="8">
        <v>43922</v>
      </c>
      <c r="CK758">
        <v>15</v>
      </c>
      <c r="CM758">
        <v>0</v>
      </c>
    </row>
    <row r="759" spans="1:251" ht="20.25">
      <c r="CH759">
        <v>52</v>
      </c>
      <c r="CI759" t="s">
        <v>48</v>
      </c>
      <c r="CJ759" s="8">
        <v>43923</v>
      </c>
      <c r="CK759">
        <v>16</v>
      </c>
      <c r="CM759">
        <v>0</v>
      </c>
    </row>
    <row r="760" spans="1:251" ht="20.25">
      <c r="CH760">
        <v>52</v>
      </c>
      <c r="CI760" t="s">
        <v>48</v>
      </c>
      <c r="CJ760" s="8">
        <v>43924</v>
      </c>
      <c r="CK760">
        <v>20</v>
      </c>
      <c r="CM760">
        <v>1</v>
      </c>
    </row>
    <row r="761" spans="1:251" ht="20.25">
      <c r="CH761">
        <v>52</v>
      </c>
      <c r="CI761" t="s">
        <v>48</v>
      </c>
      <c r="CJ761" s="8">
        <v>43925</v>
      </c>
      <c r="CK761">
        <v>21</v>
      </c>
      <c r="CM761">
        <v>1</v>
      </c>
    </row>
    <row r="762" spans="1:251" ht="20.25">
      <c r="CH762">
        <v>52</v>
      </c>
      <c r="CI762" t="s">
        <v>48</v>
      </c>
      <c r="CJ762" s="8">
        <v>43926</v>
      </c>
      <c r="CK762">
        <v>23</v>
      </c>
      <c r="CM762">
        <v>1</v>
      </c>
    </row>
    <row r="763" spans="1:251" ht="20.25">
      <c r="CH763">
        <v>52</v>
      </c>
      <c r="CI763" t="s">
        <v>48</v>
      </c>
      <c r="CJ763" s="8">
        <v>43927</v>
      </c>
      <c r="CK763">
        <v>30</v>
      </c>
      <c r="CM763">
        <v>1</v>
      </c>
    </row>
    <row r="764" spans="1:251" ht="20.25">
      <c r="CH764">
        <v>52</v>
      </c>
      <c r="CI764" t="s">
        <v>48</v>
      </c>
      <c r="CJ764" s="8">
        <v>43928</v>
      </c>
      <c r="CK764">
        <v>33</v>
      </c>
      <c r="CM764">
        <v>1</v>
      </c>
    </row>
    <row r="765" spans="1:251" ht="20.25">
      <c r="CH765">
        <v>52</v>
      </c>
      <c r="CI765" t="s">
        <v>48</v>
      </c>
      <c r="CJ765" s="8">
        <v>43929</v>
      </c>
      <c r="CK765">
        <v>35</v>
      </c>
      <c r="CM765">
        <v>1</v>
      </c>
    </row>
    <row r="766" spans="1:251" ht="20.25">
      <c r="CH766">
        <v>52</v>
      </c>
      <c r="CI766" t="s">
        <v>48</v>
      </c>
      <c r="CJ766" s="8">
        <v>43930</v>
      </c>
      <c r="CK766">
        <v>47</v>
      </c>
      <c r="CM766">
        <v>1</v>
      </c>
    </row>
    <row r="767" spans="1:251" ht="20.25">
      <c r="CH767">
        <v>52</v>
      </c>
      <c r="CI767" t="s">
        <v>48</v>
      </c>
      <c r="CJ767" s="8">
        <v>43931</v>
      </c>
      <c r="CK767">
        <v>51</v>
      </c>
      <c r="CM767">
        <v>2</v>
      </c>
    </row>
    <row r="768" spans="1:251" ht="20.25">
      <c r="CH768">
        <v>52</v>
      </c>
      <c r="CI768" t="s">
        <v>48</v>
      </c>
      <c r="CJ768" s="8">
        <v>43932</v>
      </c>
      <c r="CK768">
        <v>56</v>
      </c>
      <c r="CM768">
        <v>1</v>
      </c>
    </row>
    <row r="769" spans="1:251" ht="20.25">
      <c r="CH769">
        <v>52</v>
      </c>
      <c r="CI769" t="s">
        <v>48</v>
      </c>
      <c r="CJ769" s="8">
        <v>43933</v>
      </c>
      <c r="CK769">
        <v>56</v>
      </c>
      <c r="CM769">
        <v>2</v>
      </c>
    </row>
    <row r="770" spans="1:251" ht="20.25">
      <c r="CH770">
        <v>52</v>
      </c>
      <c r="CI770" t="s">
        <v>48</v>
      </c>
      <c r="CJ770" s="8">
        <v>43934</v>
      </c>
      <c r="CK770">
        <v>56</v>
      </c>
      <c r="CM770">
        <v>2</v>
      </c>
    </row>
    <row r="771" spans="1:251" ht="20.25">
      <c r="CH771">
        <v>52</v>
      </c>
      <c r="CI771" t="s">
        <v>48</v>
      </c>
      <c r="CJ771" s="8">
        <v>43935</v>
      </c>
      <c r="CK771">
        <v>57</v>
      </c>
      <c r="CM771">
        <v>2</v>
      </c>
    </row>
    <row r="772" spans="1:251" ht="20.25">
      <c r="CH772">
        <v>52</v>
      </c>
      <c r="CI772" t="s">
        <v>48</v>
      </c>
      <c r="CJ772" s="8">
        <v>43936</v>
      </c>
      <c r="CK772">
        <v>60</v>
      </c>
      <c r="CM772">
        <v>2</v>
      </c>
    </row>
    <row r="773" spans="1:251" ht="20.25">
      <c r="CH773">
        <v>52</v>
      </c>
      <c r="CI773" t="s">
        <v>48</v>
      </c>
      <c r="CJ773" s="8">
        <v>43937</v>
      </c>
      <c r="CK773">
        <v>60</v>
      </c>
      <c r="CL773">
        <v>235</v>
      </c>
      <c r="CM773">
        <v>3</v>
      </c>
    </row>
    <row r="774" spans="1:251" ht="20.25">
      <c r="CH774">
        <v>52</v>
      </c>
      <c r="CI774" t="s">
        <v>48</v>
      </c>
      <c r="CJ774" s="8">
        <v>43938</v>
      </c>
      <c r="CK774">
        <v>62</v>
      </c>
      <c r="CL774">
        <v>243</v>
      </c>
      <c r="CM774">
        <v>3</v>
      </c>
    </row>
    <row r="775" spans="1:251" ht="20.25">
      <c r="CH775">
        <v>52</v>
      </c>
      <c r="CI775" t="s">
        <v>48</v>
      </c>
      <c r="CJ775" s="8">
        <v>43939</v>
      </c>
      <c r="CK775">
        <v>65</v>
      </c>
      <c r="CL775">
        <v>255</v>
      </c>
      <c r="CM775">
        <v>6</v>
      </c>
    </row>
    <row r="776" spans="1:251" ht="20.25">
      <c r="CH776">
        <v>52</v>
      </c>
      <c r="CI776" t="s">
        <v>48</v>
      </c>
      <c r="CJ776" s="8">
        <v>43940</v>
      </c>
      <c r="CK776">
        <v>65</v>
      </c>
      <c r="CL776">
        <v>255</v>
      </c>
      <c r="CM776">
        <v>7</v>
      </c>
    </row>
    <row r="777" spans="1:251" ht="20.25">
      <c r="CH777">
        <v>52</v>
      </c>
      <c r="CI777" t="s">
        <v>48</v>
      </c>
      <c r="CJ777" s="8">
        <v>43941</v>
      </c>
      <c r="CK777">
        <v>90</v>
      </c>
      <c r="CL777">
        <v>353</v>
      </c>
      <c r="CM777">
        <v>13</v>
      </c>
    </row>
    <row r="778" spans="1:251" ht="20.25">
      <c r="CH778">
        <v>52</v>
      </c>
      <c r="CI778" t="s">
        <v>48</v>
      </c>
      <c r="CJ778" s="8">
        <v>43942</v>
      </c>
      <c r="CK778">
        <v>96</v>
      </c>
      <c r="CL778">
        <v>376</v>
      </c>
      <c r="CM778">
        <v>13</v>
      </c>
    </row>
    <row r="779" spans="1:251" ht="20.25">
      <c r="CH779">
        <v>52</v>
      </c>
      <c r="CI779" t="s">
        <v>48</v>
      </c>
      <c r="CJ779" s="8">
        <v>43943</v>
      </c>
      <c r="CK779">
        <v>97</v>
      </c>
      <c r="CL779">
        <v>380</v>
      </c>
      <c r="CM779">
        <v>16</v>
      </c>
    </row>
    <row r="780" spans="1:251" ht="20.25">
      <c r="CH780">
        <v>52</v>
      </c>
      <c r="CI780" t="s">
        <v>48</v>
      </c>
      <c r="CJ780" s="8">
        <v>43944</v>
      </c>
      <c r="CK780">
        <v>108</v>
      </c>
      <c r="CL780">
        <v>423</v>
      </c>
      <c r="CM780">
        <v>16</v>
      </c>
    </row>
    <row r="781" spans="1:251" ht="20.25">
      <c r="CH781">
        <v>52</v>
      </c>
      <c r="CI781" t="s">
        <v>48</v>
      </c>
      <c r="CJ781" s="8">
        <v>43945</v>
      </c>
      <c r="CK781">
        <v>127</v>
      </c>
      <c r="CL781">
        <v>498</v>
      </c>
      <c r="CM781">
        <v>17</v>
      </c>
    </row>
    <row r="782" spans="1:251" ht="20.25">
      <c r="CH782">
        <v>52</v>
      </c>
      <c r="CI782" t="s">
        <v>48</v>
      </c>
      <c r="CJ782" s="8">
        <v>43946</v>
      </c>
      <c r="CK782">
        <v>131</v>
      </c>
      <c r="CL782">
        <v>514</v>
      </c>
      <c r="CM782">
        <v>17</v>
      </c>
    </row>
    <row r="783" spans="1:251" ht="20.25">
      <c r="CH783">
        <v>52</v>
      </c>
      <c r="CI783" t="s">
        <v>48</v>
      </c>
      <c r="CJ783" s="8">
        <v>43947</v>
      </c>
      <c r="CK783">
        <v>147</v>
      </c>
      <c r="CL783">
        <v>576</v>
      </c>
      <c r="CM783">
        <v>17</v>
      </c>
    </row>
    <row r="784" spans="1:251" ht="20.25">
      <c r="CH784">
        <v>52</v>
      </c>
      <c r="CI784" t="s">
        <v>48</v>
      </c>
      <c r="CJ784" s="8">
        <v>43948</v>
      </c>
      <c r="CK784">
        <v>148</v>
      </c>
      <c r="CL784">
        <v>580</v>
      </c>
      <c r="CM784">
        <v>17</v>
      </c>
    </row>
    <row r="785" spans="1:251" ht="20.25">
      <c r="CH785">
        <v>52</v>
      </c>
      <c r="CI785" t="s">
        <v>48</v>
      </c>
      <c r="CJ785" s="8">
        <v>43949</v>
      </c>
      <c r="CK785">
        <v>148</v>
      </c>
      <c r="CL785">
        <v>580</v>
      </c>
      <c r="CM785">
        <v>18</v>
      </c>
    </row>
    <row r="786" spans="1:251" ht="20.25">
      <c r="CH786">
        <v>52</v>
      </c>
      <c r="CI786" t="s">
        <v>48</v>
      </c>
      <c r="CJ786" s="8">
        <v>43950</v>
      </c>
      <c r="CK786">
        <v>150</v>
      </c>
      <c r="CL786">
        <v>588</v>
      </c>
      <c r="CM786">
        <v>18</v>
      </c>
    </row>
    <row r="787" spans="1:251" ht="20.25">
      <c r="CH787">
        <v>52</v>
      </c>
      <c r="CI787" t="s">
        <v>48</v>
      </c>
      <c r="CJ787" s="8">
        <v>43951</v>
      </c>
      <c r="CK787">
        <v>155</v>
      </c>
      <c r="CL787">
        <v>608</v>
      </c>
      <c r="CM787">
        <v>19</v>
      </c>
    </row>
    <row r="788" spans="1:251" ht="20.25">
      <c r="CH788">
        <v>52</v>
      </c>
      <c r="CI788" t="s">
        <v>48</v>
      </c>
      <c r="CJ788" s="8">
        <v>43952</v>
      </c>
      <c r="CK788">
        <v>159</v>
      </c>
      <c r="CL788">
        <v>623</v>
      </c>
      <c r="CM788">
        <v>19</v>
      </c>
    </row>
    <row r="789" spans="1:251" ht="20.25">
      <c r="CH789">
        <v>52</v>
      </c>
      <c r="CI789" t="s">
        <v>48</v>
      </c>
      <c r="CJ789" s="8">
        <v>43953</v>
      </c>
      <c r="CK789">
        <v>161</v>
      </c>
      <c r="CL789">
        <v>631</v>
      </c>
      <c r="CM789">
        <v>19</v>
      </c>
    </row>
    <row r="790" spans="1:251" ht="20.25">
      <c r="CH790">
        <v>52</v>
      </c>
      <c r="CI790" t="s">
        <v>48</v>
      </c>
      <c r="CJ790" s="8">
        <v>43954</v>
      </c>
      <c r="CK790">
        <v>161</v>
      </c>
      <c r="CL790">
        <v>631</v>
      </c>
      <c r="CM790">
        <v>19</v>
      </c>
    </row>
    <row r="791" spans="1:251" ht="20.25">
      <c r="CH791">
        <v>52</v>
      </c>
      <c r="CI791" t="s">
        <v>48</v>
      </c>
      <c r="CJ791" s="8">
        <v>43955</v>
      </c>
      <c r="CK791">
        <v>159</v>
      </c>
      <c r="CL791">
        <v>623</v>
      </c>
      <c r="CM791">
        <v>19</v>
      </c>
    </row>
    <row r="792" spans="1:251" ht="20.25">
      <c r="CH792">
        <v>52</v>
      </c>
      <c r="CI792" t="s">
        <v>48</v>
      </c>
      <c r="CJ792" s="8">
        <v>43956</v>
      </c>
      <c r="CK792">
        <v>161</v>
      </c>
      <c r="CL792">
        <v>631</v>
      </c>
      <c r="CM792">
        <v>21</v>
      </c>
    </row>
    <row r="793" spans="1:251" ht="20.25">
      <c r="CH793">
        <v>52</v>
      </c>
      <c r="CI793" t="s">
        <v>48</v>
      </c>
      <c r="CJ793" s="8">
        <v>43957</v>
      </c>
      <c r="CK793">
        <v>163</v>
      </c>
      <c r="CL793">
        <v>639</v>
      </c>
      <c r="CM793">
        <v>24</v>
      </c>
    </row>
    <row r="794" spans="1:251" ht="20.25">
      <c r="CH794">
        <v>52</v>
      </c>
      <c r="CI794" t="s">
        <v>48</v>
      </c>
      <c r="CJ794" s="8">
        <v>43958</v>
      </c>
      <c r="CK794">
        <v>163</v>
      </c>
      <c r="CL794">
        <v>639</v>
      </c>
      <c r="CM794">
        <v>26</v>
      </c>
    </row>
    <row r="795" spans="1:251" ht="20.25">
      <c r="CH795">
        <v>52</v>
      </c>
      <c r="CI795" t="s">
        <v>48</v>
      </c>
      <c r="CJ795" s="8">
        <v>43959</v>
      </c>
      <c r="CK795">
        <v>164</v>
      </c>
      <c r="CL795">
        <v>643</v>
      </c>
      <c r="CM795">
        <v>26</v>
      </c>
    </row>
    <row r="796" spans="1:251" ht="20.25">
      <c r="CH796">
        <v>52</v>
      </c>
      <c r="CI796" t="s">
        <v>48</v>
      </c>
      <c r="CJ796" s="8">
        <v>43960</v>
      </c>
      <c r="CK796">
        <v>165</v>
      </c>
      <c r="CL796">
        <v>647</v>
      </c>
      <c r="CM796">
        <v>25</v>
      </c>
    </row>
    <row r="797" spans="1:251" ht="20.25">
      <c r="CH797">
        <v>52</v>
      </c>
      <c r="CI797" t="s">
        <v>48</v>
      </c>
      <c r="CJ797" s="8">
        <v>43961</v>
      </c>
      <c r="CK797">
        <v>166</v>
      </c>
      <c r="CL797">
        <v>651</v>
      </c>
      <c r="CM797">
        <v>25</v>
      </c>
    </row>
    <row r="798" spans="1:251" ht="20.25">
      <c r="CH798">
        <v>52</v>
      </c>
      <c r="CI798" t="s">
        <v>48</v>
      </c>
      <c r="CJ798" s="8">
        <v>43962</v>
      </c>
      <c r="CK798">
        <v>169</v>
      </c>
      <c r="CL798">
        <v>663</v>
      </c>
      <c r="CM798">
        <v>25</v>
      </c>
    </row>
    <row r="799" spans="1:251" ht="20.25">
      <c r="CH799">
        <v>52</v>
      </c>
      <c r="CI799" t="s">
        <v>48</v>
      </c>
      <c r="CJ799" s="8">
        <v>43963</v>
      </c>
      <c r="CK799">
        <v>171</v>
      </c>
      <c r="CL799">
        <v>670</v>
      </c>
      <c r="CM799">
        <v>26</v>
      </c>
    </row>
    <row r="800" spans="1:251" ht="20.25">
      <c r="CH800">
        <v>52</v>
      </c>
      <c r="CI800" t="s">
        <v>48</v>
      </c>
      <c r="CJ800" s="8">
        <v>43964</v>
      </c>
      <c r="CK800">
        <v>172</v>
      </c>
      <c r="CL800">
        <v>674</v>
      </c>
      <c r="CM800">
        <v>26</v>
      </c>
    </row>
    <row r="801" spans="1:251" ht="20.25">
      <c r="CH801">
        <v>52</v>
      </c>
      <c r="CI801" t="s">
        <v>48</v>
      </c>
      <c r="CJ801" s="8">
        <v>43965</v>
      </c>
      <c r="CK801">
        <v>175</v>
      </c>
      <c r="CL801">
        <v>686</v>
      </c>
      <c r="CM801">
        <v>27</v>
      </c>
    </row>
    <row r="802" spans="1:251" ht="20.25">
      <c r="CH802">
        <v>52</v>
      </c>
      <c r="CI802" t="s">
        <v>48</v>
      </c>
      <c r="CJ802" s="8">
        <v>43966</v>
      </c>
      <c r="CK802">
        <v>179</v>
      </c>
      <c r="CL802">
        <v>702</v>
      </c>
      <c r="CM802">
        <v>29</v>
      </c>
    </row>
    <row r="803" spans="1:251" ht="20.25">
      <c r="CH803">
        <v>54</v>
      </c>
      <c r="CI803" t="s">
        <v>49</v>
      </c>
      <c r="CJ803" s="8">
        <v>43914</v>
      </c>
      <c r="CK803">
        <v>6</v>
      </c>
      <c r="CM803">
        <v>0</v>
      </c>
    </row>
    <row r="804" spans="1:251" ht="20.25">
      <c r="CH804">
        <v>54</v>
      </c>
      <c r="CI804" t="s">
        <v>49</v>
      </c>
      <c r="CJ804" s="8">
        <v>43915</v>
      </c>
      <c r="CK804">
        <v>7</v>
      </c>
      <c r="CM804">
        <v>0</v>
      </c>
    </row>
    <row r="805" spans="1:251" ht="20.25">
      <c r="CH805">
        <v>54</v>
      </c>
      <c r="CI805" t="s">
        <v>49</v>
      </c>
      <c r="CJ805" s="8">
        <v>43916</v>
      </c>
      <c r="CK805">
        <v>8</v>
      </c>
      <c r="CM805">
        <v>0</v>
      </c>
    </row>
    <row r="806" spans="1:251" ht="20.25">
      <c r="CH806">
        <v>54</v>
      </c>
      <c r="CI806" t="s">
        <v>49</v>
      </c>
      <c r="CJ806" s="8">
        <v>43917</v>
      </c>
      <c r="CK806">
        <v>8</v>
      </c>
      <c r="CM806">
        <v>0</v>
      </c>
    </row>
    <row r="807" spans="1:251" ht="20.25">
      <c r="CH807">
        <v>54</v>
      </c>
      <c r="CI807" t="s">
        <v>49</v>
      </c>
      <c r="CJ807" s="8">
        <v>43918</v>
      </c>
      <c r="CK807">
        <v>8</v>
      </c>
      <c r="CM807">
        <v>0</v>
      </c>
    </row>
    <row r="808" spans="1:251" ht="20.25">
      <c r="CH808">
        <v>54</v>
      </c>
      <c r="CI808" t="s">
        <v>49</v>
      </c>
      <c r="CJ808" s="8">
        <v>43919</v>
      </c>
      <c r="CK808">
        <v>11</v>
      </c>
      <c r="CM808">
        <v>0</v>
      </c>
    </row>
    <row r="809" spans="1:251" ht="20.25">
      <c r="CH809">
        <v>54</v>
      </c>
      <c r="CI809" t="s">
        <v>49</v>
      </c>
      <c r="CJ809" s="8">
        <v>43920</v>
      </c>
      <c r="CK809">
        <v>12</v>
      </c>
      <c r="CM809">
        <v>0</v>
      </c>
    </row>
    <row r="810" spans="1:251" ht="20.25">
      <c r="CH810">
        <v>54</v>
      </c>
      <c r="CI810" t="s">
        <v>49</v>
      </c>
      <c r="CJ810" s="8">
        <v>43921</v>
      </c>
      <c r="CK810">
        <v>12</v>
      </c>
      <c r="CM810">
        <v>0</v>
      </c>
    </row>
    <row r="811" spans="1:251" ht="20.25">
      <c r="CH811">
        <v>54</v>
      </c>
      <c r="CI811" t="s">
        <v>49</v>
      </c>
      <c r="CJ811" s="8">
        <v>43922</v>
      </c>
      <c r="CK811">
        <v>13</v>
      </c>
      <c r="CM811">
        <v>1</v>
      </c>
    </row>
    <row r="812" spans="1:251" ht="20.25">
      <c r="CH812">
        <v>54</v>
      </c>
      <c r="CI812" t="s">
        <v>49</v>
      </c>
      <c r="CJ812" s="8">
        <v>43923</v>
      </c>
      <c r="CK812">
        <v>14</v>
      </c>
      <c r="CM812">
        <v>1</v>
      </c>
    </row>
    <row r="813" spans="1:251" ht="20.25">
      <c r="CH813">
        <v>54</v>
      </c>
      <c r="CI813" t="s">
        <v>49</v>
      </c>
      <c r="CJ813" s="8">
        <v>43924</v>
      </c>
      <c r="CK813">
        <v>18</v>
      </c>
      <c r="CM813">
        <v>1</v>
      </c>
    </row>
    <row r="814" spans="1:251" ht="20.25">
      <c r="CH814">
        <v>54</v>
      </c>
      <c r="CI814" t="s">
        <v>49</v>
      </c>
      <c r="CJ814" s="8">
        <v>43925</v>
      </c>
      <c r="CK814">
        <v>20</v>
      </c>
      <c r="CM814">
        <v>1</v>
      </c>
    </row>
    <row r="815" spans="1:251" ht="20.25">
      <c r="CH815">
        <v>54</v>
      </c>
      <c r="CI815" t="s">
        <v>49</v>
      </c>
      <c r="CJ815" s="8">
        <v>43926</v>
      </c>
      <c r="CK815">
        <v>21</v>
      </c>
      <c r="CM815">
        <v>1</v>
      </c>
    </row>
    <row r="816" spans="1:251" ht="20.25">
      <c r="CH816">
        <v>54</v>
      </c>
      <c r="CI816" t="s">
        <v>49</v>
      </c>
      <c r="CJ816" s="8">
        <v>43927</v>
      </c>
      <c r="CK816">
        <v>26</v>
      </c>
      <c r="CM816">
        <v>1</v>
      </c>
    </row>
    <row r="817" spans="1:251" ht="20.25">
      <c r="CH817">
        <v>54</v>
      </c>
      <c r="CI817" t="s">
        <v>49</v>
      </c>
      <c r="CJ817" s="8">
        <v>43928</v>
      </c>
      <c r="CK817">
        <v>35</v>
      </c>
      <c r="CM817">
        <v>2</v>
      </c>
    </row>
    <row r="818" spans="1:251" ht="20.25">
      <c r="CH818">
        <v>54</v>
      </c>
      <c r="CI818" t="s">
        <v>49</v>
      </c>
      <c r="CJ818" s="8">
        <v>43929</v>
      </c>
      <c r="CK818">
        <v>38</v>
      </c>
      <c r="CM818">
        <v>2</v>
      </c>
    </row>
    <row r="819" spans="1:251" ht="20.25">
      <c r="CH819">
        <v>54</v>
      </c>
      <c r="CI819" t="s">
        <v>49</v>
      </c>
      <c r="CJ819" s="8">
        <v>43930</v>
      </c>
      <c r="CK819">
        <v>43</v>
      </c>
      <c r="CM819">
        <v>2</v>
      </c>
    </row>
    <row r="820" spans="1:251" ht="20.25">
      <c r="CH820">
        <v>54</v>
      </c>
      <c r="CI820" t="s">
        <v>49</v>
      </c>
      <c r="CJ820" s="8">
        <v>43931</v>
      </c>
      <c r="CK820">
        <v>49</v>
      </c>
      <c r="CM820">
        <v>2</v>
      </c>
    </row>
    <row r="821" spans="1:251" ht="20.25">
      <c r="CH821">
        <v>54</v>
      </c>
      <c r="CI821" t="s">
        <v>49</v>
      </c>
      <c r="CJ821" s="8">
        <v>43932</v>
      </c>
      <c r="CK821">
        <v>58</v>
      </c>
      <c r="CM821">
        <v>5</v>
      </c>
    </row>
    <row r="822" spans="1:251" ht="20.25">
      <c r="CH822">
        <v>54</v>
      </c>
      <c r="CI822" t="s">
        <v>49</v>
      </c>
      <c r="CJ822" s="8">
        <v>43933</v>
      </c>
      <c r="CK822">
        <v>59</v>
      </c>
      <c r="CM822">
        <v>6</v>
      </c>
    </row>
    <row r="823" spans="1:251" ht="20.25">
      <c r="CH823">
        <v>54</v>
      </c>
      <c r="CI823" t="s">
        <v>49</v>
      </c>
      <c r="CJ823" s="8">
        <v>43934</v>
      </c>
      <c r="CK823">
        <v>69</v>
      </c>
      <c r="CM823">
        <v>6</v>
      </c>
    </row>
    <row r="824" spans="1:251" ht="20.25">
      <c r="CH824">
        <v>54</v>
      </c>
      <c r="CI824" t="s">
        <v>49</v>
      </c>
      <c r="CJ824" s="8">
        <v>43935</v>
      </c>
      <c r="CK824">
        <v>72</v>
      </c>
      <c r="CM824">
        <v>6</v>
      </c>
    </row>
    <row r="825" spans="1:251" ht="20.25">
      <c r="CH825">
        <v>54</v>
      </c>
      <c r="CI825" t="s">
        <v>49</v>
      </c>
      <c r="CJ825" s="8">
        <v>43936</v>
      </c>
      <c r="CK825">
        <v>84</v>
      </c>
      <c r="CM825">
        <v>11</v>
      </c>
    </row>
    <row r="826" spans="1:251" ht="20.25">
      <c r="CH826">
        <v>54</v>
      </c>
      <c r="CI826" t="s">
        <v>49</v>
      </c>
      <c r="CJ826" s="8">
        <v>43937</v>
      </c>
      <c r="CK826">
        <v>86</v>
      </c>
      <c r="CL826">
        <v>249</v>
      </c>
      <c r="CM826">
        <v>12</v>
      </c>
    </row>
    <row r="827" spans="1:251" ht="20.25">
      <c r="CH827">
        <v>54</v>
      </c>
      <c r="CI827" t="s">
        <v>49</v>
      </c>
      <c r="CJ827" s="8">
        <v>43938</v>
      </c>
      <c r="CK827">
        <v>90</v>
      </c>
      <c r="CL827">
        <v>261</v>
      </c>
      <c r="CM827">
        <v>14</v>
      </c>
    </row>
    <row r="828" spans="1:251" ht="20.25">
      <c r="CH828">
        <v>54</v>
      </c>
      <c r="CI828" t="s">
        <v>49</v>
      </c>
      <c r="CJ828" s="8">
        <v>43939</v>
      </c>
      <c r="CK828">
        <v>98</v>
      </c>
      <c r="CL828">
        <v>284</v>
      </c>
      <c r="CM828">
        <v>15</v>
      </c>
    </row>
    <row r="829" spans="1:251" ht="20.25">
      <c r="CH829">
        <v>54</v>
      </c>
      <c r="CI829" t="s">
        <v>49</v>
      </c>
      <c r="CJ829" s="8">
        <v>43940</v>
      </c>
      <c r="CK829">
        <v>106</v>
      </c>
      <c r="CL829">
        <v>307</v>
      </c>
      <c r="CM829">
        <v>15</v>
      </c>
    </row>
    <row r="830" spans="1:251" ht="20.25">
      <c r="CH830">
        <v>54</v>
      </c>
      <c r="CI830" t="s">
        <v>49</v>
      </c>
      <c r="CJ830" s="8">
        <v>43941</v>
      </c>
      <c r="CK830">
        <v>124</v>
      </c>
      <c r="CL830">
        <v>360</v>
      </c>
      <c r="CM830">
        <v>20</v>
      </c>
    </row>
    <row r="831" spans="1:251" ht="20.25">
      <c r="CH831">
        <v>54</v>
      </c>
      <c r="CI831" t="s">
        <v>49</v>
      </c>
      <c r="CJ831" s="8">
        <v>43942</v>
      </c>
      <c r="CK831">
        <v>131</v>
      </c>
      <c r="CL831">
        <v>380</v>
      </c>
      <c r="CM831">
        <v>25</v>
      </c>
    </row>
    <row r="832" spans="1:251" ht="20.25">
      <c r="CH832">
        <v>54</v>
      </c>
      <c r="CI832" t="s">
        <v>49</v>
      </c>
      <c r="CJ832" s="8">
        <v>43943</v>
      </c>
      <c r="CK832">
        <v>133</v>
      </c>
      <c r="CL832">
        <v>386</v>
      </c>
      <c r="CM832">
        <v>27</v>
      </c>
    </row>
    <row r="833" spans="1:251" ht="20.25">
      <c r="CH833">
        <v>54</v>
      </c>
      <c r="CI833" t="s">
        <v>49</v>
      </c>
      <c r="CJ833" s="8">
        <v>43944</v>
      </c>
      <c r="CK833">
        <v>137</v>
      </c>
      <c r="CL833">
        <v>397</v>
      </c>
      <c r="CM833">
        <v>27</v>
      </c>
    </row>
    <row r="834" spans="1:251" ht="20.25">
      <c r="CH834">
        <v>54</v>
      </c>
      <c r="CI834" t="s">
        <v>49</v>
      </c>
      <c r="CJ834" s="8">
        <v>43945</v>
      </c>
      <c r="CK834">
        <v>142</v>
      </c>
      <c r="CL834">
        <v>412</v>
      </c>
      <c r="CM834">
        <v>28</v>
      </c>
    </row>
    <row r="835" spans="1:251" ht="20.25">
      <c r="CH835">
        <v>54</v>
      </c>
      <c r="CI835" t="s">
        <v>49</v>
      </c>
      <c r="CJ835" s="8">
        <v>43946</v>
      </c>
      <c r="CK835">
        <v>149</v>
      </c>
      <c r="CL835">
        <v>432</v>
      </c>
      <c r="CM835">
        <v>31</v>
      </c>
    </row>
    <row r="836" spans="1:251" ht="20.25">
      <c r="CH836">
        <v>54</v>
      </c>
      <c r="CI836" t="s">
        <v>49</v>
      </c>
      <c r="CJ836" s="8">
        <v>43947</v>
      </c>
      <c r="CK836">
        <v>152</v>
      </c>
      <c r="CL836">
        <v>441</v>
      </c>
      <c r="CM836">
        <v>35</v>
      </c>
    </row>
    <row r="837" spans="1:251" ht="20.25">
      <c r="CH837">
        <v>54</v>
      </c>
      <c r="CI837" t="s">
        <v>49</v>
      </c>
      <c r="CJ837" s="8">
        <v>43948</v>
      </c>
      <c r="CK837">
        <v>157</v>
      </c>
      <c r="CL837">
        <v>455</v>
      </c>
      <c r="CM837">
        <v>37</v>
      </c>
    </row>
    <row r="838" spans="1:251" ht="20.25">
      <c r="CH838">
        <v>54</v>
      </c>
      <c r="CI838" t="s">
        <v>49</v>
      </c>
      <c r="CJ838" s="8">
        <v>43949</v>
      </c>
      <c r="CK838">
        <v>158</v>
      </c>
      <c r="CL838">
        <v>458</v>
      </c>
      <c r="CM838">
        <v>40</v>
      </c>
    </row>
    <row r="839" spans="1:251" ht="20.25">
      <c r="CH839">
        <v>54</v>
      </c>
      <c r="CI839" t="s">
        <v>49</v>
      </c>
      <c r="CJ839" s="8">
        <v>43950</v>
      </c>
      <c r="CK839">
        <v>161</v>
      </c>
      <c r="CL839">
        <v>467</v>
      </c>
      <c r="CM839">
        <v>43</v>
      </c>
    </row>
    <row r="840" spans="1:251" ht="20.25">
      <c r="CH840">
        <v>54</v>
      </c>
      <c r="CI840" t="s">
        <v>49</v>
      </c>
      <c r="CJ840" s="8">
        <v>43951</v>
      </c>
      <c r="CK840">
        <v>170</v>
      </c>
      <c r="CL840">
        <v>493</v>
      </c>
      <c r="CM840">
        <v>44</v>
      </c>
    </row>
    <row r="841" spans="1:251" ht="20.25">
      <c r="CH841">
        <v>54</v>
      </c>
      <c r="CI841" t="s">
        <v>49</v>
      </c>
      <c r="CJ841" s="8">
        <v>43952</v>
      </c>
      <c r="CK841">
        <v>182</v>
      </c>
      <c r="CL841">
        <v>528</v>
      </c>
      <c r="CM841">
        <v>47</v>
      </c>
    </row>
    <row r="842" spans="1:251" ht="20.25">
      <c r="CH842">
        <v>54</v>
      </c>
      <c r="CI842" t="s">
        <v>49</v>
      </c>
      <c r="CJ842" s="8">
        <v>43953</v>
      </c>
      <c r="CK842">
        <v>184</v>
      </c>
      <c r="CL842">
        <v>533</v>
      </c>
      <c r="CM842">
        <v>47</v>
      </c>
    </row>
    <row r="843" spans="1:251" ht="20.25">
      <c r="CH843">
        <v>54</v>
      </c>
      <c r="CI843" t="s">
        <v>49</v>
      </c>
      <c r="CJ843" s="8">
        <v>43954</v>
      </c>
      <c r="CK843">
        <v>187</v>
      </c>
      <c r="CL843">
        <v>542</v>
      </c>
      <c r="CM843">
        <v>48</v>
      </c>
    </row>
    <row r="844" spans="1:251" ht="20.25">
      <c r="CH844">
        <v>54</v>
      </c>
      <c r="CI844" t="s">
        <v>49</v>
      </c>
      <c r="CJ844" s="8">
        <v>43955</v>
      </c>
      <c r="CK844">
        <v>192</v>
      </c>
      <c r="CL844">
        <v>557</v>
      </c>
      <c r="CM844">
        <v>49</v>
      </c>
    </row>
    <row r="845" spans="1:251" ht="20.25">
      <c r="CH845">
        <v>54</v>
      </c>
      <c r="CI845" t="s">
        <v>49</v>
      </c>
      <c r="CJ845" s="8">
        <v>43956</v>
      </c>
      <c r="CK845">
        <v>197</v>
      </c>
      <c r="CL845">
        <v>571</v>
      </c>
      <c r="CM845">
        <v>52</v>
      </c>
    </row>
    <row r="846" spans="1:251" ht="20.25">
      <c r="CH846">
        <v>54</v>
      </c>
      <c r="CI846" t="s">
        <v>49</v>
      </c>
      <c r="CJ846" s="8">
        <v>43957</v>
      </c>
      <c r="CK846">
        <v>203</v>
      </c>
      <c r="CL846">
        <v>589</v>
      </c>
      <c r="CM846">
        <v>54</v>
      </c>
    </row>
    <row r="847" spans="1:251" ht="20.25">
      <c r="CH847">
        <v>54</v>
      </c>
      <c r="CI847" t="s">
        <v>49</v>
      </c>
      <c r="CJ847" s="8">
        <v>43958</v>
      </c>
      <c r="CK847">
        <v>211</v>
      </c>
      <c r="CL847">
        <v>612</v>
      </c>
      <c r="CM847">
        <v>56</v>
      </c>
    </row>
    <row r="848" spans="1:251" ht="20.25">
      <c r="CH848">
        <v>54</v>
      </c>
      <c r="CI848" t="s">
        <v>49</v>
      </c>
      <c r="CJ848" s="8">
        <v>43959</v>
      </c>
      <c r="CK848">
        <v>212</v>
      </c>
      <c r="CL848">
        <v>615</v>
      </c>
      <c r="CM848">
        <v>57</v>
      </c>
    </row>
    <row r="849" spans="1:251" ht="20.25">
      <c r="CH849">
        <v>54</v>
      </c>
      <c r="CI849" t="s">
        <v>49</v>
      </c>
      <c r="CJ849" s="8">
        <v>43960</v>
      </c>
      <c r="CK849">
        <v>215</v>
      </c>
      <c r="CL849">
        <v>623</v>
      </c>
      <c r="CM849">
        <v>57</v>
      </c>
    </row>
    <row r="850" spans="1:251" ht="20.25">
      <c r="CH850">
        <v>54</v>
      </c>
      <c r="CI850" t="s">
        <v>49</v>
      </c>
      <c r="CJ850" s="8">
        <v>43961</v>
      </c>
      <c r="CK850">
        <v>216</v>
      </c>
      <c r="CL850">
        <v>626</v>
      </c>
      <c r="CM850">
        <v>58</v>
      </c>
    </row>
    <row r="851" spans="1:251" ht="20.25">
      <c r="CH851">
        <v>54</v>
      </c>
      <c r="CI851" t="s">
        <v>49</v>
      </c>
      <c r="CJ851" s="8">
        <v>43962</v>
      </c>
      <c r="CK851">
        <v>219</v>
      </c>
      <c r="CL851">
        <v>635</v>
      </c>
      <c r="CM851">
        <v>60</v>
      </c>
    </row>
    <row r="852" spans="1:251" ht="20.25">
      <c r="CH852">
        <v>54</v>
      </c>
      <c r="CI852" t="s">
        <v>49</v>
      </c>
      <c r="CJ852" s="8">
        <v>43963</v>
      </c>
      <c r="CK852">
        <v>225</v>
      </c>
      <c r="CL852">
        <v>652</v>
      </c>
      <c r="CM852">
        <v>62</v>
      </c>
    </row>
    <row r="853" spans="1:251" ht="20.25">
      <c r="CH853">
        <v>54</v>
      </c>
      <c r="CI853" t="s">
        <v>49</v>
      </c>
      <c r="CJ853" s="8">
        <v>43964</v>
      </c>
      <c r="CK853">
        <v>233</v>
      </c>
      <c r="CL853">
        <v>676</v>
      </c>
      <c r="CM853">
        <v>64</v>
      </c>
    </row>
    <row r="854" spans="1:251" ht="20.25">
      <c r="CH854">
        <v>54</v>
      </c>
      <c r="CI854" t="s">
        <v>49</v>
      </c>
      <c r="CJ854" s="8">
        <v>43965</v>
      </c>
      <c r="CK854">
        <v>235</v>
      </c>
      <c r="CL854">
        <v>681</v>
      </c>
      <c r="CM854">
        <v>65</v>
      </c>
    </row>
    <row r="855" spans="1:251" ht="20.25">
      <c r="CH855">
        <v>54</v>
      </c>
      <c r="CI855" t="s">
        <v>49</v>
      </c>
      <c r="CJ855" s="8">
        <v>43966</v>
      </c>
      <c r="CK855">
        <v>235</v>
      </c>
      <c r="CL855">
        <v>681</v>
      </c>
      <c r="CM855">
        <v>65</v>
      </c>
    </row>
    <row r="856" spans="1:251" ht="20.25">
      <c r="CH856">
        <v>55</v>
      </c>
      <c r="CI856" t="s">
        <v>34</v>
      </c>
      <c r="CJ856" s="8">
        <v>43914</v>
      </c>
      <c r="CK856">
        <v>0</v>
      </c>
      <c r="CM856">
        <v>0</v>
      </c>
    </row>
    <row r="857" spans="1:251" ht="20.25">
      <c r="CH857">
        <v>55</v>
      </c>
      <c r="CI857" t="s">
        <v>34</v>
      </c>
      <c r="CJ857" s="8">
        <v>43915</v>
      </c>
      <c r="CK857">
        <v>0</v>
      </c>
      <c r="CM857">
        <v>0</v>
      </c>
    </row>
    <row r="858" spans="1:251" ht="20.25">
      <c r="CH858">
        <v>55</v>
      </c>
      <c r="CI858" t="s">
        <v>34</v>
      </c>
      <c r="CJ858" s="8">
        <v>43916</v>
      </c>
      <c r="CK858">
        <v>0</v>
      </c>
      <c r="CM858">
        <v>0</v>
      </c>
    </row>
    <row r="859" spans="1:251" ht="20.25">
      <c r="CH859">
        <v>55</v>
      </c>
      <c r="CI859" t="s">
        <v>34</v>
      </c>
      <c r="CJ859" s="8">
        <v>43917</v>
      </c>
      <c r="CK859">
        <v>0</v>
      </c>
      <c r="CM859">
        <v>0</v>
      </c>
    </row>
    <row r="860" spans="1:251" ht="20.25">
      <c r="CH860">
        <v>55</v>
      </c>
      <c r="CI860" t="s">
        <v>34</v>
      </c>
      <c r="CJ860" s="8">
        <v>43918</v>
      </c>
      <c r="CK860">
        <v>0</v>
      </c>
      <c r="CM860">
        <v>0</v>
      </c>
    </row>
    <row r="861" spans="1:251" ht="20.25">
      <c r="CH861">
        <v>55</v>
      </c>
      <c r="CI861" t="s">
        <v>34</v>
      </c>
      <c r="CJ861" s="8">
        <v>43919</v>
      </c>
      <c r="CK861">
        <v>0</v>
      </c>
      <c r="CM861">
        <v>0</v>
      </c>
    </row>
    <row r="862" spans="1:251" ht="20.25">
      <c r="CH862">
        <v>55</v>
      </c>
      <c r="CI862" t="s">
        <v>34</v>
      </c>
      <c r="CJ862" s="8">
        <v>43920</v>
      </c>
      <c r="CK862">
        <v>0</v>
      </c>
      <c r="CM862">
        <v>0</v>
      </c>
    </row>
    <row r="863" spans="1:251" ht="20.25">
      <c r="CH863">
        <v>55</v>
      </c>
      <c r="CI863" t="s">
        <v>34</v>
      </c>
      <c r="CJ863" s="8">
        <v>43921</v>
      </c>
      <c r="CK863">
        <v>1</v>
      </c>
      <c r="CM863">
        <v>0</v>
      </c>
    </row>
    <row r="864" spans="1:251" ht="20.25">
      <c r="CH864">
        <v>55</v>
      </c>
      <c r="CI864" t="s">
        <v>34</v>
      </c>
      <c r="CJ864" s="8">
        <v>43922</v>
      </c>
      <c r="CK864">
        <v>1</v>
      </c>
      <c r="CM864">
        <v>0</v>
      </c>
    </row>
    <row r="865" spans="1:251" ht="20.25">
      <c r="CH865">
        <v>55</v>
      </c>
      <c r="CI865" t="s">
        <v>34</v>
      </c>
      <c r="CJ865" s="8">
        <v>43923</v>
      </c>
      <c r="CK865">
        <v>1</v>
      </c>
      <c r="CM865">
        <v>0</v>
      </c>
    </row>
    <row r="866" spans="1:251" ht="20.25">
      <c r="CH866">
        <v>55</v>
      </c>
      <c r="CI866" t="s">
        <v>34</v>
      </c>
      <c r="CJ866" s="8">
        <v>43924</v>
      </c>
      <c r="CK866">
        <v>1</v>
      </c>
      <c r="CM866">
        <v>0</v>
      </c>
    </row>
    <row r="867" spans="1:251" ht="20.25">
      <c r="CH867">
        <v>55</v>
      </c>
      <c r="CI867" t="s">
        <v>34</v>
      </c>
      <c r="CJ867" s="8">
        <v>43925</v>
      </c>
      <c r="CK867">
        <v>1</v>
      </c>
      <c r="CM867">
        <v>0</v>
      </c>
    </row>
    <row r="868" spans="1:251" ht="20.25">
      <c r="CH868">
        <v>55</v>
      </c>
      <c r="CI868" t="s">
        <v>34</v>
      </c>
      <c r="CJ868" s="8">
        <v>43926</v>
      </c>
      <c r="CK868">
        <v>1</v>
      </c>
      <c r="CM868">
        <v>0</v>
      </c>
    </row>
    <row r="869" spans="1:251" ht="20.25">
      <c r="CH869">
        <v>55</v>
      </c>
      <c r="CI869" t="s">
        <v>34</v>
      </c>
      <c r="CJ869" s="8">
        <v>43927</v>
      </c>
      <c r="CK869">
        <v>1</v>
      </c>
      <c r="CM869">
        <v>0</v>
      </c>
    </row>
    <row r="870" spans="1:251" ht="20.25">
      <c r="CH870">
        <v>55</v>
      </c>
      <c r="CI870" t="s">
        <v>34</v>
      </c>
      <c r="CJ870" s="8">
        <v>43928</v>
      </c>
      <c r="CK870">
        <v>1</v>
      </c>
      <c r="CM870">
        <v>0</v>
      </c>
    </row>
    <row r="871" spans="1:251" ht="20.25">
      <c r="CH871">
        <v>55</v>
      </c>
      <c r="CI871" t="s">
        <v>34</v>
      </c>
      <c r="CJ871" s="8">
        <v>43929</v>
      </c>
      <c r="CK871">
        <v>1</v>
      </c>
      <c r="CM871">
        <v>0</v>
      </c>
    </row>
    <row r="872" spans="1:251" ht="20.25">
      <c r="CH872">
        <v>55</v>
      </c>
      <c r="CI872" t="s">
        <v>34</v>
      </c>
      <c r="CJ872" s="8">
        <v>43930</v>
      </c>
      <c r="CK872">
        <v>1</v>
      </c>
      <c r="CM872">
        <v>0</v>
      </c>
    </row>
    <row r="873" spans="1:251" ht="20.25">
      <c r="CH873">
        <v>55</v>
      </c>
      <c r="CI873" t="s">
        <v>34</v>
      </c>
      <c r="CJ873" s="8">
        <v>43931</v>
      </c>
      <c r="CK873">
        <v>1</v>
      </c>
      <c r="CM873">
        <v>0</v>
      </c>
    </row>
    <row r="874" spans="1:251" ht="20.25">
      <c r="CH874">
        <v>55</v>
      </c>
      <c r="CI874" t="s">
        <v>34</v>
      </c>
      <c r="CJ874" s="8">
        <v>43932</v>
      </c>
      <c r="CK874">
        <v>2</v>
      </c>
      <c r="CM874">
        <v>0</v>
      </c>
    </row>
    <row r="875" spans="1:251" ht="20.25">
      <c r="CH875">
        <v>55</v>
      </c>
      <c r="CI875" t="s">
        <v>34</v>
      </c>
      <c r="CJ875" s="8">
        <v>43933</v>
      </c>
      <c r="CK875">
        <v>2</v>
      </c>
      <c r="CM875">
        <v>0</v>
      </c>
    </row>
    <row r="876" spans="1:251" ht="20.25">
      <c r="CH876">
        <v>55</v>
      </c>
      <c r="CI876" t="s">
        <v>34</v>
      </c>
      <c r="CJ876" s="8">
        <v>43934</v>
      </c>
      <c r="CK876">
        <v>2</v>
      </c>
      <c r="CM876">
        <v>0</v>
      </c>
    </row>
    <row r="877" spans="1:251" ht="20.25">
      <c r="CH877">
        <v>55</v>
      </c>
      <c r="CI877" t="s">
        <v>34</v>
      </c>
      <c r="CJ877" s="8">
        <v>43935</v>
      </c>
      <c r="CK877">
        <v>2</v>
      </c>
      <c r="CM877">
        <v>0</v>
      </c>
    </row>
    <row r="878" spans="1:251" ht="20.25">
      <c r="CH878">
        <v>55</v>
      </c>
      <c r="CI878" t="s">
        <v>34</v>
      </c>
      <c r="CJ878" s="8">
        <v>43936</v>
      </c>
      <c r="CK878">
        <v>2</v>
      </c>
      <c r="CM878">
        <v>0</v>
      </c>
    </row>
    <row r="879" spans="1:251" ht="20.25">
      <c r="CH879">
        <v>55</v>
      </c>
      <c r="CI879" t="s">
        <v>34</v>
      </c>
      <c r="CJ879" s="8">
        <v>43937</v>
      </c>
      <c r="CK879">
        <v>2</v>
      </c>
      <c r="CL879">
        <v>69</v>
      </c>
      <c r="CM879">
        <v>0</v>
      </c>
    </row>
    <row r="880" spans="1:251" ht="20.25">
      <c r="CH880">
        <v>55</v>
      </c>
      <c r="CI880" t="s">
        <v>34</v>
      </c>
      <c r="CJ880" s="8">
        <v>43938</v>
      </c>
      <c r="CK880">
        <v>2</v>
      </c>
      <c r="CL880">
        <v>69</v>
      </c>
      <c r="CM880">
        <v>0</v>
      </c>
    </row>
    <row r="881" spans="1:251" ht="20.25">
      <c r="CH881">
        <v>55</v>
      </c>
      <c r="CI881" t="s">
        <v>34</v>
      </c>
      <c r="CJ881" s="8">
        <v>43939</v>
      </c>
      <c r="CK881">
        <v>2</v>
      </c>
      <c r="CL881">
        <v>69</v>
      </c>
      <c r="CM881">
        <v>0</v>
      </c>
    </row>
    <row r="882" spans="1:251" ht="20.25">
      <c r="CH882">
        <v>55</v>
      </c>
      <c r="CI882" t="s">
        <v>34</v>
      </c>
      <c r="CJ882" s="8">
        <v>43940</v>
      </c>
      <c r="CK882">
        <v>4</v>
      </c>
      <c r="CL882">
        <v>139</v>
      </c>
      <c r="CM882">
        <v>0</v>
      </c>
    </row>
    <row r="883" spans="1:251" ht="20.25">
      <c r="CH883">
        <v>55</v>
      </c>
      <c r="CI883" t="s">
        <v>34</v>
      </c>
      <c r="CJ883" s="8">
        <v>43941</v>
      </c>
      <c r="CK883">
        <v>4</v>
      </c>
      <c r="CL883">
        <v>139</v>
      </c>
      <c r="CM883">
        <v>0</v>
      </c>
    </row>
    <row r="884" spans="1:251" ht="20.25">
      <c r="CH884">
        <v>55</v>
      </c>
      <c r="CI884" t="s">
        <v>34</v>
      </c>
      <c r="CJ884" s="8">
        <v>43942</v>
      </c>
      <c r="CK884">
        <v>4</v>
      </c>
      <c r="CL884">
        <v>139</v>
      </c>
      <c r="CM884">
        <v>0</v>
      </c>
    </row>
    <row r="885" spans="1:251" ht="20.25">
      <c r="CH885">
        <v>55</v>
      </c>
      <c r="CI885" t="s">
        <v>34</v>
      </c>
      <c r="CJ885" s="8">
        <v>43943</v>
      </c>
      <c r="CK885">
        <v>4</v>
      </c>
      <c r="CL885">
        <v>139</v>
      </c>
      <c r="CM885">
        <v>0</v>
      </c>
    </row>
    <row r="886" spans="1:251" ht="20.25">
      <c r="CH886">
        <v>55</v>
      </c>
      <c r="CI886" t="s">
        <v>34</v>
      </c>
      <c r="CJ886" s="8">
        <v>43944</v>
      </c>
      <c r="CK886">
        <v>6</v>
      </c>
      <c r="CL886">
        <v>208</v>
      </c>
      <c r="CM886">
        <v>0</v>
      </c>
    </row>
    <row r="887" spans="1:251" ht="20.25">
      <c r="CH887">
        <v>55</v>
      </c>
      <c r="CI887" t="s">
        <v>34</v>
      </c>
      <c r="CJ887" s="8">
        <v>43945</v>
      </c>
      <c r="CK887">
        <v>6</v>
      </c>
      <c r="CL887">
        <v>208</v>
      </c>
      <c r="CM887">
        <v>0</v>
      </c>
    </row>
    <row r="888" spans="1:251" ht="20.25">
      <c r="CH888">
        <v>55</v>
      </c>
      <c r="CI888" t="s">
        <v>34</v>
      </c>
      <c r="CJ888" s="8">
        <v>43946</v>
      </c>
      <c r="CK888">
        <v>7</v>
      </c>
      <c r="CL888">
        <v>243</v>
      </c>
      <c r="CM888">
        <v>0</v>
      </c>
    </row>
    <row r="889" spans="1:251" ht="20.25">
      <c r="CH889">
        <v>55</v>
      </c>
      <c r="CI889" t="s">
        <v>34</v>
      </c>
      <c r="CJ889" s="8">
        <v>43947</v>
      </c>
      <c r="CK889">
        <v>7</v>
      </c>
      <c r="CL889">
        <v>243</v>
      </c>
      <c r="CM889">
        <v>0</v>
      </c>
    </row>
    <row r="890" spans="1:251" ht="20.25">
      <c r="CH890">
        <v>55</v>
      </c>
      <c r="CI890" t="s">
        <v>34</v>
      </c>
      <c r="CJ890" s="8">
        <v>43948</v>
      </c>
      <c r="CK890">
        <v>7</v>
      </c>
      <c r="CL890">
        <v>243</v>
      </c>
      <c r="CM890">
        <v>0</v>
      </c>
    </row>
    <row r="891" spans="1:251" ht="20.25">
      <c r="CH891">
        <v>55</v>
      </c>
      <c r="CI891" t="s">
        <v>34</v>
      </c>
      <c r="CJ891" s="8">
        <v>43949</v>
      </c>
      <c r="CK891">
        <v>7</v>
      </c>
      <c r="CL891">
        <v>243</v>
      </c>
      <c r="CM891">
        <v>0</v>
      </c>
    </row>
    <row r="892" spans="1:251" ht="20.25">
      <c r="CH892">
        <v>55</v>
      </c>
      <c r="CI892" t="s">
        <v>34</v>
      </c>
      <c r="CJ892" s="8">
        <v>43950</v>
      </c>
      <c r="CK892">
        <v>7</v>
      </c>
      <c r="CL892">
        <v>243</v>
      </c>
      <c r="CM892">
        <v>0</v>
      </c>
    </row>
    <row r="893" spans="1:251" ht="20.25">
      <c r="CH893">
        <v>55</v>
      </c>
      <c r="CI893" t="s">
        <v>34</v>
      </c>
      <c r="CJ893" s="8">
        <v>43951</v>
      </c>
      <c r="CK893">
        <v>7</v>
      </c>
      <c r="CL893">
        <v>243</v>
      </c>
      <c r="CM893">
        <v>0</v>
      </c>
    </row>
    <row r="894" spans="1:251" ht="20.25">
      <c r="CH894">
        <v>55</v>
      </c>
      <c r="CI894" t="s">
        <v>34</v>
      </c>
      <c r="CJ894" s="8">
        <v>43952</v>
      </c>
      <c r="CK894">
        <v>7</v>
      </c>
      <c r="CL894">
        <v>243</v>
      </c>
      <c r="CM894">
        <v>0</v>
      </c>
    </row>
    <row r="895" spans="1:251" ht="20.25">
      <c r="CH895">
        <v>55</v>
      </c>
      <c r="CI895" t="s">
        <v>34</v>
      </c>
      <c r="CJ895" s="8">
        <v>43953</v>
      </c>
      <c r="CK895">
        <v>8</v>
      </c>
      <c r="CL895">
        <v>278</v>
      </c>
      <c r="CM895">
        <v>0</v>
      </c>
    </row>
    <row r="896" spans="1:251" ht="20.25">
      <c r="CH896">
        <v>55</v>
      </c>
      <c r="CI896" t="s">
        <v>34</v>
      </c>
      <c r="CJ896" s="8">
        <v>43954</v>
      </c>
      <c r="CK896">
        <v>8</v>
      </c>
      <c r="CL896">
        <v>278</v>
      </c>
      <c r="CM896">
        <v>0</v>
      </c>
    </row>
    <row r="897" spans="1:251" ht="20.25">
      <c r="CH897">
        <v>55</v>
      </c>
      <c r="CI897" t="s">
        <v>34</v>
      </c>
      <c r="CJ897" s="8">
        <v>43955</v>
      </c>
      <c r="CK897">
        <v>8</v>
      </c>
      <c r="CL897">
        <v>278</v>
      </c>
      <c r="CM897">
        <v>0</v>
      </c>
    </row>
    <row r="898" spans="1:251" ht="20.25">
      <c r="CH898">
        <v>55</v>
      </c>
      <c r="CI898" t="s">
        <v>34</v>
      </c>
      <c r="CJ898" s="8">
        <v>43956</v>
      </c>
      <c r="CK898">
        <v>8</v>
      </c>
      <c r="CL898">
        <v>278</v>
      </c>
      <c r="CM898">
        <v>0</v>
      </c>
    </row>
    <row r="899" spans="1:251" ht="20.25">
      <c r="CH899">
        <v>55</v>
      </c>
      <c r="CI899" t="s">
        <v>34</v>
      </c>
      <c r="CJ899" s="8">
        <v>43957</v>
      </c>
      <c r="CK899">
        <v>8</v>
      </c>
      <c r="CL899">
        <v>278</v>
      </c>
      <c r="CM899">
        <v>0</v>
      </c>
    </row>
    <row r="900" spans="1:251" ht="20.25">
      <c r="CH900">
        <v>55</v>
      </c>
      <c r="CI900" t="s">
        <v>34</v>
      </c>
      <c r="CJ900" s="8">
        <v>43958</v>
      </c>
      <c r="CK900">
        <v>8</v>
      </c>
      <c r="CL900">
        <v>278</v>
      </c>
      <c r="CM900">
        <v>0</v>
      </c>
    </row>
    <row r="901" spans="1:251" ht="20.25">
      <c r="CH901">
        <v>55</v>
      </c>
      <c r="CI901" t="s">
        <v>34</v>
      </c>
      <c r="CJ901" s="8">
        <v>43959</v>
      </c>
      <c r="CK901">
        <v>8</v>
      </c>
      <c r="CL901">
        <v>278</v>
      </c>
      <c r="CM901">
        <v>0</v>
      </c>
    </row>
    <row r="902" spans="1:251" ht="20.25">
      <c r="CH902">
        <v>55</v>
      </c>
      <c r="CI902" t="s">
        <v>34</v>
      </c>
      <c r="CJ902" s="8">
        <v>43960</v>
      </c>
      <c r="CK902">
        <v>8</v>
      </c>
      <c r="CL902">
        <v>278</v>
      </c>
      <c r="CM902">
        <v>0</v>
      </c>
    </row>
    <row r="903" spans="1:251" ht="20.25">
      <c r="CH903">
        <v>55</v>
      </c>
      <c r="CI903" t="s">
        <v>34</v>
      </c>
      <c r="CJ903" s="8">
        <v>43961</v>
      </c>
      <c r="CK903">
        <v>8</v>
      </c>
      <c r="CL903">
        <v>278</v>
      </c>
      <c r="CM903">
        <v>0</v>
      </c>
    </row>
    <row r="904" spans="1:251" ht="20.25">
      <c r="CH904">
        <v>55</v>
      </c>
      <c r="CI904" t="s">
        <v>34</v>
      </c>
      <c r="CJ904" s="8">
        <v>43962</v>
      </c>
      <c r="CK904">
        <v>8</v>
      </c>
      <c r="CL904">
        <v>278</v>
      </c>
      <c r="CM904">
        <v>0</v>
      </c>
    </row>
    <row r="905" spans="1:251" ht="20.25">
      <c r="CH905">
        <v>55</v>
      </c>
      <c r="CI905" t="s">
        <v>34</v>
      </c>
      <c r="CJ905" s="8">
        <v>43963</v>
      </c>
      <c r="CK905">
        <v>8</v>
      </c>
      <c r="CL905">
        <v>278</v>
      </c>
      <c r="CM905">
        <v>0</v>
      </c>
    </row>
    <row r="906" spans="1:251" ht="20.25">
      <c r="CH906">
        <v>55</v>
      </c>
      <c r="CI906" t="s">
        <v>34</v>
      </c>
      <c r="CJ906" s="8">
        <v>43964</v>
      </c>
      <c r="CK906">
        <v>8</v>
      </c>
      <c r="CL906">
        <v>278</v>
      </c>
      <c r="CM906">
        <v>0</v>
      </c>
    </row>
    <row r="907" spans="1:251" ht="20.25">
      <c r="CH907">
        <v>55</v>
      </c>
      <c r="CI907" t="s">
        <v>34</v>
      </c>
      <c r="CJ907" s="8">
        <v>43965</v>
      </c>
      <c r="CK907">
        <v>8</v>
      </c>
      <c r="CL907">
        <v>278</v>
      </c>
      <c r="CM907">
        <v>0</v>
      </c>
    </row>
    <row r="908" spans="1:251" ht="20.25">
      <c r="CH908">
        <v>55</v>
      </c>
      <c r="CI908" t="s">
        <v>34</v>
      </c>
      <c r="CJ908" s="8">
        <v>43966</v>
      </c>
      <c r="CK908">
        <v>8</v>
      </c>
      <c r="CL908">
        <v>278</v>
      </c>
      <c r="CM908">
        <v>0</v>
      </c>
    </row>
    <row r="909" spans="1:251" ht="20.25">
      <c r="CH909">
        <v>56</v>
      </c>
      <c r="CI909" t="s">
        <v>50</v>
      </c>
      <c r="CJ909" s="8">
        <v>43914</v>
      </c>
      <c r="CK909">
        <v>0</v>
      </c>
      <c r="CM909">
        <v>0</v>
      </c>
    </row>
    <row r="910" spans="1:251" ht="20.25">
      <c r="CH910">
        <v>56</v>
      </c>
      <c r="CI910" t="s">
        <v>50</v>
      </c>
      <c r="CJ910" s="8">
        <v>43915</v>
      </c>
      <c r="CK910">
        <v>0</v>
      </c>
      <c r="CM910">
        <v>0</v>
      </c>
    </row>
    <row r="911" spans="1:251" ht="20.25">
      <c r="CH911">
        <v>56</v>
      </c>
      <c r="CI911" t="s">
        <v>50</v>
      </c>
      <c r="CJ911" s="8">
        <v>43916</v>
      </c>
      <c r="CK911">
        <v>0</v>
      </c>
      <c r="CM911">
        <v>0</v>
      </c>
    </row>
    <row r="912" spans="1:251" ht="20.25">
      <c r="CH912">
        <v>56</v>
      </c>
      <c r="CI912" t="s">
        <v>50</v>
      </c>
      <c r="CJ912" s="8">
        <v>43917</v>
      </c>
      <c r="CK912">
        <v>0</v>
      </c>
      <c r="CM912">
        <v>0</v>
      </c>
    </row>
    <row r="913" spans="1:251" ht="20.25">
      <c r="CH913">
        <v>56</v>
      </c>
      <c r="CI913" t="s">
        <v>50</v>
      </c>
      <c r="CJ913" s="8">
        <v>43918</v>
      </c>
      <c r="CK913">
        <v>0</v>
      </c>
      <c r="CM913">
        <v>0</v>
      </c>
    </row>
    <row r="914" spans="1:251" ht="20.25">
      <c r="CH914">
        <v>56</v>
      </c>
      <c r="CI914" t="s">
        <v>50</v>
      </c>
      <c r="CJ914" s="8">
        <v>43919</v>
      </c>
      <c r="CK914">
        <v>0</v>
      </c>
      <c r="CM914">
        <v>0</v>
      </c>
    </row>
    <row r="915" spans="1:251" ht="20.25">
      <c r="CH915">
        <v>56</v>
      </c>
      <c r="CI915" t="s">
        <v>50</v>
      </c>
      <c r="CJ915" s="8">
        <v>43920</v>
      </c>
      <c r="CK915">
        <v>0</v>
      </c>
      <c r="CM915">
        <v>0</v>
      </c>
    </row>
    <row r="916" spans="1:251" ht="20.25">
      <c r="CH916">
        <v>56</v>
      </c>
      <c r="CI916" t="s">
        <v>50</v>
      </c>
      <c r="CJ916" s="8">
        <v>43921</v>
      </c>
      <c r="CK916">
        <v>1</v>
      </c>
      <c r="CM916">
        <v>0</v>
      </c>
    </row>
    <row r="917" spans="1:251" ht="20.25">
      <c r="CH917">
        <v>56</v>
      </c>
      <c r="CI917" t="s">
        <v>50</v>
      </c>
      <c r="CJ917" s="8">
        <v>43922</v>
      </c>
      <c r="CK917">
        <v>1</v>
      </c>
      <c r="CM917">
        <v>0</v>
      </c>
    </row>
    <row r="918" spans="1:251" ht="20.25">
      <c r="CH918">
        <v>56</v>
      </c>
      <c r="CI918" t="s">
        <v>50</v>
      </c>
      <c r="CJ918" s="8">
        <v>43923</v>
      </c>
      <c r="CK918">
        <v>1</v>
      </c>
      <c r="CM918">
        <v>0</v>
      </c>
    </row>
    <row r="919" spans="1:251" ht="20.25">
      <c r="CH919">
        <v>56</v>
      </c>
      <c r="CI919" t="s">
        <v>50</v>
      </c>
      <c r="CJ919" s="8">
        <v>43924</v>
      </c>
      <c r="CK919">
        <v>1</v>
      </c>
      <c r="CM919">
        <v>0</v>
      </c>
    </row>
    <row r="920" spans="1:251" ht="20.25">
      <c r="CH920">
        <v>56</v>
      </c>
      <c r="CI920" t="s">
        <v>50</v>
      </c>
      <c r="CJ920" s="8">
        <v>43925</v>
      </c>
      <c r="CK920">
        <v>2</v>
      </c>
      <c r="CM920">
        <v>0</v>
      </c>
    </row>
    <row r="921" spans="1:251" ht="20.25">
      <c r="CH921">
        <v>56</v>
      </c>
      <c r="CI921" t="s">
        <v>50</v>
      </c>
      <c r="CJ921" s="8">
        <v>43926</v>
      </c>
      <c r="CK921">
        <v>2</v>
      </c>
      <c r="CM921">
        <v>0</v>
      </c>
    </row>
    <row r="922" spans="1:251" ht="20.25">
      <c r="CH922">
        <v>56</v>
      </c>
      <c r="CI922" t="s">
        <v>50</v>
      </c>
      <c r="CJ922" s="8">
        <v>43927</v>
      </c>
      <c r="CK922">
        <v>3</v>
      </c>
      <c r="CM922">
        <v>0</v>
      </c>
    </row>
    <row r="923" spans="1:251" ht="20.25">
      <c r="CH923">
        <v>56</v>
      </c>
      <c r="CI923" t="s">
        <v>50</v>
      </c>
      <c r="CJ923" s="8">
        <v>43928</v>
      </c>
      <c r="CK923">
        <v>3</v>
      </c>
      <c r="CM923">
        <v>0</v>
      </c>
    </row>
    <row r="924" spans="1:251" ht="20.25">
      <c r="CH924">
        <v>56</v>
      </c>
      <c r="CI924" t="s">
        <v>50</v>
      </c>
      <c r="CJ924" s="8">
        <v>43929</v>
      </c>
      <c r="CK924">
        <v>7</v>
      </c>
      <c r="CM924">
        <v>0</v>
      </c>
    </row>
    <row r="925" spans="1:251" ht="20.25">
      <c r="CH925">
        <v>56</v>
      </c>
      <c r="CI925" t="s">
        <v>50</v>
      </c>
      <c r="CJ925" s="8">
        <v>43930</v>
      </c>
      <c r="CK925">
        <v>7</v>
      </c>
      <c r="CM925">
        <v>0</v>
      </c>
    </row>
    <row r="926" spans="1:251" ht="20.25">
      <c r="CH926">
        <v>56</v>
      </c>
      <c r="CI926" t="s">
        <v>50</v>
      </c>
      <c r="CJ926" s="8">
        <v>43931</v>
      </c>
      <c r="CK926">
        <v>7</v>
      </c>
      <c r="CM926">
        <v>0</v>
      </c>
    </row>
    <row r="927" spans="1:251" ht="20.25">
      <c r="CH927">
        <v>56</v>
      </c>
      <c r="CI927" t="s">
        <v>50</v>
      </c>
      <c r="CJ927" s="8">
        <v>43932</v>
      </c>
      <c r="CK927">
        <v>7</v>
      </c>
      <c r="CM927">
        <v>0</v>
      </c>
    </row>
    <row r="928" spans="1:251" ht="20.25">
      <c r="CH928">
        <v>56</v>
      </c>
      <c r="CI928" t="s">
        <v>50</v>
      </c>
      <c r="CJ928" s="8">
        <v>43933</v>
      </c>
      <c r="CK928">
        <v>7</v>
      </c>
      <c r="CM928">
        <v>0</v>
      </c>
    </row>
    <row r="929" spans="1:251" ht="20.25">
      <c r="CH929">
        <v>56</v>
      </c>
      <c r="CI929" t="s">
        <v>50</v>
      </c>
      <c r="CJ929" s="8">
        <v>43934</v>
      </c>
      <c r="CK929">
        <v>7</v>
      </c>
      <c r="CM929">
        <v>0</v>
      </c>
    </row>
    <row r="930" spans="1:251" ht="20.25">
      <c r="CH930">
        <v>56</v>
      </c>
      <c r="CI930" t="s">
        <v>50</v>
      </c>
      <c r="CJ930" s="8">
        <v>43935</v>
      </c>
      <c r="CK930">
        <v>8</v>
      </c>
      <c r="CM930">
        <v>1</v>
      </c>
    </row>
    <row r="931" spans="1:251" ht="20.25">
      <c r="CH931">
        <v>56</v>
      </c>
      <c r="CI931" t="s">
        <v>50</v>
      </c>
      <c r="CJ931" s="8">
        <v>43936</v>
      </c>
      <c r="CK931">
        <v>7</v>
      </c>
      <c r="CM931">
        <v>1</v>
      </c>
    </row>
    <row r="932" spans="1:251" ht="20.25">
      <c r="CH932">
        <v>56</v>
      </c>
      <c r="CI932" t="s">
        <v>50</v>
      </c>
      <c r="CJ932" s="8">
        <v>43937</v>
      </c>
      <c r="CK932">
        <v>7</v>
      </c>
      <c r="CL932">
        <v>62</v>
      </c>
      <c r="CM932">
        <v>1</v>
      </c>
    </row>
    <row r="933" spans="1:251" ht="20.25">
      <c r="CH933">
        <v>56</v>
      </c>
      <c r="CI933" t="s">
        <v>50</v>
      </c>
      <c r="CJ933" s="8">
        <v>43938</v>
      </c>
      <c r="CK933">
        <v>7</v>
      </c>
      <c r="CL933">
        <v>62</v>
      </c>
      <c r="CM933">
        <v>1</v>
      </c>
    </row>
    <row r="934" spans="1:251" ht="20.25">
      <c r="CH934">
        <v>56</v>
      </c>
      <c r="CI934" t="s">
        <v>50</v>
      </c>
      <c r="CJ934" s="8">
        <v>43939</v>
      </c>
      <c r="CK934">
        <v>7</v>
      </c>
      <c r="CL934">
        <v>62</v>
      </c>
      <c r="CM934">
        <v>1</v>
      </c>
    </row>
    <row r="935" spans="1:251" ht="20.25">
      <c r="CH935">
        <v>56</v>
      </c>
      <c r="CI935" t="s">
        <v>50</v>
      </c>
      <c r="CJ935" s="8">
        <v>43940</v>
      </c>
      <c r="CK935">
        <v>8</v>
      </c>
      <c r="CL935">
        <v>70</v>
      </c>
      <c r="CM935">
        <v>1</v>
      </c>
    </row>
    <row r="936" spans="1:251" ht="20.25">
      <c r="CH936">
        <v>56</v>
      </c>
      <c r="CI936" t="s">
        <v>50</v>
      </c>
      <c r="CJ936" s="8">
        <v>43941</v>
      </c>
      <c r="CK936">
        <v>8</v>
      </c>
      <c r="CL936">
        <v>70</v>
      </c>
      <c r="CM936">
        <v>1</v>
      </c>
    </row>
    <row r="937" spans="1:251" ht="20.25">
      <c r="CH937">
        <v>56</v>
      </c>
      <c r="CI937" t="s">
        <v>50</v>
      </c>
      <c r="CJ937" s="8">
        <v>43942</v>
      </c>
      <c r="CK937">
        <v>8</v>
      </c>
      <c r="CL937">
        <v>70</v>
      </c>
      <c r="CM937">
        <v>1</v>
      </c>
    </row>
    <row r="938" spans="1:251" ht="20.25">
      <c r="CH938">
        <v>56</v>
      </c>
      <c r="CI938" t="s">
        <v>50</v>
      </c>
      <c r="CJ938" s="8">
        <v>43943</v>
      </c>
      <c r="CK938">
        <v>8</v>
      </c>
      <c r="CL938">
        <v>70</v>
      </c>
      <c r="CM938">
        <v>1</v>
      </c>
    </row>
    <row r="939" spans="1:251" ht="20.25">
      <c r="CH939">
        <v>56</v>
      </c>
      <c r="CI939" t="s">
        <v>50</v>
      </c>
      <c r="CJ939" s="8">
        <v>43944</v>
      </c>
      <c r="CK939">
        <v>8</v>
      </c>
      <c r="CL939">
        <v>70</v>
      </c>
      <c r="CM939">
        <v>1</v>
      </c>
    </row>
    <row r="940" spans="1:251" ht="20.25">
      <c r="CH940">
        <v>56</v>
      </c>
      <c r="CI940" t="s">
        <v>50</v>
      </c>
      <c r="CJ940" s="8">
        <v>43945</v>
      </c>
      <c r="CK940">
        <v>9</v>
      </c>
      <c r="CL940">
        <v>79</v>
      </c>
      <c r="CM940">
        <v>1</v>
      </c>
    </row>
    <row r="941" spans="1:251" ht="20.25">
      <c r="CH941">
        <v>56</v>
      </c>
      <c r="CI941" t="s">
        <v>50</v>
      </c>
      <c r="CJ941" s="8">
        <v>43946</v>
      </c>
      <c r="CK941">
        <v>10</v>
      </c>
      <c r="CL941">
        <v>88</v>
      </c>
      <c r="CM941">
        <v>1</v>
      </c>
    </row>
    <row r="942" spans="1:251" ht="20.25">
      <c r="CH942">
        <v>56</v>
      </c>
      <c r="CI942" t="s">
        <v>50</v>
      </c>
      <c r="CJ942" s="8">
        <v>43947</v>
      </c>
      <c r="CK942">
        <v>13</v>
      </c>
      <c r="CL942">
        <v>114</v>
      </c>
      <c r="CM942">
        <v>1</v>
      </c>
    </row>
    <row r="943" spans="1:251" ht="20.25">
      <c r="CH943">
        <v>56</v>
      </c>
      <c r="CI943" t="s">
        <v>50</v>
      </c>
      <c r="CJ943" s="8">
        <v>43948</v>
      </c>
      <c r="CK943">
        <v>13</v>
      </c>
      <c r="CL943">
        <v>114</v>
      </c>
      <c r="CM943">
        <v>1</v>
      </c>
    </row>
    <row r="944" spans="1:251" ht="20.25">
      <c r="CH944">
        <v>56</v>
      </c>
      <c r="CI944" t="s">
        <v>50</v>
      </c>
      <c r="CJ944" s="8">
        <v>43949</v>
      </c>
      <c r="CK944">
        <v>13</v>
      </c>
      <c r="CL944">
        <v>114</v>
      </c>
      <c r="CM944">
        <v>1</v>
      </c>
    </row>
    <row r="945" spans="1:251" ht="20.25">
      <c r="CH945">
        <v>56</v>
      </c>
      <c r="CI945" t="s">
        <v>50</v>
      </c>
      <c r="CJ945" s="8">
        <v>43950</v>
      </c>
      <c r="CK945">
        <v>13</v>
      </c>
      <c r="CL945">
        <v>114</v>
      </c>
      <c r="CM945">
        <v>1</v>
      </c>
    </row>
    <row r="946" spans="1:251" ht="20.25">
      <c r="CH946">
        <v>56</v>
      </c>
      <c r="CI946" t="s">
        <v>50</v>
      </c>
      <c r="CJ946" s="8">
        <v>43951</v>
      </c>
      <c r="CK946">
        <v>13</v>
      </c>
      <c r="CL946">
        <v>114</v>
      </c>
      <c r="CM946">
        <v>1</v>
      </c>
    </row>
    <row r="947" spans="1:251" ht="20.25">
      <c r="CH947">
        <v>56</v>
      </c>
      <c r="CI947" t="s">
        <v>50</v>
      </c>
      <c r="CJ947" s="8">
        <v>43952</v>
      </c>
      <c r="CK947">
        <v>13</v>
      </c>
      <c r="CL947">
        <v>114</v>
      </c>
      <c r="CM947">
        <v>1</v>
      </c>
    </row>
    <row r="948" spans="1:251" ht="20.25">
      <c r="CH948">
        <v>56</v>
      </c>
      <c r="CI948" t="s">
        <v>50</v>
      </c>
      <c r="CJ948" s="8">
        <v>43953</v>
      </c>
      <c r="CK948">
        <v>14</v>
      </c>
      <c r="CL948">
        <v>123</v>
      </c>
      <c r="CM948">
        <v>1</v>
      </c>
    </row>
    <row r="949" spans="1:251" ht="20.25">
      <c r="CH949">
        <v>56</v>
      </c>
      <c r="CI949" t="s">
        <v>50</v>
      </c>
      <c r="CJ949" s="8">
        <v>43954</v>
      </c>
      <c r="CK949">
        <v>14</v>
      </c>
      <c r="CL949">
        <v>123</v>
      </c>
      <c r="CM949">
        <v>1</v>
      </c>
    </row>
    <row r="950" spans="1:251" ht="20.25">
      <c r="CH950">
        <v>56</v>
      </c>
      <c r="CI950" t="s">
        <v>50</v>
      </c>
      <c r="CJ950" s="8">
        <v>43955</v>
      </c>
      <c r="CK950">
        <v>14</v>
      </c>
      <c r="CL950">
        <v>123</v>
      </c>
      <c r="CM950">
        <v>1</v>
      </c>
    </row>
    <row r="951" spans="1:251" ht="20.25">
      <c r="CH951">
        <v>56</v>
      </c>
      <c r="CI951" t="s">
        <v>50</v>
      </c>
      <c r="CJ951" s="8">
        <v>43956</v>
      </c>
      <c r="CK951">
        <v>16</v>
      </c>
      <c r="CL951">
        <v>141</v>
      </c>
      <c r="CM951">
        <v>1</v>
      </c>
    </row>
    <row r="952" spans="1:251" ht="20.25">
      <c r="CH952">
        <v>56</v>
      </c>
      <c r="CI952" t="s">
        <v>50</v>
      </c>
      <c r="CJ952" s="8">
        <v>43957</v>
      </c>
      <c r="CK952">
        <v>16</v>
      </c>
      <c r="CL952">
        <v>141</v>
      </c>
      <c r="CM952">
        <v>1</v>
      </c>
    </row>
    <row r="953" spans="1:251" ht="20.25">
      <c r="CH953">
        <v>56</v>
      </c>
      <c r="CI953" t="s">
        <v>50</v>
      </c>
      <c r="CJ953" s="8">
        <v>43958</v>
      </c>
      <c r="CK953">
        <v>16</v>
      </c>
      <c r="CL953">
        <v>141</v>
      </c>
      <c r="CM953">
        <v>1</v>
      </c>
    </row>
    <row r="954" spans="1:251" ht="20.25">
      <c r="CH954">
        <v>56</v>
      </c>
      <c r="CI954" t="s">
        <v>50</v>
      </c>
      <c r="CJ954" s="8">
        <v>43959</v>
      </c>
      <c r="CK954">
        <v>16</v>
      </c>
      <c r="CL954">
        <v>141</v>
      </c>
      <c r="CM954">
        <v>1</v>
      </c>
    </row>
    <row r="955" spans="1:251" ht="20.25">
      <c r="CH955">
        <v>56</v>
      </c>
      <c r="CI955" t="s">
        <v>50</v>
      </c>
      <c r="CJ955" s="8">
        <v>43960</v>
      </c>
      <c r="CK955">
        <v>17</v>
      </c>
      <c r="CL955">
        <v>149</v>
      </c>
      <c r="CM955">
        <v>1</v>
      </c>
    </row>
    <row r="956" spans="1:251" ht="20.25">
      <c r="CH956">
        <v>56</v>
      </c>
      <c r="CI956" t="s">
        <v>50</v>
      </c>
      <c r="CJ956" s="8">
        <v>43961</v>
      </c>
      <c r="CK956">
        <v>17</v>
      </c>
      <c r="CL956">
        <v>149</v>
      </c>
      <c r="CM956">
        <v>1</v>
      </c>
    </row>
    <row r="957" spans="1:251" ht="20.25">
      <c r="CH957">
        <v>56</v>
      </c>
      <c r="CI957" t="s">
        <v>50</v>
      </c>
      <c r="CJ957" s="8">
        <v>43962</v>
      </c>
      <c r="CK957">
        <v>17</v>
      </c>
      <c r="CL957">
        <v>149</v>
      </c>
      <c r="CM957">
        <v>1</v>
      </c>
    </row>
    <row r="958" spans="1:251" ht="20.25">
      <c r="CH958">
        <v>56</v>
      </c>
      <c r="CI958" t="s">
        <v>50</v>
      </c>
      <c r="CJ958" s="8">
        <v>43963</v>
      </c>
      <c r="CK958">
        <v>17</v>
      </c>
      <c r="CL958">
        <v>149</v>
      </c>
      <c r="CM958">
        <v>1</v>
      </c>
    </row>
    <row r="959" spans="1:251" ht="20.25">
      <c r="CH959">
        <v>56</v>
      </c>
      <c r="CI959" t="s">
        <v>50</v>
      </c>
      <c r="CJ959" s="8">
        <v>43964</v>
      </c>
      <c r="CK959">
        <v>18</v>
      </c>
      <c r="CL959">
        <v>158</v>
      </c>
      <c r="CM959">
        <v>1</v>
      </c>
    </row>
    <row r="960" spans="1:251" ht="20.25">
      <c r="CH960">
        <v>56</v>
      </c>
      <c r="CI960" t="s">
        <v>50</v>
      </c>
      <c r="CJ960" s="8">
        <v>43965</v>
      </c>
      <c r="CK960">
        <v>18</v>
      </c>
      <c r="CL960">
        <v>158</v>
      </c>
      <c r="CM960">
        <v>1</v>
      </c>
    </row>
    <row r="961" spans="1:251" ht="20.25">
      <c r="CH961">
        <v>56</v>
      </c>
      <c r="CI961" t="s">
        <v>50</v>
      </c>
      <c r="CJ961" s="8">
        <v>43966</v>
      </c>
      <c r="CK961">
        <v>18</v>
      </c>
      <c r="CL961">
        <v>158</v>
      </c>
      <c r="CM961">
        <v>1</v>
      </c>
    </row>
    <row r="962" spans="1:251" ht="20.25">
      <c r="CH962">
        <v>59</v>
      </c>
      <c r="CI962" t="s">
        <v>51</v>
      </c>
      <c r="CJ962" s="8">
        <v>43914</v>
      </c>
      <c r="CK962">
        <v>0</v>
      </c>
      <c r="CM962">
        <v>0</v>
      </c>
    </row>
    <row r="963" spans="1:251" ht="20.25">
      <c r="CH963">
        <v>59</v>
      </c>
      <c r="CI963" t="s">
        <v>51</v>
      </c>
      <c r="CJ963" s="8">
        <v>43915</v>
      </c>
      <c r="CK963">
        <v>1</v>
      </c>
      <c r="CM963">
        <v>0</v>
      </c>
    </row>
    <row r="964" spans="1:251" ht="20.25">
      <c r="CH964">
        <v>59</v>
      </c>
      <c r="CI964" t="s">
        <v>51</v>
      </c>
      <c r="CJ964" s="8">
        <v>43916</v>
      </c>
      <c r="CK964">
        <v>1</v>
      </c>
      <c r="CM964">
        <v>0</v>
      </c>
    </row>
    <row r="965" spans="1:251" ht="20.25">
      <c r="CH965">
        <v>59</v>
      </c>
      <c r="CI965" t="s">
        <v>51</v>
      </c>
      <c r="CJ965" s="8">
        <v>43917</v>
      </c>
      <c r="CK965">
        <v>1</v>
      </c>
      <c r="CM965">
        <v>0</v>
      </c>
    </row>
    <row r="966" spans="1:251" ht="20.25">
      <c r="CH966">
        <v>59</v>
      </c>
      <c r="CI966" t="s">
        <v>51</v>
      </c>
      <c r="CJ966" s="8">
        <v>43918</v>
      </c>
      <c r="CK966">
        <v>2</v>
      </c>
      <c r="CM966">
        <v>0</v>
      </c>
    </row>
    <row r="967" spans="1:251" ht="20.25">
      <c r="CH967">
        <v>59</v>
      </c>
      <c r="CI967" t="s">
        <v>51</v>
      </c>
      <c r="CJ967" s="8">
        <v>43919</v>
      </c>
      <c r="CK967">
        <v>2</v>
      </c>
      <c r="CM967">
        <v>0</v>
      </c>
    </row>
    <row r="968" spans="1:251" ht="20.25">
      <c r="CH968">
        <v>59</v>
      </c>
      <c r="CI968" t="s">
        <v>51</v>
      </c>
      <c r="CJ968" s="8">
        <v>43920</v>
      </c>
      <c r="CK968">
        <v>2</v>
      </c>
      <c r="CM968">
        <v>0</v>
      </c>
    </row>
    <row r="969" spans="1:251" ht="20.25">
      <c r="CH969">
        <v>59</v>
      </c>
      <c r="CI969" t="s">
        <v>51</v>
      </c>
      <c r="CJ969" s="8">
        <v>43921</v>
      </c>
      <c r="CK969">
        <v>2</v>
      </c>
      <c r="CM969">
        <v>0</v>
      </c>
    </row>
    <row r="970" spans="1:251" ht="20.25">
      <c r="CH970">
        <v>59</v>
      </c>
      <c r="CI970" t="s">
        <v>51</v>
      </c>
      <c r="CJ970" s="8">
        <v>43922</v>
      </c>
      <c r="CK970">
        <v>2</v>
      </c>
      <c r="CM970">
        <v>0</v>
      </c>
    </row>
    <row r="971" spans="1:251" ht="20.25">
      <c r="CH971">
        <v>59</v>
      </c>
      <c r="CI971" t="s">
        <v>51</v>
      </c>
      <c r="CJ971" s="8">
        <v>43923</v>
      </c>
      <c r="CK971">
        <v>2</v>
      </c>
      <c r="CM971">
        <v>0</v>
      </c>
    </row>
    <row r="972" spans="1:251" ht="20.25">
      <c r="CH972">
        <v>59</v>
      </c>
      <c r="CI972" t="s">
        <v>51</v>
      </c>
      <c r="CJ972" s="8">
        <v>43924</v>
      </c>
      <c r="CK972">
        <v>3</v>
      </c>
      <c r="CM972">
        <v>0</v>
      </c>
    </row>
    <row r="973" spans="1:251" ht="20.25">
      <c r="CH973">
        <v>59</v>
      </c>
      <c r="CI973" t="s">
        <v>51</v>
      </c>
      <c r="CJ973" s="8">
        <v>43925</v>
      </c>
      <c r="CK973">
        <v>5</v>
      </c>
      <c r="CM973">
        <v>0</v>
      </c>
    </row>
    <row r="974" spans="1:251" ht="20.25">
      <c r="CH974">
        <v>59</v>
      </c>
      <c r="CI974" t="s">
        <v>51</v>
      </c>
      <c r="CJ974" s="8">
        <v>43926</v>
      </c>
      <c r="CK974">
        <v>5</v>
      </c>
      <c r="CM974">
        <v>0</v>
      </c>
    </row>
    <row r="975" spans="1:251" ht="20.25">
      <c r="CH975">
        <v>59</v>
      </c>
      <c r="CI975" t="s">
        <v>51</v>
      </c>
      <c r="CJ975" s="8">
        <v>43927</v>
      </c>
      <c r="CK975">
        <v>6</v>
      </c>
      <c r="CM975">
        <v>0</v>
      </c>
    </row>
    <row r="976" spans="1:251" ht="20.25">
      <c r="CH976">
        <v>59</v>
      </c>
      <c r="CI976" t="s">
        <v>51</v>
      </c>
      <c r="CJ976" s="8">
        <v>43928</v>
      </c>
      <c r="CK976">
        <v>8</v>
      </c>
      <c r="CM976">
        <v>0</v>
      </c>
    </row>
    <row r="977" spans="1:251" ht="20.25">
      <c r="CH977">
        <v>59</v>
      </c>
      <c r="CI977" t="s">
        <v>51</v>
      </c>
      <c r="CJ977" s="8">
        <v>43929</v>
      </c>
      <c r="CK977">
        <v>11</v>
      </c>
      <c r="CM977">
        <v>0</v>
      </c>
    </row>
    <row r="978" spans="1:251" ht="20.25">
      <c r="CH978">
        <v>59</v>
      </c>
      <c r="CI978" t="s">
        <v>51</v>
      </c>
      <c r="CJ978" s="8">
        <v>43930</v>
      </c>
      <c r="CK978">
        <v>13</v>
      </c>
      <c r="CM978">
        <v>0</v>
      </c>
    </row>
    <row r="979" spans="1:251" ht="20.25">
      <c r="CH979">
        <v>59</v>
      </c>
      <c r="CI979" t="s">
        <v>51</v>
      </c>
      <c r="CJ979" s="8">
        <v>43931</v>
      </c>
      <c r="CK979">
        <v>13</v>
      </c>
      <c r="CM979">
        <v>0</v>
      </c>
    </row>
    <row r="980" spans="1:251" ht="20.25">
      <c r="CH980">
        <v>59</v>
      </c>
      <c r="CI980" t="s">
        <v>51</v>
      </c>
      <c r="CJ980" s="8">
        <v>43932</v>
      </c>
      <c r="CK980">
        <v>17</v>
      </c>
      <c r="CM980">
        <v>0</v>
      </c>
    </row>
    <row r="981" spans="1:251" ht="20.25">
      <c r="CH981">
        <v>59</v>
      </c>
      <c r="CI981" t="s">
        <v>51</v>
      </c>
      <c r="CJ981" s="8">
        <v>43933</v>
      </c>
      <c r="CK981">
        <v>17</v>
      </c>
      <c r="CM981">
        <v>0</v>
      </c>
    </row>
    <row r="982" spans="1:251" ht="20.25">
      <c r="CH982">
        <v>59</v>
      </c>
      <c r="CI982" t="s">
        <v>51</v>
      </c>
      <c r="CJ982" s="8">
        <v>43934</v>
      </c>
      <c r="CK982">
        <v>21</v>
      </c>
      <c r="CM982">
        <v>0</v>
      </c>
    </row>
    <row r="983" spans="1:251" ht="20.25">
      <c r="CH983">
        <v>59</v>
      </c>
      <c r="CI983" t="s">
        <v>51</v>
      </c>
      <c r="CJ983" s="8">
        <v>43935</v>
      </c>
      <c r="CK983">
        <v>21</v>
      </c>
      <c r="CM983">
        <v>0</v>
      </c>
    </row>
    <row r="984" spans="1:251" ht="20.25">
      <c r="CH984">
        <v>59</v>
      </c>
      <c r="CI984" t="s">
        <v>51</v>
      </c>
      <c r="CJ984" s="8">
        <v>43936</v>
      </c>
      <c r="CK984">
        <v>20</v>
      </c>
      <c r="CM984">
        <v>0</v>
      </c>
    </row>
    <row r="985" spans="1:251" ht="20.25">
      <c r="CH985">
        <v>59</v>
      </c>
      <c r="CI985" t="s">
        <v>51</v>
      </c>
      <c r="CJ985" s="8">
        <v>43937</v>
      </c>
      <c r="CK985">
        <v>21</v>
      </c>
      <c r="CL985">
        <v>54</v>
      </c>
      <c r="CM985">
        <v>0</v>
      </c>
    </row>
    <row r="986" spans="1:251" ht="20.25">
      <c r="CH986">
        <v>59</v>
      </c>
      <c r="CI986" t="s">
        <v>51</v>
      </c>
      <c r="CJ986" s="8">
        <v>43938</v>
      </c>
      <c r="CK986">
        <v>28</v>
      </c>
      <c r="CL986">
        <v>72</v>
      </c>
      <c r="CM986">
        <v>0</v>
      </c>
    </row>
    <row r="987" spans="1:251" ht="20.25">
      <c r="CH987">
        <v>59</v>
      </c>
      <c r="CI987" t="s">
        <v>51</v>
      </c>
      <c r="CJ987" s="8">
        <v>43939</v>
      </c>
      <c r="CK987">
        <v>29</v>
      </c>
      <c r="CL987">
        <v>75</v>
      </c>
      <c r="CM987">
        <v>0</v>
      </c>
    </row>
    <row r="988" spans="1:251" ht="20.25">
      <c r="CH988">
        <v>59</v>
      </c>
      <c r="CI988" t="s">
        <v>51</v>
      </c>
      <c r="CJ988" s="8">
        <v>43940</v>
      </c>
      <c r="CK988">
        <v>30</v>
      </c>
      <c r="CL988">
        <v>78</v>
      </c>
      <c r="CM988">
        <v>0</v>
      </c>
    </row>
    <row r="989" spans="1:251" ht="20.25">
      <c r="CH989">
        <v>59</v>
      </c>
      <c r="CI989" t="s">
        <v>51</v>
      </c>
      <c r="CJ989" s="8">
        <v>43941</v>
      </c>
      <c r="CK989">
        <v>36</v>
      </c>
      <c r="CL989">
        <v>93</v>
      </c>
      <c r="CM989">
        <v>0</v>
      </c>
    </row>
    <row r="990" spans="1:251" ht="20.25">
      <c r="CH990">
        <v>59</v>
      </c>
      <c r="CI990" t="s">
        <v>51</v>
      </c>
      <c r="CJ990" s="8">
        <v>43942</v>
      </c>
      <c r="CK990">
        <v>35</v>
      </c>
      <c r="CL990">
        <v>90</v>
      </c>
      <c r="CM990">
        <v>0</v>
      </c>
    </row>
    <row r="991" spans="1:251" ht="20.25">
      <c r="CH991">
        <v>59</v>
      </c>
      <c r="CI991" t="s">
        <v>51</v>
      </c>
      <c r="CJ991" s="8">
        <v>43943</v>
      </c>
      <c r="CK991">
        <v>36</v>
      </c>
      <c r="CL991">
        <v>93</v>
      </c>
      <c r="CM991">
        <v>1</v>
      </c>
    </row>
    <row r="992" spans="1:251" ht="20.25">
      <c r="CH992">
        <v>59</v>
      </c>
      <c r="CI992" t="s">
        <v>51</v>
      </c>
      <c r="CJ992" s="8">
        <v>43944</v>
      </c>
      <c r="CK992">
        <v>40</v>
      </c>
      <c r="CL992">
        <v>103</v>
      </c>
      <c r="CM992">
        <v>1</v>
      </c>
    </row>
    <row r="993" spans="1:251" ht="20.25">
      <c r="CH993">
        <v>59</v>
      </c>
      <c r="CI993" t="s">
        <v>51</v>
      </c>
      <c r="CJ993" s="8">
        <v>43945</v>
      </c>
      <c r="CK993">
        <v>46</v>
      </c>
      <c r="CL993">
        <v>119</v>
      </c>
      <c r="CM993">
        <v>4</v>
      </c>
    </row>
    <row r="994" spans="1:251" ht="20.25">
      <c r="CH994">
        <v>59</v>
      </c>
      <c r="CI994" t="s">
        <v>51</v>
      </c>
      <c r="CJ994" s="8">
        <v>43946</v>
      </c>
      <c r="CK994">
        <v>48</v>
      </c>
      <c r="CL994">
        <v>124</v>
      </c>
      <c r="CM994">
        <v>7</v>
      </c>
    </row>
    <row r="995" spans="1:251" ht="20.25">
      <c r="CH995">
        <v>59</v>
      </c>
      <c r="CI995" t="s">
        <v>51</v>
      </c>
      <c r="CJ995" s="8">
        <v>43947</v>
      </c>
      <c r="CK995">
        <v>63</v>
      </c>
      <c r="CL995">
        <v>163</v>
      </c>
      <c r="CM995">
        <v>7</v>
      </c>
    </row>
    <row r="996" spans="1:251" ht="20.25">
      <c r="CH996">
        <v>59</v>
      </c>
      <c r="CI996" t="s">
        <v>51</v>
      </c>
      <c r="CJ996" s="8">
        <v>43948</v>
      </c>
      <c r="CK996">
        <v>66</v>
      </c>
      <c r="CL996">
        <v>171</v>
      </c>
      <c r="CM996">
        <v>8</v>
      </c>
    </row>
    <row r="997" spans="1:251" ht="20.25">
      <c r="CH997">
        <v>59</v>
      </c>
      <c r="CI997" t="s">
        <v>51</v>
      </c>
      <c r="CJ997" s="8">
        <v>43949</v>
      </c>
      <c r="CK997">
        <v>65</v>
      </c>
      <c r="CL997">
        <v>168</v>
      </c>
      <c r="CM997">
        <v>8</v>
      </c>
    </row>
    <row r="998" spans="1:251" ht="20.25">
      <c r="CH998">
        <v>59</v>
      </c>
      <c r="CI998" t="s">
        <v>51</v>
      </c>
      <c r="CJ998" s="8">
        <v>43950</v>
      </c>
      <c r="CK998">
        <v>66</v>
      </c>
      <c r="CL998">
        <v>171</v>
      </c>
      <c r="CM998">
        <v>8</v>
      </c>
    </row>
    <row r="999" spans="1:251" ht="20.25">
      <c r="CH999">
        <v>59</v>
      </c>
      <c r="CI999" t="s">
        <v>51</v>
      </c>
      <c r="CJ999" s="8">
        <v>43951</v>
      </c>
      <c r="CK999">
        <v>66</v>
      </c>
      <c r="CL999">
        <v>171</v>
      </c>
      <c r="CM999">
        <v>8</v>
      </c>
    </row>
    <row r="1000" spans="1:251" ht="20.25">
      <c r="CH1000">
        <v>59</v>
      </c>
      <c r="CI1000" t="s">
        <v>51</v>
      </c>
      <c r="CJ1000" s="8">
        <v>43952</v>
      </c>
      <c r="CK1000">
        <v>80</v>
      </c>
      <c r="CL1000">
        <v>207</v>
      </c>
      <c r="CM1000">
        <v>10</v>
      </c>
    </row>
    <row r="1001" spans="1:251" ht="20.25">
      <c r="CH1001">
        <v>59</v>
      </c>
      <c r="CI1001" t="s">
        <v>51</v>
      </c>
      <c r="CJ1001" s="8">
        <v>43953</v>
      </c>
      <c r="CK1001">
        <v>86</v>
      </c>
      <c r="CL1001">
        <v>222</v>
      </c>
      <c r="CM1001">
        <v>10</v>
      </c>
    </row>
    <row r="1002" spans="1:251" ht="20.25">
      <c r="CH1002">
        <v>59</v>
      </c>
      <c r="CI1002" t="s">
        <v>51</v>
      </c>
      <c r="CJ1002" s="8">
        <v>43954</v>
      </c>
      <c r="CK1002">
        <v>86</v>
      </c>
      <c r="CL1002">
        <v>222</v>
      </c>
      <c r="CM1002">
        <v>10</v>
      </c>
    </row>
    <row r="1003" spans="1:251" ht="20.25">
      <c r="CH1003">
        <v>59</v>
      </c>
      <c r="CI1003" t="s">
        <v>51</v>
      </c>
      <c r="CJ1003" s="8">
        <v>43955</v>
      </c>
      <c r="CK1003">
        <v>87</v>
      </c>
      <c r="CL1003">
        <v>225</v>
      </c>
      <c r="CM1003">
        <v>10</v>
      </c>
    </row>
    <row r="1004" spans="1:251" ht="20.25">
      <c r="CH1004">
        <v>59</v>
      </c>
      <c r="CI1004" t="s">
        <v>51</v>
      </c>
      <c r="CJ1004" s="8">
        <v>43956</v>
      </c>
      <c r="CK1004">
        <v>88</v>
      </c>
      <c r="CL1004">
        <v>227</v>
      </c>
      <c r="CM1004">
        <v>12</v>
      </c>
    </row>
    <row r="1005" spans="1:251" ht="20.25">
      <c r="CH1005">
        <v>59</v>
      </c>
      <c r="CI1005" t="s">
        <v>51</v>
      </c>
      <c r="CJ1005" s="8">
        <v>43957</v>
      </c>
      <c r="CK1005">
        <v>90</v>
      </c>
      <c r="CL1005">
        <v>233</v>
      </c>
      <c r="CM1005">
        <v>12</v>
      </c>
    </row>
    <row r="1006" spans="1:251" ht="20.25">
      <c r="CH1006">
        <v>59</v>
      </c>
      <c r="CI1006" t="s">
        <v>51</v>
      </c>
      <c r="CJ1006" s="8">
        <v>43958</v>
      </c>
      <c r="CK1006">
        <v>91</v>
      </c>
      <c r="CL1006">
        <v>235</v>
      </c>
      <c r="CM1006">
        <v>11</v>
      </c>
    </row>
    <row r="1007" spans="1:251" ht="20.25">
      <c r="CH1007">
        <v>59</v>
      </c>
      <c r="CI1007" t="s">
        <v>51</v>
      </c>
      <c r="CJ1007" s="8">
        <v>43959</v>
      </c>
      <c r="CK1007">
        <v>92</v>
      </c>
      <c r="CL1007">
        <v>238</v>
      </c>
      <c r="CM1007">
        <v>12</v>
      </c>
    </row>
    <row r="1008" spans="1:251" ht="20.25">
      <c r="CH1008">
        <v>59</v>
      </c>
      <c r="CI1008" t="s">
        <v>51</v>
      </c>
      <c r="CJ1008" s="8">
        <v>43960</v>
      </c>
      <c r="CK1008">
        <v>97</v>
      </c>
      <c r="CL1008">
        <v>251</v>
      </c>
      <c r="CM1008">
        <v>16</v>
      </c>
    </row>
    <row r="1009" spans="1:251" ht="20.25">
      <c r="CH1009">
        <v>59</v>
      </c>
      <c r="CI1009" t="s">
        <v>51</v>
      </c>
      <c r="CJ1009" s="8">
        <v>43961</v>
      </c>
      <c r="CK1009">
        <v>97</v>
      </c>
      <c r="CL1009">
        <v>251</v>
      </c>
      <c r="CM1009">
        <v>16</v>
      </c>
    </row>
    <row r="1010" spans="1:251" ht="20.25">
      <c r="CH1010">
        <v>59</v>
      </c>
      <c r="CI1010" t="s">
        <v>51</v>
      </c>
      <c r="CJ1010" s="8">
        <v>43962</v>
      </c>
      <c r="CK1010">
        <v>97</v>
      </c>
      <c r="CL1010">
        <v>251</v>
      </c>
      <c r="CM1010">
        <v>16</v>
      </c>
    </row>
    <row r="1011" spans="1:251" ht="20.25">
      <c r="CH1011">
        <v>59</v>
      </c>
      <c r="CI1011" t="s">
        <v>51</v>
      </c>
      <c r="CJ1011" s="8">
        <v>43963</v>
      </c>
      <c r="CK1011">
        <v>97</v>
      </c>
      <c r="CL1011">
        <v>251</v>
      </c>
      <c r="CM1011">
        <v>17</v>
      </c>
    </row>
    <row r="1012" spans="1:251" ht="20.25">
      <c r="CH1012">
        <v>59</v>
      </c>
      <c r="CI1012" t="s">
        <v>51</v>
      </c>
      <c r="CJ1012" s="8">
        <v>43964</v>
      </c>
      <c r="CK1012">
        <v>97</v>
      </c>
      <c r="CL1012">
        <v>251</v>
      </c>
      <c r="CM1012">
        <v>17</v>
      </c>
    </row>
    <row r="1013" spans="1:251" ht="20.25">
      <c r="CH1013">
        <v>59</v>
      </c>
      <c r="CI1013" t="s">
        <v>51</v>
      </c>
      <c r="CJ1013" s="8">
        <v>43965</v>
      </c>
      <c r="CK1013">
        <v>100</v>
      </c>
      <c r="CL1013">
        <v>258</v>
      </c>
      <c r="CM1013">
        <v>17</v>
      </c>
    </row>
    <row r="1014" spans="1:251" ht="20.25">
      <c r="CH1014">
        <v>59</v>
      </c>
      <c r="CI1014" t="s">
        <v>51</v>
      </c>
      <c r="CJ1014" s="8">
        <v>43966</v>
      </c>
      <c r="CK1014">
        <v>101</v>
      </c>
      <c r="CL1014">
        <v>261</v>
      </c>
      <c r="CM1014">
        <v>17</v>
      </c>
    </row>
    <row r="1015" spans="1:251" ht="20.25">
      <c r="CH1015">
        <v>64</v>
      </c>
      <c r="CI1015" t="s">
        <v>53</v>
      </c>
      <c r="CJ1015" s="8">
        <v>43914</v>
      </c>
      <c r="CK1015">
        <v>14</v>
      </c>
      <c r="CM1015">
        <v>0</v>
      </c>
    </row>
    <row r="1016" spans="1:251" ht="20.25">
      <c r="CH1016">
        <v>64</v>
      </c>
      <c r="CI1016" t="s">
        <v>53</v>
      </c>
      <c r="CJ1016" s="8">
        <v>43915</v>
      </c>
      <c r="CK1016">
        <v>20</v>
      </c>
      <c r="CM1016">
        <v>0</v>
      </c>
    </row>
    <row r="1017" spans="1:251" ht="20.25">
      <c r="CH1017">
        <v>64</v>
      </c>
      <c r="CI1017" t="s">
        <v>53</v>
      </c>
      <c r="CJ1017" s="8">
        <v>43916</v>
      </c>
      <c r="CK1017">
        <v>21</v>
      </c>
      <c r="CM1017">
        <v>0</v>
      </c>
    </row>
    <row r="1018" spans="1:251" ht="20.25">
      <c r="CH1018">
        <v>64</v>
      </c>
      <c r="CI1018" t="s">
        <v>53</v>
      </c>
      <c r="CJ1018" s="8">
        <v>43917</v>
      </c>
      <c r="CK1018">
        <v>21</v>
      </c>
      <c r="CM1018">
        <v>0</v>
      </c>
    </row>
    <row r="1019" spans="1:251" ht="20.25">
      <c r="CH1019">
        <v>64</v>
      </c>
      <c r="CI1019" t="s">
        <v>53</v>
      </c>
      <c r="CJ1019" s="8">
        <v>43918</v>
      </c>
      <c r="CK1019">
        <v>28</v>
      </c>
      <c r="CM1019">
        <v>0</v>
      </c>
    </row>
    <row r="1020" spans="1:251" ht="20.25">
      <c r="CH1020">
        <v>64</v>
      </c>
      <c r="CI1020" t="s">
        <v>53</v>
      </c>
      <c r="CJ1020" s="8">
        <v>43919</v>
      </c>
      <c r="CK1020">
        <v>39</v>
      </c>
      <c r="CM1020">
        <v>0</v>
      </c>
    </row>
    <row r="1021" spans="1:251" ht="20.25">
      <c r="CH1021">
        <v>64</v>
      </c>
      <c r="CI1021" t="s">
        <v>53</v>
      </c>
      <c r="CJ1021" s="8">
        <v>43920</v>
      </c>
      <c r="CK1021">
        <v>49</v>
      </c>
      <c r="CM1021">
        <v>0</v>
      </c>
    </row>
    <row r="1022" spans="1:251" ht="20.25">
      <c r="CH1022">
        <v>64</v>
      </c>
      <c r="CI1022" t="s">
        <v>53</v>
      </c>
      <c r="CJ1022" s="8">
        <v>43921</v>
      </c>
      <c r="CK1022">
        <v>65</v>
      </c>
      <c r="CM1022">
        <v>3</v>
      </c>
    </row>
    <row r="1023" spans="1:251" ht="20.25">
      <c r="CH1023">
        <v>64</v>
      </c>
      <c r="CI1023" t="s">
        <v>53</v>
      </c>
      <c r="CJ1023" s="8">
        <v>43922</v>
      </c>
      <c r="CK1023">
        <v>74</v>
      </c>
      <c r="CM1023">
        <v>4</v>
      </c>
    </row>
    <row r="1024" spans="1:251" ht="20.25">
      <c r="CH1024">
        <v>64</v>
      </c>
      <c r="CI1024" t="s">
        <v>53</v>
      </c>
      <c r="CJ1024" s="8">
        <v>43923</v>
      </c>
      <c r="CK1024">
        <v>90</v>
      </c>
      <c r="CM1024">
        <v>4</v>
      </c>
    </row>
    <row r="1025" spans="1:251" ht="20.25">
      <c r="CH1025">
        <v>64</v>
      </c>
      <c r="CI1025" t="s">
        <v>53</v>
      </c>
      <c r="CJ1025" s="8">
        <v>43924</v>
      </c>
      <c r="CK1025">
        <v>125</v>
      </c>
      <c r="CM1025">
        <v>3</v>
      </c>
    </row>
    <row r="1026" spans="1:251" ht="20.25">
      <c r="CH1026">
        <v>64</v>
      </c>
      <c r="CI1026" t="s">
        <v>53</v>
      </c>
      <c r="CJ1026" s="8">
        <v>43925</v>
      </c>
      <c r="CK1026">
        <v>125</v>
      </c>
      <c r="CM1026">
        <v>6</v>
      </c>
    </row>
    <row r="1027" spans="1:251" ht="20.25">
      <c r="CH1027">
        <v>64</v>
      </c>
      <c r="CI1027" t="s">
        <v>53</v>
      </c>
      <c r="CJ1027" s="8">
        <v>43926</v>
      </c>
      <c r="CK1027">
        <v>125</v>
      </c>
      <c r="CM1027">
        <v>7</v>
      </c>
    </row>
    <row r="1028" spans="1:251" ht="20.25">
      <c r="CH1028">
        <v>64</v>
      </c>
      <c r="CI1028" t="s">
        <v>53</v>
      </c>
      <c r="CJ1028" s="8">
        <v>43927</v>
      </c>
      <c r="CK1028">
        <v>147</v>
      </c>
      <c r="CM1028">
        <v>7</v>
      </c>
    </row>
    <row r="1029" spans="1:251" ht="20.25">
      <c r="CH1029">
        <v>64</v>
      </c>
      <c r="CI1029" t="s">
        <v>53</v>
      </c>
      <c r="CJ1029" s="8">
        <v>43928</v>
      </c>
      <c r="CK1029">
        <v>165</v>
      </c>
      <c r="CM1029">
        <v>8</v>
      </c>
    </row>
    <row r="1030" spans="1:251" ht="20.25">
      <c r="CH1030">
        <v>64</v>
      </c>
      <c r="CI1030" t="s">
        <v>53</v>
      </c>
      <c r="CJ1030" s="8">
        <v>43929</v>
      </c>
      <c r="CK1030">
        <v>227</v>
      </c>
      <c r="CM1030">
        <v>13</v>
      </c>
    </row>
    <row r="1031" spans="1:251" ht="20.25">
      <c r="CH1031">
        <v>64</v>
      </c>
      <c r="CI1031" t="s">
        <v>53</v>
      </c>
      <c r="CJ1031" s="8">
        <v>43930</v>
      </c>
      <c r="CK1031">
        <v>270</v>
      </c>
      <c r="CM1031">
        <v>14</v>
      </c>
    </row>
    <row r="1032" spans="1:251" ht="20.25">
      <c r="CH1032">
        <v>64</v>
      </c>
      <c r="CI1032" t="s">
        <v>53</v>
      </c>
      <c r="CJ1032" s="8">
        <v>43931</v>
      </c>
      <c r="CK1032">
        <v>300</v>
      </c>
      <c r="CM1032">
        <v>17</v>
      </c>
    </row>
    <row r="1033" spans="1:251" ht="20.25">
      <c r="CH1033">
        <v>64</v>
      </c>
      <c r="CI1033" t="s">
        <v>53</v>
      </c>
      <c r="CJ1033" s="8">
        <v>43932</v>
      </c>
      <c r="CK1033">
        <v>357</v>
      </c>
      <c r="CM1033">
        <v>18</v>
      </c>
    </row>
    <row r="1034" spans="1:251" ht="20.25">
      <c r="CH1034">
        <v>64</v>
      </c>
      <c r="CI1034" t="s">
        <v>53</v>
      </c>
      <c r="CJ1034" s="8">
        <v>43933</v>
      </c>
      <c r="CK1034">
        <v>366</v>
      </c>
      <c r="CM1034">
        <v>19</v>
      </c>
    </row>
    <row r="1035" spans="1:251" ht="20.25">
      <c r="CH1035">
        <v>64</v>
      </c>
      <c r="CI1035" t="s">
        <v>53</v>
      </c>
      <c r="CJ1035" s="8">
        <v>43934</v>
      </c>
      <c r="CK1035">
        <v>432</v>
      </c>
      <c r="CM1035">
        <v>21</v>
      </c>
    </row>
    <row r="1036" spans="1:251" ht="20.25">
      <c r="CH1036">
        <v>64</v>
      </c>
      <c r="CI1036" t="s">
        <v>53</v>
      </c>
      <c r="CJ1036" s="8">
        <v>43935</v>
      </c>
      <c r="CK1036">
        <v>458</v>
      </c>
      <c r="CM1036">
        <v>26</v>
      </c>
    </row>
    <row r="1037" spans="1:251" ht="20.25">
      <c r="CH1037">
        <v>64</v>
      </c>
      <c r="CI1037" t="s">
        <v>53</v>
      </c>
      <c r="CJ1037" s="8">
        <v>43936</v>
      </c>
      <c r="CK1037">
        <v>492</v>
      </c>
      <c r="CM1037">
        <v>31</v>
      </c>
    </row>
    <row r="1038" spans="1:251" ht="20.25">
      <c r="CH1038">
        <v>64</v>
      </c>
      <c r="CI1038" t="s">
        <v>53</v>
      </c>
      <c r="CJ1038" s="8">
        <v>43937</v>
      </c>
      <c r="CK1038">
        <v>537</v>
      </c>
      <c r="CL1038">
        <v>438</v>
      </c>
      <c r="CM1038">
        <v>36</v>
      </c>
    </row>
    <row r="1039" spans="1:251" ht="20.25">
      <c r="CH1039">
        <v>64</v>
      </c>
      <c r="CI1039" t="s">
        <v>53</v>
      </c>
      <c r="CJ1039" s="8">
        <v>43938</v>
      </c>
      <c r="CK1039">
        <v>567</v>
      </c>
      <c r="CL1039">
        <v>463</v>
      </c>
      <c r="CM1039">
        <v>42</v>
      </c>
    </row>
    <row r="1040" spans="1:251" ht="20.25">
      <c r="CH1040">
        <v>64</v>
      </c>
      <c r="CI1040" t="s">
        <v>53</v>
      </c>
      <c r="CJ1040" s="8">
        <v>43939</v>
      </c>
      <c r="CK1040">
        <v>591</v>
      </c>
      <c r="CL1040">
        <v>482</v>
      </c>
      <c r="CM1040">
        <v>46</v>
      </c>
    </row>
    <row r="1041" spans="1:251" ht="20.25">
      <c r="CH1041">
        <v>64</v>
      </c>
      <c r="CI1041" t="s">
        <v>53</v>
      </c>
      <c r="CJ1041" s="8">
        <v>43940</v>
      </c>
      <c r="CK1041">
        <v>616</v>
      </c>
      <c r="CL1041">
        <v>503</v>
      </c>
      <c r="CM1041">
        <v>46</v>
      </c>
    </row>
    <row r="1042" spans="1:251" ht="20.25">
      <c r="CH1042">
        <v>64</v>
      </c>
      <c r="CI1042" t="s">
        <v>53</v>
      </c>
      <c r="CJ1042" s="8">
        <v>43941</v>
      </c>
      <c r="CK1042">
        <v>704</v>
      </c>
      <c r="CL1042">
        <v>574</v>
      </c>
      <c r="CM1042">
        <v>55</v>
      </c>
    </row>
    <row r="1043" spans="1:251" ht="20.25">
      <c r="CH1043">
        <v>64</v>
      </c>
      <c r="CI1043" t="s">
        <v>53</v>
      </c>
      <c r="CJ1043" s="8">
        <v>43942</v>
      </c>
      <c r="CK1043">
        <v>724</v>
      </c>
      <c r="CL1043">
        <v>591</v>
      </c>
      <c r="CM1043">
        <v>56</v>
      </c>
    </row>
    <row r="1044" spans="1:251" ht="20.25">
      <c r="CH1044">
        <v>64</v>
      </c>
      <c r="CI1044" t="s">
        <v>53</v>
      </c>
      <c r="CJ1044" s="8">
        <v>43943</v>
      </c>
      <c r="CK1044">
        <v>751</v>
      </c>
      <c r="CL1044">
        <v>613</v>
      </c>
      <c r="CM1044">
        <v>61</v>
      </c>
    </row>
    <row r="1045" spans="1:251" ht="20.25">
      <c r="CH1045">
        <v>64</v>
      </c>
      <c r="CI1045" t="s">
        <v>53</v>
      </c>
      <c r="CJ1045" s="8">
        <v>43944</v>
      </c>
      <c r="CK1045">
        <v>783</v>
      </c>
      <c r="CL1045">
        <v>639</v>
      </c>
      <c r="CM1045">
        <v>68</v>
      </c>
    </row>
    <row r="1046" spans="1:251" ht="20.25">
      <c r="CH1046">
        <v>64</v>
      </c>
      <c r="CI1046" t="s">
        <v>53</v>
      </c>
      <c r="CJ1046" s="8">
        <v>43945</v>
      </c>
      <c r="CK1046">
        <v>821</v>
      </c>
      <c r="CL1046">
        <v>670</v>
      </c>
      <c r="CM1046">
        <v>72</v>
      </c>
    </row>
    <row r="1047" spans="1:251" ht="20.25">
      <c r="CH1047">
        <v>64</v>
      </c>
      <c r="CI1047" t="s">
        <v>53</v>
      </c>
      <c r="CJ1047" s="8">
        <v>43946</v>
      </c>
      <c r="CK1047">
        <v>848</v>
      </c>
      <c r="CL1047">
        <v>692</v>
      </c>
      <c r="CM1047">
        <v>74</v>
      </c>
    </row>
    <row r="1048" spans="1:251" ht="20.25">
      <c r="CH1048">
        <v>64</v>
      </c>
      <c r="CI1048" t="s">
        <v>53</v>
      </c>
      <c r="CJ1048" s="8">
        <v>43947</v>
      </c>
      <c r="CK1048">
        <v>898</v>
      </c>
      <c r="CL1048">
        <v>733</v>
      </c>
      <c r="CM1048">
        <v>75</v>
      </c>
    </row>
    <row r="1049" spans="1:251" ht="20.25">
      <c r="CH1049">
        <v>64</v>
      </c>
      <c r="CI1049" t="s">
        <v>53</v>
      </c>
      <c r="CJ1049" s="8">
        <v>43948</v>
      </c>
      <c r="CK1049">
        <v>924</v>
      </c>
      <c r="CL1049">
        <v>754</v>
      </c>
      <c r="CM1049">
        <v>77</v>
      </c>
    </row>
    <row r="1050" spans="1:251" ht="20.25">
      <c r="CH1050">
        <v>64</v>
      </c>
      <c r="CI1050" t="s">
        <v>53</v>
      </c>
      <c r="CJ1050" s="8">
        <v>43949</v>
      </c>
      <c r="CK1050">
        <v>943</v>
      </c>
      <c r="CL1050">
        <v>769</v>
      </c>
      <c r="CM1050">
        <v>79</v>
      </c>
    </row>
    <row r="1051" spans="1:251" ht="20.25">
      <c r="CH1051">
        <v>64</v>
      </c>
      <c r="CI1051" t="s">
        <v>53</v>
      </c>
      <c r="CJ1051" s="8">
        <v>43950</v>
      </c>
      <c r="CK1051">
        <v>991</v>
      </c>
      <c r="CL1051">
        <v>808</v>
      </c>
      <c r="CM1051">
        <v>83</v>
      </c>
    </row>
    <row r="1052" spans="1:251" ht="20.25">
      <c r="CH1052">
        <v>64</v>
      </c>
      <c r="CI1052" t="s">
        <v>53</v>
      </c>
      <c r="CJ1052" s="8">
        <v>43951</v>
      </c>
      <c r="CK1052">
        <v>1025</v>
      </c>
      <c r="CL1052">
        <v>836</v>
      </c>
      <c r="CM1052">
        <v>86</v>
      </c>
    </row>
    <row r="1053" spans="1:251" ht="20.25">
      <c r="CH1053">
        <v>64</v>
      </c>
      <c r="CI1053" t="s">
        <v>53</v>
      </c>
      <c r="CJ1053" s="8">
        <v>43952</v>
      </c>
      <c r="CK1053">
        <v>1105</v>
      </c>
      <c r="CL1053">
        <v>901</v>
      </c>
      <c r="CM1053">
        <v>87</v>
      </c>
    </row>
    <row r="1054" spans="1:251" ht="20.25">
      <c r="CH1054">
        <v>64</v>
      </c>
      <c r="CI1054" t="s">
        <v>53</v>
      </c>
      <c r="CJ1054" s="8">
        <v>43953</v>
      </c>
      <c r="CK1054">
        <v>1154</v>
      </c>
      <c r="CL1054">
        <v>941</v>
      </c>
      <c r="CM1054">
        <v>90</v>
      </c>
    </row>
    <row r="1055" spans="1:251" ht="20.25">
      <c r="CH1055">
        <v>64</v>
      </c>
      <c r="CI1055" t="s">
        <v>53</v>
      </c>
      <c r="CJ1055" s="8">
        <v>43954</v>
      </c>
      <c r="CK1055">
        <v>1167</v>
      </c>
      <c r="CL1055">
        <v>952</v>
      </c>
      <c r="CM1055">
        <v>96</v>
      </c>
    </row>
    <row r="1056" spans="1:251" ht="20.25">
      <c r="CH1056">
        <v>64</v>
      </c>
      <c r="CI1056" t="s">
        <v>53</v>
      </c>
      <c r="CJ1056" s="8">
        <v>43955</v>
      </c>
      <c r="CK1056">
        <v>1217</v>
      </c>
      <c r="CL1056">
        <v>993</v>
      </c>
      <c r="CM1056">
        <v>102</v>
      </c>
    </row>
    <row r="1057" spans="1:251" ht="20.25">
      <c r="CH1057">
        <v>64</v>
      </c>
      <c r="CI1057" t="s">
        <v>53</v>
      </c>
      <c r="CJ1057" s="8">
        <v>43956</v>
      </c>
      <c r="CK1057">
        <v>1257</v>
      </c>
      <c r="CL1057">
        <v>1025</v>
      </c>
      <c r="CM1057">
        <v>107</v>
      </c>
    </row>
    <row r="1058" spans="1:251" ht="20.25">
      <c r="CH1058">
        <v>64</v>
      </c>
      <c r="CI1058" t="s">
        <v>53</v>
      </c>
      <c r="CJ1058" s="8">
        <v>43957</v>
      </c>
      <c r="CK1058">
        <v>1338</v>
      </c>
      <c r="CL1058">
        <v>1091</v>
      </c>
      <c r="CM1058">
        <v>107</v>
      </c>
    </row>
    <row r="1059" spans="1:251" ht="20.25">
      <c r="CH1059">
        <v>64</v>
      </c>
      <c r="CI1059" t="s">
        <v>53</v>
      </c>
      <c r="CJ1059" s="8">
        <v>43958</v>
      </c>
      <c r="CK1059">
        <v>1384</v>
      </c>
      <c r="CL1059">
        <v>1129</v>
      </c>
      <c r="CM1059">
        <v>111</v>
      </c>
    </row>
    <row r="1060" spans="1:251" ht="20.25">
      <c r="CH1060">
        <v>64</v>
      </c>
      <c r="CI1060" t="s">
        <v>53</v>
      </c>
      <c r="CJ1060" s="8">
        <v>43959</v>
      </c>
      <c r="CK1060">
        <v>1446</v>
      </c>
      <c r="CL1060">
        <v>1180</v>
      </c>
      <c r="CM1060">
        <v>113</v>
      </c>
    </row>
    <row r="1061" spans="1:251" ht="20.25">
      <c r="CH1061">
        <v>64</v>
      </c>
      <c r="CI1061" t="s">
        <v>53</v>
      </c>
      <c r="CJ1061" s="8">
        <v>43960</v>
      </c>
      <c r="CK1061">
        <v>1505</v>
      </c>
      <c r="CL1061">
        <v>1228</v>
      </c>
      <c r="CM1061">
        <v>115</v>
      </c>
    </row>
    <row r="1062" spans="1:251" ht="20.25">
      <c r="CH1062">
        <v>64</v>
      </c>
      <c r="CI1062" t="s">
        <v>53</v>
      </c>
      <c r="CJ1062" s="8">
        <v>43961</v>
      </c>
      <c r="CK1062">
        <v>1529</v>
      </c>
      <c r="CL1062">
        <v>1247</v>
      </c>
      <c r="CM1062">
        <v>119</v>
      </c>
    </row>
    <row r="1063" spans="1:251" ht="20.25">
      <c r="CH1063">
        <v>64</v>
      </c>
      <c r="CI1063" t="s">
        <v>53</v>
      </c>
      <c r="CJ1063" s="8">
        <v>43962</v>
      </c>
      <c r="CK1063">
        <v>1571</v>
      </c>
      <c r="CL1063">
        <v>1282</v>
      </c>
      <c r="CM1063">
        <v>118</v>
      </c>
    </row>
    <row r="1064" spans="1:251" ht="20.25">
      <c r="CH1064">
        <v>64</v>
      </c>
      <c r="CI1064" t="s">
        <v>53</v>
      </c>
      <c r="CJ1064" s="8">
        <v>43963</v>
      </c>
      <c r="CK1064">
        <v>1618</v>
      </c>
      <c r="CL1064">
        <v>1320</v>
      </c>
      <c r="CM1064">
        <v>123</v>
      </c>
    </row>
    <row r="1065" spans="1:251" ht="20.25">
      <c r="CH1065">
        <v>64</v>
      </c>
      <c r="CI1065" t="s">
        <v>53</v>
      </c>
      <c r="CJ1065" s="8">
        <v>43964</v>
      </c>
      <c r="CK1065">
        <v>1651</v>
      </c>
      <c r="CL1065">
        <v>1347</v>
      </c>
      <c r="CM1065">
        <v>126</v>
      </c>
    </row>
    <row r="1066" spans="1:251" ht="20.25">
      <c r="CH1066">
        <v>64</v>
      </c>
      <c r="CI1066" t="s">
        <v>53</v>
      </c>
      <c r="CJ1066" s="8">
        <v>43965</v>
      </c>
      <c r="CK1066">
        <v>1705</v>
      </c>
      <c r="CL1066">
        <v>1391</v>
      </c>
      <c r="CM1066">
        <v>128</v>
      </c>
    </row>
    <row r="1067" spans="1:251" ht="20.25">
      <c r="CH1067">
        <v>64</v>
      </c>
      <c r="CI1067" t="s">
        <v>53</v>
      </c>
      <c r="CJ1067" s="8">
        <v>43966</v>
      </c>
      <c r="CK1067">
        <v>1733</v>
      </c>
      <c r="CL1067">
        <v>1414</v>
      </c>
      <c r="CM1067">
        <v>129</v>
      </c>
    </row>
    <row r="1068" spans="1:251" ht="20.25">
      <c r="CH1068">
        <v>66</v>
      </c>
      <c r="CI1068" t="s">
        <v>36</v>
      </c>
      <c r="CJ1068" s="8">
        <v>43914</v>
      </c>
      <c r="CK1068">
        <v>2</v>
      </c>
      <c r="CM1068">
        <v>0</v>
      </c>
    </row>
    <row r="1069" spans="1:251" ht="20.25">
      <c r="CH1069">
        <v>66</v>
      </c>
      <c r="CI1069" t="s">
        <v>36</v>
      </c>
      <c r="CJ1069" s="8">
        <v>43915</v>
      </c>
      <c r="CK1069">
        <v>4</v>
      </c>
      <c r="CM1069">
        <v>0</v>
      </c>
    </row>
    <row r="1070" spans="1:251" ht="20.25">
      <c r="CH1070">
        <v>66</v>
      </c>
      <c r="CI1070" t="s">
        <v>36</v>
      </c>
      <c r="CJ1070" s="8">
        <v>43916</v>
      </c>
      <c r="CK1070">
        <v>4</v>
      </c>
      <c r="CM1070">
        <v>0</v>
      </c>
    </row>
    <row r="1071" spans="1:251" ht="20.25">
      <c r="CH1071">
        <v>66</v>
      </c>
      <c r="CI1071" t="s">
        <v>36</v>
      </c>
      <c r="CJ1071" s="8">
        <v>43917</v>
      </c>
      <c r="CK1071">
        <v>4</v>
      </c>
      <c r="CM1071">
        <v>0</v>
      </c>
    </row>
    <row r="1072" spans="1:251" ht="20.25">
      <c r="CH1072">
        <v>66</v>
      </c>
      <c r="CI1072" t="s">
        <v>36</v>
      </c>
      <c r="CJ1072" s="8">
        <v>43918</v>
      </c>
      <c r="CK1072">
        <v>4</v>
      </c>
      <c r="CM1072">
        <v>0</v>
      </c>
    </row>
    <row r="1073" spans="1:251" ht="20.25">
      <c r="CH1073">
        <v>66</v>
      </c>
      <c r="CI1073" t="s">
        <v>36</v>
      </c>
      <c r="CJ1073" s="8">
        <v>43919</v>
      </c>
      <c r="CK1073">
        <v>4</v>
      </c>
      <c r="CM1073">
        <v>0</v>
      </c>
    </row>
    <row r="1074" spans="1:251" ht="20.25">
      <c r="CH1074">
        <v>66</v>
      </c>
      <c r="CI1074" t="s">
        <v>36</v>
      </c>
      <c r="CJ1074" s="8">
        <v>43920</v>
      </c>
      <c r="CK1074">
        <v>4</v>
      </c>
      <c r="CM1074">
        <v>0</v>
      </c>
    </row>
    <row r="1075" spans="1:251" ht="20.25">
      <c r="CH1075">
        <v>66</v>
      </c>
      <c r="CI1075" t="s">
        <v>36</v>
      </c>
      <c r="CJ1075" s="8">
        <v>43921</v>
      </c>
      <c r="CK1075">
        <v>4</v>
      </c>
      <c r="CM1075">
        <v>0</v>
      </c>
    </row>
    <row r="1076" spans="1:251" ht="20.25">
      <c r="CH1076">
        <v>66</v>
      </c>
      <c r="CI1076" t="s">
        <v>36</v>
      </c>
      <c r="CJ1076" s="8">
        <v>43922</v>
      </c>
      <c r="CK1076">
        <v>4</v>
      </c>
      <c r="CM1076">
        <v>0</v>
      </c>
    </row>
    <row r="1077" spans="1:251" ht="20.25">
      <c r="CH1077">
        <v>66</v>
      </c>
      <c r="CI1077" t="s">
        <v>36</v>
      </c>
      <c r="CJ1077" s="8">
        <v>43923</v>
      </c>
      <c r="CK1077">
        <v>4</v>
      </c>
      <c r="CM1077">
        <v>0</v>
      </c>
    </row>
    <row r="1078" spans="1:251" ht="20.25">
      <c r="CH1078">
        <v>66</v>
      </c>
      <c r="CI1078" t="s">
        <v>36</v>
      </c>
      <c r="CJ1078" s="8">
        <v>43924</v>
      </c>
      <c r="CK1078">
        <v>5</v>
      </c>
      <c r="CM1078">
        <v>0</v>
      </c>
    </row>
    <row r="1079" spans="1:251" ht="20.25">
      <c r="CH1079">
        <v>66</v>
      </c>
      <c r="CI1079" t="s">
        <v>36</v>
      </c>
      <c r="CJ1079" s="8">
        <v>43925</v>
      </c>
      <c r="CK1079">
        <v>5</v>
      </c>
      <c r="CM1079">
        <v>0</v>
      </c>
    </row>
    <row r="1080" spans="1:251" ht="20.25">
      <c r="CH1080">
        <v>66</v>
      </c>
      <c r="CI1080" t="s">
        <v>36</v>
      </c>
      <c r="CJ1080" s="8">
        <v>43926</v>
      </c>
      <c r="CK1080">
        <v>5</v>
      </c>
      <c r="CM1080">
        <v>0</v>
      </c>
    </row>
    <row r="1081" spans="1:251" ht="20.25">
      <c r="CH1081">
        <v>66</v>
      </c>
      <c r="CI1081" t="s">
        <v>36</v>
      </c>
      <c r="CJ1081" s="8">
        <v>43927</v>
      </c>
      <c r="CK1081">
        <v>6</v>
      </c>
      <c r="CM1081">
        <v>0</v>
      </c>
    </row>
    <row r="1082" spans="1:251" ht="20.25">
      <c r="CH1082">
        <v>66</v>
      </c>
      <c r="CI1082" t="s">
        <v>36</v>
      </c>
      <c r="CJ1082" s="8">
        <v>43928</v>
      </c>
      <c r="CK1082">
        <v>6</v>
      </c>
      <c r="CM1082">
        <v>0</v>
      </c>
    </row>
    <row r="1083" spans="1:251" ht="20.25">
      <c r="CH1083">
        <v>66</v>
      </c>
      <c r="CI1083" t="s">
        <v>36</v>
      </c>
      <c r="CJ1083" s="8">
        <v>43929</v>
      </c>
      <c r="CK1083">
        <v>7</v>
      </c>
      <c r="CM1083">
        <v>0</v>
      </c>
    </row>
    <row r="1084" spans="1:251" ht="20.25">
      <c r="CH1084">
        <v>66</v>
      </c>
      <c r="CI1084" t="s">
        <v>36</v>
      </c>
      <c r="CJ1084" s="8">
        <v>43930</v>
      </c>
      <c r="CK1084">
        <v>7</v>
      </c>
      <c r="CM1084">
        <v>0</v>
      </c>
    </row>
    <row r="1085" spans="1:251" ht="20.25">
      <c r="CH1085">
        <v>66</v>
      </c>
      <c r="CI1085" t="s">
        <v>36</v>
      </c>
      <c r="CJ1085" s="8">
        <v>43931</v>
      </c>
      <c r="CK1085">
        <v>7</v>
      </c>
      <c r="CM1085">
        <v>0</v>
      </c>
    </row>
    <row r="1086" spans="1:251" ht="20.25">
      <c r="CH1086">
        <v>66</v>
      </c>
      <c r="CI1086" t="s">
        <v>36</v>
      </c>
      <c r="CJ1086" s="8">
        <v>43932</v>
      </c>
      <c r="CK1086">
        <v>9</v>
      </c>
      <c r="CM1086">
        <v>0</v>
      </c>
    </row>
    <row r="1087" spans="1:251" ht="20.25">
      <c r="CH1087">
        <v>66</v>
      </c>
      <c r="CI1087" t="s">
        <v>36</v>
      </c>
      <c r="CJ1087" s="8">
        <v>43933</v>
      </c>
      <c r="CK1087">
        <v>9</v>
      </c>
      <c r="CM1087">
        <v>0</v>
      </c>
    </row>
    <row r="1088" spans="1:251" ht="20.25">
      <c r="CH1088">
        <v>66</v>
      </c>
      <c r="CI1088" t="s">
        <v>36</v>
      </c>
      <c r="CJ1088" s="8">
        <v>43934</v>
      </c>
      <c r="CK1088">
        <v>10</v>
      </c>
      <c r="CM1088">
        <v>0</v>
      </c>
    </row>
    <row r="1089" spans="1:251" ht="20.25">
      <c r="CH1089">
        <v>66</v>
      </c>
      <c r="CI1089" t="s">
        <v>36</v>
      </c>
      <c r="CJ1089" s="8">
        <v>43935</v>
      </c>
      <c r="CK1089">
        <v>10</v>
      </c>
      <c r="CM1089">
        <v>2</v>
      </c>
    </row>
    <row r="1090" spans="1:251" ht="20.25">
      <c r="CH1090">
        <v>66</v>
      </c>
      <c r="CI1090" t="s">
        <v>36</v>
      </c>
      <c r="CJ1090" s="8">
        <v>43936</v>
      </c>
      <c r="CK1090">
        <v>11</v>
      </c>
      <c r="CM1090">
        <v>2</v>
      </c>
    </row>
    <row r="1091" spans="1:251" ht="20.25">
      <c r="CH1091">
        <v>66</v>
      </c>
      <c r="CI1091" t="s">
        <v>36</v>
      </c>
      <c r="CJ1091" s="8">
        <v>43937</v>
      </c>
      <c r="CK1091">
        <v>13</v>
      </c>
      <c r="CL1091">
        <v>239</v>
      </c>
      <c r="CM1091">
        <v>2</v>
      </c>
    </row>
    <row r="1092" spans="1:251" ht="20.25">
      <c r="CH1092">
        <v>66</v>
      </c>
      <c r="CI1092" t="s">
        <v>36</v>
      </c>
      <c r="CJ1092" s="8">
        <v>43938</v>
      </c>
      <c r="CK1092">
        <v>14</v>
      </c>
      <c r="CL1092">
        <v>258</v>
      </c>
      <c r="CM1092">
        <v>2</v>
      </c>
    </row>
    <row r="1093" spans="1:251" ht="20.25">
      <c r="CH1093">
        <v>66</v>
      </c>
      <c r="CI1093" t="s">
        <v>36</v>
      </c>
      <c r="CJ1093" s="8">
        <v>43939</v>
      </c>
      <c r="CK1093">
        <v>15</v>
      </c>
      <c r="CL1093">
        <v>276</v>
      </c>
      <c r="CM1093">
        <v>2</v>
      </c>
    </row>
    <row r="1094" spans="1:251" ht="20.25">
      <c r="CH1094">
        <v>66</v>
      </c>
      <c r="CI1094" t="s">
        <v>36</v>
      </c>
      <c r="CJ1094" s="8">
        <v>43940</v>
      </c>
      <c r="CK1094">
        <v>14</v>
      </c>
      <c r="CL1094">
        <v>258</v>
      </c>
      <c r="CM1094">
        <v>2</v>
      </c>
    </row>
    <row r="1095" spans="1:251" ht="20.25">
      <c r="CH1095">
        <v>66</v>
      </c>
      <c r="CI1095" t="s">
        <v>36</v>
      </c>
      <c r="CJ1095" s="8">
        <v>43941</v>
      </c>
      <c r="CK1095">
        <v>18</v>
      </c>
      <c r="CL1095">
        <v>331</v>
      </c>
      <c r="CM1095">
        <v>2</v>
      </c>
    </row>
    <row r="1096" spans="1:251" ht="20.25">
      <c r="CH1096">
        <v>66</v>
      </c>
      <c r="CI1096" t="s">
        <v>36</v>
      </c>
      <c r="CJ1096" s="8">
        <v>43942</v>
      </c>
      <c r="CK1096">
        <v>18</v>
      </c>
      <c r="CL1096">
        <v>331</v>
      </c>
      <c r="CM1096">
        <v>2</v>
      </c>
    </row>
    <row r="1097" spans="1:251" ht="20.25">
      <c r="CH1097">
        <v>66</v>
      </c>
      <c r="CI1097" t="s">
        <v>36</v>
      </c>
      <c r="CJ1097" s="8">
        <v>43943</v>
      </c>
      <c r="CK1097">
        <v>19</v>
      </c>
      <c r="CL1097">
        <v>350</v>
      </c>
      <c r="CM1097">
        <v>2</v>
      </c>
    </row>
    <row r="1098" spans="1:251" ht="20.25">
      <c r="CH1098">
        <v>66</v>
      </c>
      <c r="CI1098" t="s">
        <v>36</v>
      </c>
      <c r="CJ1098" s="8">
        <v>43944</v>
      </c>
      <c r="CK1098">
        <v>19</v>
      </c>
      <c r="CL1098">
        <v>350</v>
      </c>
      <c r="CM1098">
        <v>2</v>
      </c>
    </row>
    <row r="1099" spans="1:251" ht="20.25">
      <c r="CH1099">
        <v>66</v>
      </c>
      <c r="CI1099" t="s">
        <v>36</v>
      </c>
      <c r="CJ1099" s="8">
        <v>43945</v>
      </c>
      <c r="CK1099">
        <v>20</v>
      </c>
      <c r="CL1099">
        <v>368</v>
      </c>
      <c r="CM1099">
        <v>2</v>
      </c>
    </row>
    <row r="1100" spans="1:251" ht="20.25">
      <c r="CH1100">
        <v>66</v>
      </c>
      <c r="CI1100" t="s">
        <v>36</v>
      </c>
      <c r="CJ1100" s="8">
        <v>43946</v>
      </c>
      <c r="CK1100">
        <v>22</v>
      </c>
      <c r="CL1100">
        <v>405</v>
      </c>
      <c r="CM1100">
        <v>2</v>
      </c>
    </row>
    <row r="1101" spans="1:251" ht="20.25">
      <c r="CH1101">
        <v>66</v>
      </c>
      <c r="CI1101" t="s">
        <v>36</v>
      </c>
      <c r="CJ1101" s="8">
        <v>43947</v>
      </c>
      <c r="CK1101">
        <v>22</v>
      </c>
      <c r="CL1101">
        <v>405</v>
      </c>
      <c r="CM1101">
        <v>2</v>
      </c>
    </row>
    <row r="1102" spans="1:251" ht="20.25">
      <c r="CH1102">
        <v>66</v>
      </c>
      <c r="CI1102" t="s">
        <v>36</v>
      </c>
      <c r="CJ1102" s="8">
        <v>43948</v>
      </c>
      <c r="CK1102">
        <v>22</v>
      </c>
      <c r="CL1102">
        <v>405</v>
      </c>
      <c r="CM1102">
        <v>2</v>
      </c>
    </row>
    <row r="1103" spans="1:251" ht="20.25">
      <c r="CH1103">
        <v>66</v>
      </c>
      <c r="CI1103" t="s">
        <v>36</v>
      </c>
      <c r="CJ1103" s="8">
        <v>43949</v>
      </c>
      <c r="CK1103">
        <v>22</v>
      </c>
      <c r="CL1103">
        <v>405</v>
      </c>
      <c r="CM1103">
        <v>2</v>
      </c>
    </row>
    <row r="1104" spans="1:251" ht="20.25">
      <c r="CH1104">
        <v>66</v>
      </c>
      <c r="CI1104" t="s">
        <v>36</v>
      </c>
      <c r="CJ1104" s="8">
        <v>43950</v>
      </c>
      <c r="CK1104">
        <v>23</v>
      </c>
      <c r="CL1104">
        <v>424</v>
      </c>
      <c r="CM1104">
        <v>2</v>
      </c>
    </row>
    <row r="1105" spans="1:251" ht="20.25">
      <c r="CH1105">
        <v>66</v>
      </c>
      <c r="CI1105" t="s">
        <v>36</v>
      </c>
      <c r="CJ1105" s="8">
        <v>43951</v>
      </c>
      <c r="CK1105">
        <v>26</v>
      </c>
      <c r="CL1105">
        <v>479</v>
      </c>
      <c r="CM1105">
        <v>2</v>
      </c>
    </row>
    <row r="1106" spans="1:251" ht="20.25">
      <c r="CH1106">
        <v>66</v>
      </c>
      <c r="CI1106" t="s">
        <v>36</v>
      </c>
      <c r="CJ1106" s="8">
        <v>43952</v>
      </c>
      <c r="CK1106">
        <v>26</v>
      </c>
      <c r="CL1106">
        <v>479</v>
      </c>
      <c r="CM1106">
        <v>2</v>
      </c>
    </row>
    <row r="1107" spans="1:251" ht="20.25">
      <c r="CH1107">
        <v>66</v>
      </c>
      <c r="CI1107" t="s">
        <v>36</v>
      </c>
      <c r="CJ1107" s="8">
        <v>43953</v>
      </c>
      <c r="CK1107">
        <v>26</v>
      </c>
      <c r="CL1107">
        <v>479</v>
      </c>
      <c r="CM1107">
        <v>2</v>
      </c>
    </row>
    <row r="1108" spans="1:251" ht="20.25">
      <c r="CH1108">
        <v>66</v>
      </c>
      <c r="CI1108" t="s">
        <v>36</v>
      </c>
      <c r="CJ1108" s="8">
        <v>43954</v>
      </c>
      <c r="CK1108">
        <v>26</v>
      </c>
      <c r="CL1108">
        <v>479</v>
      </c>
      <c r="CM1108">
        <v>2</v>
      </c>
    </row>
    <row r="1109" spans="1:251" ht="20.25">
      <c r="CH1109">
        <v>66</v>
      </c>
      <c r="CI1109" t="s">
        <v>36</v>
      </c>
      <c r="CJ1109" s="8">
        <v>43955</v>
      </c>
      <c r="CK1109">
        <v>26</v>
      </c>
      <c r="CL1109">
        <v>479</v>
      </c>
      <c r="CM1109">
        <v>2</v>
      </c>
    </row>
    <row r="1110" spans="1:251" ht="20.25">
      <c r="CH1110">
        <v>66</v>
      </c>
      <c r="CI1110" t="s">
        <v>36</v>
      </c>
      <c r="CJ1110" s="8">
        <v>43956</v>
      </c>
      <c r="CK1110">
        <v>26</v>
      </c>
      <c r="CL1110">
        <v>479</v>
      </c>
      <c r="CM1110">
        <v>2</v>
      </c>
    </row>
    <row r="1111" spans="1:251" ht="20.25">
      <c r="CH1111">
        <v>66</v>
      </c>
      <c r="CI1111" t="s">
        <v>36</v>
      </c>
      <c r="CJ1111" s="8">
        <v>43957</v>
      </c>
      <c r="CK1111">
        <v>26</v>
      </c>
      <c r="CL1111">
        <v>479</v>
      </c>
      <c r="CM1111">
        <v>2</v>
      </c>
    </row>
    <row r="1112" spans="1:251" ht="20.25">
      <c r="CH1112">
        <v>66</v>
      </c>
      <c r="CI1112" t="s">
        <v>36</v>
      </c>
      <c r="CJ1112" s="8">
        <v>43958</v>
      </c>
      <c r="CK1112">
        <v>26</v>
      </c>
      <c r="CL1112">
        <v>479</v>
      </c>
      <c r="CM1112">
        <v>2</v>
      </c>
    </row>
    <row r="1113" spans="1:251" ht="20.25">
      <c r="CH1113">
        <v>66</v>
      </c>
      <c r="CI1113" t="s">
        <v>36</v>
      </c>
      <c r="CJ1113" s="8">
        <v>43959</v>
      </c>
      <c r="CK1113">
        <v>26</v>
      </c>
      <c r="CL1113">
        <v>479</v>
      </c>
      <c r="CM1113">
        <v>2</v>
      </c>
    </row>
    <row r="1114" spans="1:251" ht="20.25">
      <c r="CH1114">
        <v>66</v>
      </c>
      <c r="CI1114" t="s">
        <v>36</v>
      </c>
      <c r="CJ1114" s="8">
        <v>43960</v>
      </c>
      <c r="CK1114">
        <v>26</v>
      </c>
      <c r="CL1114">
        <v>479</v>
      </c>
      <c r="CM1114">
        <v>2</v>
      </c>
    </row>
    <row r="1115" spans="1:251" ht="20.25">
      <c r="CH1115">
        <v>66</v>
      </c>
      <c r="CI1115" t="s">
        <v>36</v>
      </c>
      <c r="CJ1115" s="8">
        <v>43961</v>
      </c>
      <c r="CK1115">
        <v>26</v>
      </c>
      <c r="CL1115">
        <v>479</v>
      </c>
      <c r="CM1115">
        <v>2</v>
      </c>
    </row>
    <row r="1116" spans="1:251" ht="20.25">
      <c r="CH1116">
        <v>66</v>
      </c>
      <c r="CI1116" t="s">
        <v>36</v>
      </c>
      <c r="CJ1116" s="8">
        <v>43962</v>
      </c>
      <c r="CK1116">
        <v>26</v>
      </c>
      <c r="CL1116">
        <v>479</v>
      </c>
      <c r="CM1116">
        <v>2</v>
      </c>
    </row>
    <row r="1117" spans="1:251" ht="20.25">
      <c r="CH1117">
        <v>66</v>
      </c>
      <c r="CI1117" t="s">
        <v>36</v>
      </c>
      <c r="CJ1117" s="8">
        <v>43963</v>
      </c>
      <c r="CK1117">
        <v>27</v>
      </c>
      <c r="CL1117">
        <v>497</v>
      </c>
      <c r="CM1117">
        <v>2</v>
      </c>
    </row>
    <row r="1118" spans="1:251" ht="20.25">
      <c r="CH1118">
        <v>66</v>
      </c>
      <c r="CI1118" t="s">
        <v>36</v>
      </c>
      <c r="CJ1118" s="8">
        <v>43964</v>
      </c>
      <c r="CK1118">
        <v>27</v>
      </c>
      <c r="CL1118">
        <v>497</v>
      </c>
      <c r="CM1118">
        <v>2</v>
      </c>
    </row>
    <row r="1119" spans="1:251" ht="20.25">
      <c r="CH1119">
        <v>66</v>
      </c>
      <c r="CI1119" t="s">
        <v>36</v>
      </c>
      <c r="CJ1119" s="8">
        <v>43965</v>
      </c>
      <c r="CK1119">
        <v>27</v>
      </c>
      <c r="CL1119">
        <v>497</v>
      </c>
      <c r="CM1119">
        <v>2</v>
      </c>
    </row>
    <row r="1120" spans="1:251" ht="20.25">
      <c r="CH1120">
        <v>66</v>
      </c>
      <c r="CI1120" t="s">
        <v>36</v>
      </c>
      <c r="CJ1120" s="8">
        <v>43966</v>
      </c>
      <c r="CK1120">
        <v>28</v>
      </c>
      <c r="CL1120">
        <v>516</v>
      </c>
      <c r="CM1120">
        <v>2</v>
      </c>
    </row>
    <row r="1121" spans="1:251" ht="20.25">
      <c r="CH1121">
        <v>67</v>
      </c>
      <c r="CI1121" t="s">
        <v>54</v>
      </c>
      <c r="CJ1121" s="8">
        <v>43914</v>
      </c>
      <c r="CK1121">
        <v>0</v>
      </c>
      <c r="CM1121">
        <v>0</v>
      </c>
    </row>
    <row r="1122" spans="1:251" ht="20.25">
      <c r="CH1122">
        <v>67</v>
      </c>
      <c r="CI1122" t="s">
        <v>54</v>
      </c>
      <c r="CJ1122" s="8">
        <v>43915</v>
      </c>
      <c r="CK1122">
        <v>0</v>
      </c>
      <c r="CM1122">
        <v>0</v>
      </c>
    </row>
    <row r="1123" spans="1:251" ht="20.25">
      <c r="CH1123">
        <v>67</v>
      </c>
      <c r="CI1123" t="s">
        <v>54</v>
      </c>
      <c r="CJ1123" s="8">
        <v>43916</v>
      </c>
      <c r="CK1123">
        <v>1</v>
      </c>
      <c r="CM1123">
        <v>0</v>
      </c>
    </row>
    <row r="1124" spans="1:251" ht="20.25">
      <c r="CH1124">
        <v>67</v>
      </c>
      <c r="CI1124" t="s">
        <v>54</v>
      </c>
      <c r="CJ1124" s="8">
        <v>43917</v>
      </c>
      <c r="CK1124">
        <v>1</v>
      </c>
      <c r="CM1124">
        <v>0</v>
      </c>
    </row>
    <row r="1125" spans="1:251" ht="20.25">
      <c r="CH1125">
        <v>67</v>
      </c>
      <c r="CI1125" t="s">
        <v>54</v>
      </c>
      <c r="CJ1125" s="8">
        <v>43918</v>
      </c>
      <c r="CK1125">
        <v>1</v>
      </c>
      <c r="CM1125">
        <v>0</v>
      </c>
    </row>
    <row r="1126" spans="1:251" ht="20.25">
      <c r="CH1126">
        <v>67</v>
      </c>
      <c r="CI1126" t="s">
        <v>54</v>
      </c>
      <c r="CJ1126" s="8">
        <v>43919</v>
      </c>
      <c r="CK1126">
        <v>1</v>
      </c>
      <c r="CM1126">
        <v>0</v>
      </c>
    </row>
    <row r="1127" spans="1:251" ht="20.25">
      <c r="CH1127">
        <v>67</v>
      </c>
      <c r="CI1127" t="s">
        <v>54</v>
      </c>
      <c r="CJ1127" s="8">
        <v>43920</v>
      </c>
      <c r="CK1127">
        <v>3</v>
      </c>
      <c r="CM1127">
        <v>0</v>
      </c>
    </row>
    <row r="1128" spans="1:251" ht="20.25">
      <c r="CH1128">
        <v>67</v>
      </c>
      <c r="CI1128" t="s">
        <v>54</v>
      </c>
      <c r="CJ1128" s="8">
        <v>43921</v>
      </c>
      <c r="CK1128">
        <v>3</v>
      </c>
      <c r="CM1128">
        <v>0</v>
      </c>
    </row>
    <row r="1129" spans="1:251" ht="20.25">
      <c r="CH1129">
        <v>67</v>
      </c>
      <c r="CI1129" t="s">
        <v>54</v>
      </c>
      <c r="CJ1129" s="8">
        <v>43922</v>
      </c>
      <c r="CK1129">
        <v>4</v>
      </c>
      <c r="CM1129">
        <v>0</v>
      </c>
    </row>
    <row r="1130" spans="1:251" ht="20.25">
      <c r="CH1130">
        <v>67</v>
      </c>
      <c r="CI1130" t="s">
        <v>54</v>
      </c>
      <c r="CJ1130" s="8">
        <v>43923</v>
      </c>
      <c r="CK1130">
        <v>4</v>
      </c>
      <c r="CM1130">
        <v>0</v>
      </c>
    </row>
    <row r="1131" spans="1:251" ht="20.25">
      <c r="CH1131">
        <v>67</v>
      </c>
      <c r="CI1131" t="s">
        <v>54</v>
      </c>
      <c r="CJ1131" s="8">
        <v>43924</v>
      </c>
      <c r="CK1131">
        <v>4</v>
      </c>
      <c r="CM1131">
        <v>0</v>
      </c>
    </row>
    <row r="1132" spans="1:251" ht="20.25">
      <c r="CH1132">
        <v>67</v>
      </c>
      <c r="CI1132" t="s">
        <v>54</v>
      </c>
      <c r="CJ1132" s="8">
        <v>43925</v>
      </c>
      <c r="CK1132">
        <v>4</v>
      </c>
      <c r="CM1132">
        <v>0</v>
      </c>
    </row>
    <row r="1133" spans="1:251" ht="20.25">
      <c r="CH1133">
        <v>67</v>
      </c>
      <c r="CI1133" t="s">
        <v>54</v>
      </c>
      <c r="CJ1133" s="8">
        <v>43926</v>
      </c>
      <c r="CK1133">
        <v>4</v>
      </c>
      <c r="CM1133">
        <v>0</v>
      </c>
    </row>
    <row r="1134" spans="1:251" ht="20.25">
      <c r="CH1134">
        <v>67</v>
      </c>
      <c r="CI1134" t="s">
        <v>54</v>
      </c>
      <c r="CJ1134" s="8">
        <v>43927</v>
      </c>
      <c r="CK1134">
        <v>5</v>
      </c>
      <c r="CM1134">
        <v>0</v>
      </c>
    </row>
    <row r="1135" spans="1:251" ht="20.25">
      <c r="CH1135">
        <v>67</v>
      </c>
      <c r="CI1135" t="s">
        <v>54</v>
      </c>
      <c r="CJ1135" s="8">
        <v>43928</v>
      </c>
      <c r="CK1135">
        <v>5</v>
      </c>
      <c r="CM1135">
        <v>0</v>
      </c>
    </row>
    <row r="1136" spans="1:251" ht="20.25">
      <c r="CH1136">
        <v>67</v>
      </c>
      <c r="CI1136" t="s">
        <v>54</v>
      </c>
      <c r="CJ1136" s="8">
        <v>43929</v>
      </c>
      <c r="CK1136">
        <v>6</v>
      </c>
      <c r="CM1136">
        <v>0</v>
      </c>
    </row>
    <row r="1137" spans="1:251" ht="20.25">
      <c r="CH1137">
        <v>67</v>
      </c>
      <c r="CI1137" t="s">
        <v>54</v>
      </c>
      <c r="CJ1137" s="8">
        <v>43930</v>
      </c>
      <c r="CK1137">
        <v>7</v>
      </c>
      <c r="CM1137">
        <v>0</v>
      </c>
    </row>
    <row r="1138" spans="1:251" ht="20.25">
      <c r="CH1138">
        <v>67</v>
      </c>
      <c r="CI1138" t="s">
        <v>54</v>
      </c>
      <c r="CJ1138" s="8">
        <v>43931</v>
      </c>
      <c r="CK1138">
        <v>7</v>
      </c>
      <c r="CM1138">
        <v>0</v>
      </c>
    </row>
    <row r="1139" spans="1:251" ht="20.25">
      <c r="CH1139">
        <v>67</v>
      </c>
      <c r="CI1139" t="s">
        <v>54</v>
      </c>
      <c r="CJ1139" s="8">
        <v>43932</v>
      </c>
      <c r="CK1139">
        <v>9</v>
      </c>
      <c r="CM1139">
        <v>0</v>
      </c>
    </row>
    <row r="1140" spans="1:251" ht="20.25">
      <c r="CH1140">
        <v>67</v>
      </c>
      <c r="CI1140" t="s">
        <v>54</v>
      </c>
      <c r="CJ1140" s="8">
        <v>43933</v>
      </c>
      <c r="CK1140">
        <v>9</v>
      </c>
      <c r="CM1140">
        <v>0</v>
      </c>
    </row>
    <row r="1141" spans="1:251" ht="20.25">
      <c r="CH1141">
        <v>67</v>
      </c>
      <c r="CI1141" t="s">
        <v>54</v>
      </c>
      <c r="CJ1141" s="8">
        <v>43934</v>
      </c>
      <c r="CK1141">
        <v>7</v>
      </c>
      <c r="CM1141">
        <v>0</v>
      </c>
    </row>
    <row r="1142" spans="1:251" ht="20.25">
      <c r="CH1142">
        <v>67</v>
      </c>
      <c r="CI1142" t="s">
        <v>54</v>
      </c>
      <c r="CJ1142" s="8">
        <v>43935</v>
      </c>
      <c r="CK1142">
        <v>7</v>
      </c>
      <c r="CM1142">
        <v>0</v>
      </c>
    </row>
    <row r="1143" spans="1:251" ht="20.25">
      <c r="CH1143">
        <v>67</v>
      </c>
      <c r="CI1143" t="s">
        <v>54</v>
      </c>
      <c r="CJ1143" s="8">
        <v>43936</v>
      </c>
      <c r="CK1143">
        <v>7</v>
      </c>
      <c r="CM1143">
        <v>0</v>
      </c>
    </row>
    <row r="1144" spans="1:251" ht="20.25">
      <c r="CH1144">
        <v>67</v>
      </c>
      <c r="CI1144" t="s">
        <v>54</v>
      </c>
      <c r="CJ1144" s="8">
        <v>43937</v>
      </c>
      <c r="CK1144">
        <v>8</v>
      </c>
      <c r="CL1144">
        <v>84</v>
      </c>
      <c r="CM1144">
        <v>0</v>
      </c>
    </row>
    <row r="1145" spans="1:251" ht="20.25">
      <c r="CH1145">
        <v>67</v>
      </c>
      <c r="CI1145" t="s">
        <v>54</v>
      </c>
      <c r="CJ1145" s="8">
        <v>43938</v>
      </c>
      <c r="CK1145">
        <v>10</v>
      </c>
      <c r="CL1145">
        <v>105</v>
      </c>
      <c r="CM1145">
        <v>0</v>
      </c>
    </row>
    <row r="1146" spans="1:251" ht="20.25">
      <c r="CH1146">
        <v>67</v>
      </c>
      <c r="CI1146" t="s">
        <v>54</v>
      </c>
      <c r="CJ1146" s="8">
        <v>43939</v>
      </c>
      <c r="CK1146">
        <v>10</v>
      </c>
      <c r="CL1146">
        <v>105</v>
      </c>
      <c r="CM1146">
        <v>0</v>
      </c>
    </row>
    <row r="1147" spans="1:251" ht="20.25">
      <c r="CH1147">
        <v>67</v>
      </c>
      <c r="CI1147" t="s">
        <v>54</v>
      </c>
      <c r="CJ1147" s="8">
        <v>43940</v>
      </c>
      <c r="CK1147">
        <v>11</v>
      </c>
      <c r="CL1147">
        <v>116</v>
      </c>
      <c r="CM1147">
        <v>0</v>
      </c>
    </row>
    <row r="1148" spans="1:251" ht="20.25">
      <c r="CH1148">
        <v>67</v>
      </c>
      <c r="CI1148" t="s">
        <v>54</v>
      </c>
      <c r="CJ1148" s="8">
        <v>43941</v>
      </c>
      <c r="CK1148">
        <v>11</v>
      </c>
      <c r="CL1148">
        <v>116</v>
      </c>
      <c r="CM1148">
        <v>0</v>
      </c>
    </row>
    <row r="1149" spans="1:251" ht="20.25">
      <c r="CH1149">
        <v>67</v>
      </c>
      <c r="CI1149" t="s">
        <v>54</v>
      </c>
      <c r="CJ1149" s="8">
        <v>43942</v>
      </c>
      <c r="CK1149">
        <v>11</v>
      </c>
      <c r="CL1149">
        <v>116</v>
      </c>
      <c r="CM1149">
        <v>0</v>
      </c>
    </row>
    <row r="1150" spans="1:251" ht="20.25">
      <c r="CH1150">
        <v>67</v>
      </c>
      <c r="CI1150" t="s">
        <v>54</v>
      </c>
      <c r="CJ1150" s="8">
        <v>43943</v>
      </c>
      <c r="CK1150">
        <v>11</v>
      </c>
      <c r="CL1150">
        <v>116</v>
      </c>
      <c r="CM1150">
        <v>0</v>
      </c>
    </row>
    <row r="1151" spans="1:251" ht="20.25">
      <c r="CH1151">
        <v>67</v>
      </c>
      <c r="CI1151" t="s">
        <v>54</v>
      </c>
      <c r="CJ1151" s="8">
        <v>43944</v>
      </c>
      <c r="CK1151">
        <v>12</v>
      </c>
      <c r="CL1151">
        <v>127</v>
      </c>
      <c r="CM1151">
        <v>0</v>
      </c>
    </row>
    <row r="1152" spans="1:251" ht="20.25">
      <c r="CH1152">
        <v>67</v>
      </c>
      <c r="CI1152" t="s">
        <v>54</v>
      </c>
      <c r="CJ1152" s="8">
        <v>43945</v>
      </c>
      <c r="CK1152">
        <v>15</v>
      </c>
      <c r="CL1152">
        <v>158</v>
      </c>
      <c r="CM1152">
        <v>1</v>
      </c>
    </row>
    <row r="1153" spans="1:251" ht="20.25">
      <c r="CH1153">
        <v>67</v>
      </c>
      <c r="CI1153" t="s">
        <v>54</v>
      </c>
      <c r="CJ1153" s="8">
        <v>43946</v>
      </c>
      <c r="CK1153">
        <v>14</v>
      </c>
      <c r="CL1153">
        <v>148</v>
      </c>
      <c r="CM1153">
        <v>1</v>
      </c>
    </row>
    <row r="1154" spans="1:251" ht="20.25">
      <c r="CH1154">
        <v>67</v>
      </c>
      <c r="CI1154" t="s">
        <v>54</v>
      </c>
      <c r="CJ1154" s="8">
        <v>43947</v>
      </c>
      <c r="CK1154">
        <v>14</v>
      </c>
      <c r="CL1154">
        <v>148</v>
      </c>
      <c r="CM1154">
        <v>1</v>
      </c>
    </row>
    <row r="1155" spans="1:251" ht="20.25">
      <c r="CH1155">
        <v>67</v>
      </c>
      <c r="CI1155" t="s">
        <v>54</v>
      </c>
      <c r="CJ1155" s="8">
        <v>43948</v>
      </c>
      <c r="CK1155">
        <v>14</v>
      </c>
      <c r="CL1155">
        <v>148</v>
      </c>
      <c r="CM1155">
        <v>1</v>
      </c>
    </row>
    <row r="1156" spans="1:251" ht="20.25">
      <c r="CH1156">
        <v>67</v>
      </c>
      <c r="CI1156" t="s">
        <v>54</v>
      </c>
      <c r="CJ1156" s="8">
        <v>43949</v>
      </c>
      <c r="CK1156">
        <v>14</v>
      </c>
      <c r="CL1156">
        <v>148</v>
      </c>
      <c r="CM1156">
        <v>1</v>
      </c>
    </row>
    <row r="1157" spans="1:251" ht="20.25">
      <c r="CH1157">
        <v>67</v>
      </c>
      <c r="CI1157" t="s">
        <v>54</v>
      </c>
      <c r="CJ1157" s="8">
        <v>43950</v>
      </c>
      <c r="CK1157">
        <v>15</v>
      </c>
      <c r="CL1157">
        <v>158</v>
      </c>
      <c r="CM1157">
        <v>2</v>
      </c>
    </row>
    <row r="1158" spans="1:251" ht="20.25">
      <c r="CH1158">
        <v>67</v>
      </c>
      <c r="CI1158" t="s">
        <v>54</v>
      </c>
      <c r="CJ1158" s="8">
        <v>43951</v>
      </c>
      <c r="CK1158">
        <v>15</v>
      </c>
      <c r="CL1158">
        <v>158</v>
      </c>
      <c r="CM1158">
        <v>2</v>
      </c>
    </row>
    <row r="1159" spans="1:251" ht="20.25">
      <c r="CH1159">
        <v>67</v>
      </c>
      <c r="CI1159" t="s">
        <v>54</v>
      </c>
      <c r="CJ1159" s="8">
        <v>43952</v>
      </c>
      <c r="CK1159">
        <v>15</v>
      </c>
      <c r="CL1159">
        <v>158</v>
      </c>
      <c r="CM1159">
        <v>2</v>
      </c>
    </row>
    <row r="1160" spans="1:251" ht="20.25">
      <c r="CH1160">
        <v>67</v>
      </c>
      <c r="CI1160" t="s">
        <v>54</v>
      </c>
      <c r="CJ1160" s="8">
        <v>43953</v>
      </c>
      <c r="CK1160">
        <v>15</v>
      </c>
      <c r="CL1160">
        <v>158</v>
      </c>
      <c r="CM1160">
        <v>2</v>
      </c>
    </row>
    <row r="1161" spans="1:251" ht="20.25">
      <c r="CH1161">
        <v>67</v>
      </c>
      <c r="CI1161" t="s">
        <v>54</v>
      </c>
      <c r="CJ1161" s="8">
        <v>43954</v>
      </c>
      <c r="CK1161">
        <v>15</v>
      </c>
      <c r="CL1161">
        <v>158</v>
      </c>
      <c r="CM1161">
        <v>2</v>
      </c>
    </row>
    <row r="1162" spans="1:251" ht="20.25">
      <c r="CH1162">
        <v>67</v>
      </c>
      <c r="CI1162" t="s">
        <v>54</v>
      </c>
      <c r="CJ1162" s="8">
        <v>43955</v>
      </c>
      <c r="CK1162">
        <v>15</v>
      </c>
      <c r="CL1162">
        <v>158</v>
      </c>
      <c r="CM1162">
        <v>2</v>
      </c>
    </row>
    <row r="1163" spans="1:251" ht="20.25">
      <c r="CH1163">
        <v>67</v>
      </c>
      <c r="CI1163" t="s">
        <v>54</v>
      </c>
      <c r="CJ1163" s="8">
        <v>43956</v>
      </c>
      <c r="CK1163">
        <v>15</v>
      </c>
      <c r="CL1163">
        <v>158</v>
      </c>
      <c r="CM1163">
        <v>2</v>
      </c>
    </row>
    <row r="1164" spans="1:251" ht="20.25">
      <c r="CH1164">
        <v>67</v>
      </c>
      <c r="CI1164" t="s">
        <v>54</v>
      </c>
      <c r="CJ1164" s="8">
        <v>43957</v>
      </c>
      <c r="CK1164">
        <v>17</v>
      </c>
      <c r="CL1164">
        <v>179</v>
      </c>
      <c r="CM1164">
        <v>2</v>
      </c>
    </row>
    <row r="1165" spans="1:251" ht="20.25">
      <c r="CH1165">
        <v>67</v>
      </c>
      <c r="CI1165" t="s">
        <v>54</v>
      </c>
      <c r="CJ1165" s="8">
        <v>43958</v>
      </c>
      <c r="CK1165">
        <v>17</v>
      </c>
      <c r="CL1165">
        <v>179</v>
      </c>
      <c r="CM1165">
        <v>2</v>
      </c>
    </row>
    <row r="1166" spans="1:251" ht="20.25">
      <c r="CH1166">
        <v>67</v>
      </c>
      <c r="CI1166" t="s">
        <v>54</v>
      </c>
      <c r="CJ1166" s="8">
        <v>43959</v>
      </c>
      <c r="CK1166">
        <v>17</v>
      </c>
      <c r="CL1166">
        <v>179</v>
      </c>
      <c r="CM1166">
        <v>2</v>
      </c>
    </row>
    <row r="1167" spans="1:251" ht="20.25">
      <c r="CH1167">
        <v>67</v>
      </c>
      <c r="CI1167" t="s">
        <v>54</v>
      </c>
      <c r="CJ1167" s="8">
        <v>43960</v>
      </c>
      <c r="CK1167">
        <v>17</v>
      </c>
      <c r="CL1167">
        <v>179</v>
      </c>
      <c r="CM1167">
        <v>2</v>
      </c>
    </row>
    <row r="1168" spans="1:251" ht="20.25">
      <c r="CH1168">
        <v>67</v>
      </c>
      <c r="CI1168" t="s">
        <v>54</v>
      </c>
      <c r="CJ1168" s="8">
        <v>43961</v>
      </c>
      <c r="CK1168">
        <v>18</v>
      </c>
      <c r="CL1168">
        <v>190</v>
      </c>
      <c r="CM1168">
        <v>2</v>
      </c>
    </row>
    <row r="1169" spans="1:251" ht="20.25">
      <c r="CH1169">
        <v>67</v>
      </c>
      <c r="CI1169" t="s">
        <v>54</v>
      </c>
      <c r="CJ1169" s="8">
        <v>43962</v>
      </c>
      <c r="CK1169">
        <v>18</v>
      </c>
      <c r="CL1169">
        <v>190</v>
      </c>
      <c r="CM1169">
        <v>2</v>
      </c>
    </row>
    <row r="1170" spans="1:251" ht="20.25">
      <c r="CH1170">
        <v>67</v>
      </c>
      <c r="CI1170" t="s">
        <v>54</v>
      </c>
      <c r="CJ1170" s="8">
        <v>43963</v>
      </c>
      <c r="CK1170">
        <v>18</v>
      </c>
      <c r="CL1170">
        <v>190</v>
      </c>
      <c r="CM1170">
        <v>2</v>
      </c>
    </row>
    <row r="1171" spans="1:251" ht="20.25">
      <c r="CH1171">
        <v>67</v>
      </c>
      <c r="CI1171" t="s">
        <v>54</v>
      </c>
      <c r="CJ1171" s="8">
        <v>43964</v>
      </c>
      <c r="CK1171">
        <v>18</v>
      </c>
      <c r="CL1171">
        <v>190</v>
      </c>
      <c r="CM1171">
        <v>2</v>
      </c>
    </row>
    <row r="1172" spans="1:251" ht="20.25">
      <c r="CH1172">
        <v>67</v>
      </c>
      <c r="CI1172" t="s">
        <v>54</v>
      </c>
      <c r="CJ1172" s="8">
        <v>43965</v>
      </c>
      <c r="CK1172">
        <v>18</v>
      </c>
      <c r="CL1172">
        <v>190</v>
      </c>
      <c r="CM1172">
        <v>2</v>
      </c>
    </row>
    <row r="1173" spans="1:251" ht="20.25">
      <c r="CH1173">
        <v>67</v>
      </c>
      <c r="CI1173" t="s">
        <v>54</v>
      </c>
      <c r="CJ1173" s="8">
        <v>43966</v>
      </c>
      <c r="CK1173">
        <v>18</v>
      </c>
      <c r="CL1173">
        <v>190</v>
      </c>
      <c r="CM1173">
        <v>2</v>
      </c>
    </row>
    <row r="1174" spans="1:251" ht="20.25">
      <c r="CH1174">
        <v>72</v>
      </c>
      <c r="CI1174" t="s">
        <v>56</v>
      </c>
      <c r="CJ1174" s="8">
        <v>43914</v>
      </c>
      <c r="CK1174">
        <v>0</v>
      </c>
      <c r="CM1174">
        <v>0</v>
      </c>
    </row>
    <row r="1175" spans="1:251" ht="20.25">
      <c r="CH1175">
        <v>72</v>
      </c>
      <c r="CI1175" t="s">
        <v>56</v>
      </c>
      <c r="CJ1175" s="8">
        <v>43915</v>
      </c>
      <c r="CK1175">
        <v>0</v>
      </c>
      <c r="CM1175">
        <v>0</v>
      </c>
    </row>
    <row r="1176" spans="1:251" ht="20.25">
      <c r="CH1176">
        <v>72</v>
      </c>
      <c r="CI1176" t="s">
        <v>56</v>
      </c>
      <c r="CJ1176" s="8">
        <v>43916</v>
      </c>
      <c r="CK1176">
        <v>0</v>
      </c>
      <c r="CM1176">
        <v>0</v>
      </c>
    </row>
    <row r="1177" spans="1:251" ht="20.25">
      <c r="CH1177">
        <v>72</v>
      </c>
      <c r="CI1177" t="s">
        <v>56</v>
      </c>
      <c r="CJ1177" s="8">
        <v>43917</v>
      </c>
      <c r="CK1177">
        <v>1</v>
      </c>
      <c r="CM1177">
        <v>0</v>
      </c>
    </row>
    <row r="1178" spans="1:251" ht="20.25">
      <c r="CH1178">
        <v>72</v>
      </c>
      <c r="CI1178" t="s">
        <v>56</v>
      </c>
      <c r="CJ1178" s="8">
        <v>43918</v>
      </c>
      <c r="CK1178">
        <v>1</v>
      </c>
      <c r="CM1178">
        <v>0</v>
      </c>
    </row>
    <row r="1179" spans="1:251" ht="20.25">
      <c r="CH1179">
        <v>72</v>
      </c>
      <c r="CI1179" t="s">
        <v>56</v>
      </c>
      <c r="CJ1179" s="8">
        <v>43919</v>
      </c>
      <c r="CK1179">
        <v>1</v>
      </c>
      <c r="CM1179">
        <v>0</v>
      </c>
    </row>
    <row r="1180" spans="1:251" ht="20.25">
      <c r="CH1180">
        <v>72</v>
      </c>
      <c r="CI1180" t="s">
        <v>56</v>
      </c>
      <c r="CJ1180" s="8">
        <v>43920</v>
      </c>
      <c r="CK1180">
        <v>2</v>
      </c>
      <c r="CM1180">
        <v>0</v>
      </c>
    </row>
    <row r="1181" spans="1:251" ht="20.25">
      <c r="CH1181">
        <v>72</v>
      </c>
      <c r="CI1181" t="s">
        <v>56</v>
      </c>
      <c r="CJ1181" s="8">
        <v>43921</v>
      </c>
      <c r="CK1181">
        <v>2</v>
      </c>
      <c r="CM1181">
        <v>0</v>
      </c>
    </row>
    <row r="1182" spans="1:251" ht="20.25">
      <c r="CH1182">
        <v>72</v>
      </c>
      <c r="CI1182" t="s">
        <v>56</v>
      </c>
      <c r="CJ1182" s="8">
        <v>43922</v>
      </c>
      <c r="CK1182">
        <v>2</v>
      </c>
      <c r="CM1182">
        <v>0</v>
      </c>
    </row>
    <row r="1183" spans="1:251" ht="20.25">
      <c r="CH1183">
        <v>72</v>
      </c>
      <c r="CI1183" t="s">
        <v>56</v>
      </c>
      <c r="CJ1183" s="8">
        <v>43923</v>
      </c>
      <c r="CK1183">
        <v>2</v>
      </c>
      <c r="CM1183">
        <v>0</v>
      </c>
    </row>
    <row r="1184" spans="1:251" ht="20.25">
      <c r="CH1184">
        <v>72</v>
      </c>
      <c r="CI1184" t="s">
        <v>56</v>
      </c>
      <c r="CJ1184" s="8">
        <v>43924</v>
      </c>
      <c r="CK1184">
        <v>2</v>
      </c>
      <c r="CM1184">
        <v>0</v>
      </c>
    </row>
    <row r="1185" spans="1:251" ht="20.25">
      <c r="CH1185">
        <v>72</v>
      </c>
      <c r="CI1185" t="s">
        <v>56</v>
      </c>
      <c r="CJ1185" s="8">
        <v>43925</v>
      </c>
      <c r="CK1185">
        <v>2</v>
      </c>
      <c r="CM1185">
        <v>0</v>
      </c>
    </row>
    <row r="1186" spans="1:251" ht="20.25">
      <c r="CH1186">
        <v>72</v>
      </c>
      <c r="CI1186" t="s">
        <v>56</v>
      </c>
      <c r="CJ1186" s="8">
        <v>43926</v>
      </c>
      <c r="CK1186">
        <v>2</v>
      </c>
      <c r="CM1186">
        <v>0</v>
      </c>
    </row>
    <row r="1187" spans="1:251" ht="20.25">
      <c r="CH1187">
        <v>72</v>
      </c>
      <c r="CI1187" t="s">
        <v>56</v>
      </c>
      <c r="CJ1187" s="8">
        <v>43927</v>
      </c>
      <c r="CK1187">
        <v>3</v>
      </c>
      <c r="CM1187">
        <v>0</v>
      </c>
    </row>
    <row r="1188" spans="1:251" ht="20.25">
      <c r="CH1188">
        <v>72</v>
      </c>
      <c r="CI1188" t="s">
        <v>56</v>
      </c>
      <c r="CJ1188" s="8">
        <v>43928</v>
      </c>
      <c r="CK1188">
        <v>4</v>
      </c>
      <c r="CM1188">
        <v>0</v>
      </c>
    </row>
    <row r="1189" spans="1:251" ht="20.25">
      <c r="CH1189">
        <v>72</v>
      </c>
      <c r="CI1189" t="s">
        <v>56</v>
      </c>
      <c r="CJ1189" s="8">
        <v>43929</v>
      </c>
      <c r="CK1189">
        <v>4</v>
      </c>
      <c r="CM1189">
        <v>0</v>
      </c>
    </row>
    <row r="1190" spans="1:251" ht="20.25">
      <c r="CH1190">
        <v>72</v>
      </c>
      <c r="CI1190" t="s">
        <v>56</v>
      </c>
      <c r="CJ1190" s="8">
        <v>43930</v>
      </c>
      <c r="CK1190">
        <v>3</v>
      </c>
      <c r="CM1190">
        <v>1</v>
      </c>
    </row>
    <row r="1191" spans="1:251" ht="20.25">
      <c r="CH1191">
        <v>72</v>
      </c>
      <c r="CI1191" t="s">
        <v>56</v>
      </c>
      <c r="CJ1191" s="8">
        <v>43931</v>
      </c>
      <c r="CK1191">
        <v>3</v>
      </c>
      <c r="CM1191">
        <v>1</v>
      </c>
    </row>
    <row r="1192" spans="1:251" ht="20.25">
      <c r="CH1192">
        <v>72</v>
      </c>
      <c r="CI1192" t="s">
        <v>56</v>
      </c>
      <c r="CJ1192" s="8">
        <v>43932</v>
      </c>
      <c r="CK1192">
        <v>3</v>
      </c>
      <c r="CM1192">
        <v>1</v>
      </c>
    </row>
    <row r="1193" spans="1:251" ht="20.25">
      <c r="CH1193">
        <v>72</v>
      </c>
      <c r="CI1193" t="s">
        <v>56</v>
      </c>
      <c r="CJ1193" s="8">
        <v>43933</v>
      </c>
      <c r="CK1193">
        <v>3</v>
      </c>
      <c r="CM1193">
        <v>1</v>
      </c>
    </row>
    <row r="1194" spans="1:251" ht="20.25">
      <c r="CH1194">
        <v>72</v>
      </c>
      <c r="CI1194" t="s">
        <v>56</v>
      </c>
      <c r="CJ1194" s="8">
        <v>43934</v>
      </c>
      <c r="CK1194">
        <v>5</v>
      </c>
      <c r="CM1194">
        <v>1</v>
      </c>
    </row>
    <row r="1195" spans="1:251" ht="20.25">
      <c r="CH1195">
        <v>72</v>
      </c>
      <c r="CI1195" t="s">
        <v>56</v>
      </c>
      <c r="CJ1195" s="8">
        <v>43935</v>
      </c>
      <c r="CK1195">
        <v>6</v>
      </c>
      <c r="CM1195">
        <v>1</v>
      </c>
    </row>
    <row r="1196" spans="1:251" ht="20.25">
      <c r="CH1196">
        <v>72</v>
      </c>
      <c r="CI1196" t="s">
        <v>56</v>
      </c>
      <c r="CJ1196" s="8">
        <v>43936</v>
      </c>
      <c r="CK1196">
        <v>6</v>
      </c>
      <c r="CM1196">
        <v>1</v>
      </c>
    </row>
    <row r="1197" spans="1:251" ht="20.25">
      <c r="CH1197">
        <v>72</v>
      </c>
      <c r="CI1197" t="s">
        <v>56</v>
      </c>
      <c r="CJ1197" s="8">
        <v>43937</v>
      </c>
      <c r="CK1197">
        <v>6</v>
      </c>
      <c r="CL1197">
        <v>41</v>
      </c>
      <c r="CM1197">
        <v>1</v>
      </c>
    </row>
    <row r="1198" spans="1:251" ht="20.25">
      <c r="CH1198">
        <v>72</v>
      </c>
      <c r="CI1198" t="s">
        <v>56</v>
      </c>
      <c r="CJ1198" s="8">
        <v>43938</v>
      </c>
      <c r="CK1198">
        <v>7</v>
      </c>
      <c r="CL1198">
        <v>48</v>
      </c>
      <c r="CM1198">
        <v>1</v>
      </c>
    </row>
    <row r="1199" spans="1:251" ht="20.25">
      <c r="CH1199">
        <v>72</v>
      </c>
      <c r="CI1199" t="s">
        <v>56</v>
      </c>
      <c r="CJ1199" s="8">
        <v>43939</v>
      </c>
      <c r="CK1199">
        <v>7</v>
      </c>
      <c r="CL1199">
        <v>48</v>
      </c>
      <c r="CM1199">
        <v>1</v>
      </c>
    </row>
    <row r="1200" spans="1:251" ht="20.25">
      <c r="CH1200">
        <v>72</v>
      </c>
      <c r="CI1200" t="s">
        <v>56</v>
      </c>
      <c r="CJ1200" s="8">
        <v>43940</v>
      </c>
      <c r="CK1200">
        <v>8</v>
      </c>
      <c r="CL1200">
        <v>54</v>
      </c>
      <c r="CM1200">
        <v>1</v>
      </c>
    </row>
    <row r="1201" spans="1:251" ht="20.25">
      <c r="CH1201">
        <v>72</v>
      </c>
      <c r="CI1201" t="s">
        <v>56</v>
      </c>
      <c r="CJ1201" s="8">
        <v>43941</v>
      </c>
      <c r="CK1201">
        <v>8</v>
      </c>
      <c r="CL1201">
        <v>54</v>
      </c>
      <c r="CM1201">
        <v>1</v>
      </c>
    </row>
    <row r="1202" spans="1:251" ht="20.25">
      <c r="CH1202">
        <v>72</v>
      </c>
      <c r="CI1202" t="s">
        <v>56</v>
      </c>
      <c r="CJ1202" s="8">
        <v>43942</v>
      </c>
      <c r="CK1202">
        <v>8</v>
      </c>
      <c r="CL1202">
        <v>54</v>
      </c>
      <c r="CM1202">
        <v>1</v>
      </c>
    </row>
    <row r="1203" spans="1:251" ht="20.25">
      <c r="CH1203">
        <v>72</v>
      </c>
      <c r="CI1203" t="s">
        <v>56</v>
      </c>
      <c r="CJ1203" s="8">
        <v>43943</v>
      </c>
      <c r="CK1203">
        <v>8</v>
      </c>
      <c r="CL1203">
        <v>54</v>
      </c>
      <c r="CM1203">
        <v>1</v>
      </c>
    </row>
    <row r="1204" spans="1:251" ht="20.25">
      <c r="CH1204">
        <v>72</v>
      </c>
      <c r="CI1204" t="s">
        <v>56</v>
      </c>
      <c r="CJ1204" s="8">
        <v>43944</v>
      </c>
      <c r="CK1204">
        <v>8</v>
      </c>
      <c r="CL1204">
        <v>54</v>
      </c>
      <c r="CM1204">
        <v>1</v>
      </c>
    </row>
    <row r="1205" spans="1:251" ht="20.25">
      <c r="CH1205">
        <v>72</v>
      </c>
      <c r="CI1205" t="s">
        <v>56</v>
      </c>
      <c r="CJ1205" s="8">
        <v>43945</v>
      </c>
      <c r="CK1205">
        <v>8</v>
      </c>
      <c r="CL1205">
        <v>54</v>
      </c>
      <c r="CM1205">
        <v>1</v>
      </c>
    </row>
    <row r="1206" spans="1:251" ht="20.25">
      <c r="CH1206">
        <v>72</v>
      </c>
      <c r="CI1206" t="s">
        <v>56</v>
      </c>
      <c r="CJ1206" s="8">
        <v>43946</v>
      </c>
      <c r="CK1206">
        <v>9</v>
      </c>
      <c r="CL1206">
        <v>61</v>
      </c>
      <c r="CM1206">
        <v>1</v>
      </c>
    </row>
    <row r="1207" spans="1:251" ht="20.25">
      <c r="CH1207">
        <v>72</v>
      </c>
      <c r="CI1207" t="s">
        <v>56</v>
      </c>
      <c r="CJ1207" s="8">
        <v>43947</v>
      </c>
      <c r="CK1207">
        <v>9</v>
      </c>
      <c r="CL1207">
        <v>61</v>
      </c>
      <c r="CM1207">
        <v>1</v>
      </c>
    </row>
    <row r="1208" spans="1:251" ht="20.25">
      <c r="CH1208">
        <v>72</v>
      </c>
      <c r="CI1208" t="s">
        <v>56</v>
      </c>
      <c r="CJ1208" s="8">
        <v>43948</v>
      </c>
      <c r="CK1208">
        <v>9</v>
      </c>
      <c r="CL1208">
        <v>61</v>
      </c>
      <c r="CM1208">
        <v>1</v>
      </c>
    </row>
    <row r="1209" spans="1:251" ht="20.25">
      <c r="CH1209">
        <v>72</v>
      </c>
      <c r="CI1209" t="s">
        <v>56</v>
      </c>
      <c r="CJ1209" s="8">
        <v>43949</v>
      </c>
      <c r="CK1209">
        <v>9</v>
      </c>
      <c r="CL1209">
        <v>61</v>
      </c>
      <c r="CM1209">
        <v>1</v>
      </c>
    </row>
    <row r="1210" spans="1:251" ht="20.25">
      <c r="CH1210">
        <v>72</v>
      </c>
      <c r="CI1210" t="s">
        <v>56</v>
      </c>
      <c r="CJ1210" s="8">
        <v>43950</v>
      </c>
      <c r="CK1210">
        <v>9</v>
      </c>
      <c r="CL1210">
        <v>61</v>
      </c>
      <c r="CM1210">
        <v>1</v>
      </c>
    </row>
    <row r="1211" spans="1:251" ht="20.25">
      <c r="CH1211">
        <v>72</v>
      </c>
      <c r="CI1211" t="s">
        <v>56</v>
      </c>
      <c r="CJ1211" s="8">
        <v>43951</v>
      </c>
      <c r="CK1211">
        <v>11</v>
      </c>
      <c r="CL1211">
        <v>75</v>
      </c>
      <c r="CM1211">
        <v>1</v>
      </c>
    </row>
    <row r="1212" spans="1:251" ht="20.25">
      <c r="CH1212">
        <v>72</v>
      </c>
      <c r="CI1212" t="s">
        <v>56</v>
      </c>
      <c r="CJ1212" s="8">
        <v>43952</v>
      </c>
      <c r="CK1212">
        <v>12</v>
      </c>
      <c r="CL1212">
        <v>81</v>
      </c>
      <c r="CM1212">
        <v>1</v>
      </c>
    </row>
    <row r="1213" spans="1:251" ht="20.25">
      <c r="CH1213">
        <v>72</v>
      </c>
      <c r="CI1213" t="s">
        <v>56</v>
      </c>
      <c r="CJ1213" s="8">
        <v>43953</v>
      </c>
      <c r="CK1213">
        <v>12</v>
      </c>
      <c r="CL1213">
        <v>81</v>
      </c>
      <c r="CM1213">
        <v>1</v>
      </c>
    </row>
    <row r="1214" spans="1:251" ht="20.25">
      <c r="CH1214">
        <v>72</v>
      </c>
      <c r="CI1214" t="s">
        <v>56</v>
      </c>
      <c r="CJ1214" s="8">
        <v>43954</v>
      </c>
      <c r="CK1214">
        <v>13</v>
      </c>
      <c r="CL1214">
        <v>88</v>
      </c>
      <c r="CM1214">
        <v>1</v>
      </c>
    </row>
    <row r="1215" spans="1:251" ht="20.25">
      <c r="CH1215">
        <v>72</v>
      </c>
      <c r="CI1215" t="s">
        <v>56</v>
      </c>
      <c r="CJ1215" s="8">
        <v>43955</v>
      </c>
      <c r="CK1215">
        <v>14</v>
      </c>
      <c r="CL1215">
        <v>95</v>
      </c>
      <c r="CM1215">
        <v>1</v>
      </c>
    </row>
    <row r="1216" spans="1:251" ht="20.25">
      <c r="CH1216">
        <v>72</v>
      </c>
      <c r="CI1216" t="s">
        <v>56</v>
      </c>
      <c r="CJ1216" s="8">
        <v>43956</v>
      </c>
      <c r="CK1216">
        <v>14</v>
      </c>
      <c r="CL1216">
        <v>95</v>
      </c>
      <c r="CM1216">
        <v>1</v>
      </c>
    </row>
    <row r="1217" spans="1:251" ht="20.25">
      <c r="CH1217">
        <v>72</v>
      </c>
      <c r="CI1217" t="s">
        <v>56</v>
      </c>
      <c r="CJ1217" s="8">
        <v>43957</v>
      </c>
      <c r="CK1217">
        <v>14</v>
      </c>
      <c r="CL1217">
        <v>95</v>
      </c>
      <c r="CM1217">
        <v>1</v>
      </c>
    </row>
    <row r="1218" spans="1:251" ht="20.25">
      <c r="CH1218">
        <v>72</v>
      </c>
      <c r="CI1218" t="s">
        <v>56</v>
      </c>
      <c r="CJ1218" s="8">
        <v>43958</v>
      </c>
      <c r="CK1218">
        <v>16</v>
      </c>
      <c r="CL1218">
        <v>109</v>
      </c>
      <c r="CM1218">
        <v>1</v>
      </c>
    </row>
    <row r="1219" spans="1:251" ht="20.25">
      <c r="CH1219">
        <v>72</v>
      </c>
      <c r="CI1219" t="s">
        <v>56</v>
      </c>
      <c r="CJ1219" s="8">
        <v>43959</v>
      </c>
      <c r="CK1219">
        <v>17</v>
      </c>
      <c r="CL1219">
        <v>115</v>
      </c>
      <c r="CM1219">
        <v>1</v>
      </c>
    </row>
    <row r="1220" spans="1:251" ht="20.25">
      <c r="CH1220">
        <v>72</v>
      </c>
      <c r="CI1220" t="s">
        <v>56</v>
      </c>
      <c r="CJ1220" s="8">
        <v>43960</v>
      </c>
      <c r="CK1220">
        <v>17</v>
      </c>
      <c r="CL1220">
        <v>115</v>
      </c>
      <c r="CM1220">
        <v>1</v>
      </c>
    </row>
    <row r="1221" spans="1:251" ht="20.25">
      <c r="CH1221">
        <v>72</v>
      </c>
      <c r="CI1221" t="s">
        <v>56</v>
      </c>
      <c r="CJ1221" s="8">
        <v>43961</v>
      </c>
      <c r="CK1221">
        <v>17</v>
      </c>
      <c r="CL1221">
        <v>115</v>
      </c>
      <c r="CM1221">
        <v>1</v>
      </c>
    </row>
    <row r="1222" spans="1:251" ht="20.25">
      <c r="CH1222">
        <v>72</v>
      </c>
      <c r="CI1222" t="s">
        <v>56</v>
      </c>
      <c r="CJ1222" s="8">
        <v>43962</v>
      </c>
      <c r="CK1222">
        <v>17</v>
      </c>
      <c r="CL1222">
        <v>115</v>
      </c>
      <c r="CM1222">
        <v>1</v>
      </c>
    </row>
    <row r="1223" spans="1:251" ht="20.25">
      <c r="CH1223">
        <v>72</v>
      </c>
      <c r="CI1223" t="s">
        <v>56</v>
      </c>
      <c r="CJ1223" s="8">
        <v>43963</v>
      </c>
      <c r="CK1223">
        <v>17</v>
      </c>
      <c r="CL1223">
        <v>115</v>
      </c>
      <c r="CM1223">
        <v>1</v>
      </c>
    </row>
    <row r="1224" spans="1:251" ht="20.25">
      <c r="CH1224">
        <v>72</v>
      </c>
      <c r="CI1224" t="s">
        <v>56</v>
      </c>
      <c r="CJ1224" s="8">
        <v>43964</v>
      </c>
      <c r="CK1224">
        <v>17</v>
      </c>
      <c r="CL1224">
        <v>115</v>
      </c>
      <c r="CM1224">
        <v>1</v>
      </c>
    </row>
    <row r="1225" spans="1:251" ht="20.25">
      <c r="CH1225">
        <v>72</v>
      </c>
      <c r="CI1225" t="s">
        <v>56</v>
      </c>
      <c r="CJ1225" s="8">
        <v>43965</v>
      </c>
      <c r="CK1225">
        <v>18</v>
      </c>
      <c r="CL1225">
        <v>122</v>
      </c>
      <c r="CM1225">
        <v>1</v>
      </c>
    </row>
    <row r="1226" spans="1:251" ht="20.25">
      <c r="CH1226">
        <v>72</v>
      </c>
      <c r="CI1226" t="s">
        <v>56</v>
      </c>
      <c r="CJ1226" s="8">
        <v>43966</v>
      </c>
      <c r="CK1226">
        <v>18</v>
      </c>
      <c r="CL1226">
        <v>122</v>
      </c>
      <c r="CM1226">
        <v>1</v>
      </c>
    </row>
    <row r="1227" spans="1:251" ht="20.25">
      <c r="CH1227">
        <v>74</v>
      </c>
      <c r="CI1227" t="s">
        <v>39</v>
      </c>
      <c r="CJ1227" s="8">
        <v>43914</v>
      </c>
      <c r="CK1227">
        <v>2</v>
      </c>
      <c r="CM1227">
        <v>0</v>
      </c>
    </row>
    <row r="1228" spans="1:251" ht="20.25">
      <c r="CH1228">
        <v>74</v>
      </c>
      <c r="CI1228" t="s">
        <v>39</v>
      </c>
      <c r="CJ1228" s="8">
        <v>43915</v>
      </c>
      <c r="CK1228">
        <v>2</v>
      </c>
      <c r="CM1228">
        <v>0</v>
      </c>
    </row>
    <row r="1229" spans="1:251" ht="20.25">
      <c r="CH1229">
        <v>74</v>
      </c>
      <c r="CI1229" t="s">
        <v>39</v>
      </c>
      <c r="CJ1229" s="8">
        <v>43916</v>
      </c>
      <c r="CK1229">
        <v>2</v>
      </c>
      <c r="CM1229">
        <v>0</v>
      </c>
    </row>
    <row r="1230" spans="1:251" ht="20.25">
      <c r="CH1230">
        <v>74</v>
      </c>
      <c r="CI1230" t="s">
        <v>39</v>
      </c>
      <c r="CJ1230" s="8">
        <v>43917</v>
      </c>
      <c r="CK1230">
        <v>2</v>
      </c>
      <c r="CM1230">
        <v>0</v>
      </c>
    </row>
    <row r="1231" spans="1:251" ht="20.25">
      <c r="CH1231">
        <v>74</v>
      </c>
      <c r="CI1231" t="s">
        <v>39</v>
      </c>
      <c r="CJ1231" s="8">
        <v>43918</v>
      </c>
      <c r="CK1231">
        <v>2</v>
      </c>
      <c r="CM1231">
        <v>0</v>
      </c>
    </row>
    <row r="1232" spans="1:251" ht="20.25">
      <c r="CH1232">
        <v>74</v>
      </c>
      <c r="CI1232" t="s">
        <v>39</v>
      </c>
      <c r="CJ1232" s="8">
        <v>43919</v>
      </c>
      <c r="CK1232">
        <v>2</v>
      </c>
      <c r="CM1232">
        <v>0</v>
      </c>
    </row>
    <row r="1233" spans="1:251" ht="20.25">
      <c r="CH1233">
        <v>74</v>
      </c>
      <c r="CI1233" t="s">
        <v>39</v>
      </c>
      <c r="CJ1233" s="8">
        <v>43920</v>
      </c>
      <c r="CK1233">
        <v>3</v>
      </c>
      <c r="CM1233">
        <v>0</v>
      </c>
    </row>
    <row r="1234" spans="1:251" ht="20.25">
      <c r="CH1234">
        <v>74</v>
      </c>
      <c r="CI1234" t="s">
        <v>39</v>
      </c>
      <c r="CJ1234" s="8">
        <v>43921</v>
      </c>
      <c r="CK1234">
        <v>3</v>
      </c>
      <c r="CM1234">
        <v>0</v>
      </c>
    </row>
    <row r="1235" spans="1:251" ht="20.25">
      <c r="CH1235">
        <v>74</v>
      </c>
      <c r="CI1235" t="s">
        <v>39</v>
      </c>
      <c r="CJ1235" s="8">
        <v>43922</v>
      </c>
      <c r="CK1235">
        <v>4</v>
      </c>
      <c r="CM1235">
        <v>0</v>
      </c>
    </row>
    <row r="1236" spans="1:251" ht="20.25">
      <c r="CH1236">
        <v>74</v>
      </c>
      <c r="CI1236" t="s">
        <v>39</v>
      </c>
      <c r="CJ1236" s="8">
        <v>43923</v>
      </c>
      <c r="CK1236">
        <v>4</v>
      </c>
      <c r="CM1236">
        <v>0</v>
      </c>
    </row>
    <row r="1237" spans="1:251" ht="20.25">
      <c r="CH1237">
        <v>74</v>
      </c>
      <c r="CI1237" t="s">
        <v>39</v>
      </c>
      <c r="CJ1237" s="8">
        <v>43924</v>
      </c>
      <c r="CK1237">
        <v>6</v>
      </c>
      <c r="CM1237">
        <v>0</v>
      </c>
    </row>
    <row r="1238" spans="1:251" ht="20.25">
      <c r="CH1238">
        <v>74</v>
      </c>
      <c r="CI1238" t="s">
        <v>39</v>
      </c>
      <c r="CJ1238" s="8">
        <v>43925</v>
      </c>
      <c r="CK1238">
        <v>7</v>
      </c>
      <c r="CM1238">
        <v>0</v>
      </c>
    </row>
    <row r="1239" spans="1:251" ht="20.25">
      <c r="CH1239">
        <v>74</v>
      </c>
      <c r="CI1239" t="s">
        <v>39</v>
      </c>
      <c r="CJ1239" s="8">
        <v>43926</v>
      </c>
      <c r="CK1239">
        <v>8</v>
      </c>
      <c r="CM1239">
        <v>0</v>
      </c>
    </row>
    <row r="1240" spans="1:251" ht="20.25">
      <c r="CH1240">
        <v>74</v>
      </c>
      <c r="CI1240" t="s">
        <v>39</v>
      </c>
      <c r="CJ1240" s="8">
        <v>43927</v>
      </c>
      <c r="CK1240">
        <v>9</v>
      </c>
      <c r="CM1240">
        <v>0</v>
      </c>
    </row>
    <row r="1241" spans="1:251" ht="20.25">
      <c r="CH1241">
        <v>74</v>
      </c>
      <c r="CI1241" t="s">
        <v>39</v>
      </c>
      <c r="CJ1241" s="8">
        <v>43928</v>
      </c>
      <c r="CK1241">
        <v>9</v>
      </c>
      <c r="CM1241">
        <v>0</v>
      </c>
    </row>
    <row r="1242" spans="1:251" ht="20.25">
      <c r="CH1242">
        <v>74</v>
      </c>
      <c r="CI1242" t="s">
        <v>39</v>
      </c>
      <c r="CJ1242" s="8">
        <v>43929</v>
      </c>
      <c r="CK1242">
        <v>11</v>
      </c>
      <c r="CM1242">
        <v>1</v>
      </c>
    </row>
    <row r="1243" spans="1:251" ht="20.25">
      <c r="CH1243">
        <v>74</v>
      </c>
      <c r="CI1243" t="s">
        <v>39</v>
      </c>
      <c r="CJ1243" s="8">
        <v>43930</v>
      </c>
      <c r="CK1243">
        <v>11</v>
      </c>
      <c r="CM1243">
        <v>1</v>
      </c>
    </row>
    <row r="1244" spans="1:251" ht="20.25">
      <c r="CH1244">
        <v>74</v>
      </c>
      <c r="CI1244" t="s">
        <v>39</v>
      </c>
      <c r="CJ1244" s="8">
        <v>43931</v>
      </c>
      <c r="CK1244">
        <v>11</v>
      </c>
      <c r="CM1244">
        <v>1</v>
      </c>
    </row>
    <row r="1245" spans="1:251" ht="20.25">
      <c r="CH1245">
        <v>74</v>
      </c>
      <c r="CI1245" t="s">
        <v>39</v>
      </c>
      <c r="CJ1245" s="8">
        <v>43932</v>
      </c>
      <c r="CK1245">
        <v>12</v>
      </c>
      <c r="CM1245">
        <v>1</v>
      </c>
    </row>
    <row r="1246" spans="1:251" ht="20.25">
      <c r="CH1246">
        <v>74</v>
      </c>
      <c r="CI1246" t="s">
        <v>39</v>
      </c>
      <c r="CJ1246" s="8">
        <v>43933</v>
      </c>
      <c r="CK1246">
        <v>13</v>
      </c>
      <c r="CM1246">
        <v>1</v>
      </c>
    </row>
    <row r="1247" spans="1:251" ht="20.25">
      <c r="CH1247">
        <v>74</v>
      </c>
      <c r="CI1247" t="s">
        <v>39</v>
      </c>
      <c r="CJ1247" s="8">
        <v>43934</v>
      </c>
      <c r="CK1247">
        <v>13</v>
      </c>
      <c r="CM1247">
        <v>1</v>
      </c>
    </row>
    <row r="1248" spans="1:251" ht="20.25">
      <c r="CH1248">
        <v>74</v>
      </c>
      <c r="CI1248" t="s">
        <v>39</v>
      </c>
      <c r="CJ1248" s="8">
        <v>43935</v>
      </c>
      <c r="CK1248">
        <v>13</v>
      </c>
      <c r="CM1248">
        <v>2</v>
      </c>
    </row>
    <row r="1249" spans="1:251" ht="20.25">
      <c r="CH1249">
        <v>74</v>
      </c>
      <c r="CI1249" t="s">
        <v>39</v>
      </c>
      <c r="CJ1249" s="8">
        <v>43936</v>
      </c>
      <c r="CK1249">
        <v>12</v>
      </c>
      <c r="CM1249">
        <v>2</v>
      </c>
    </row>
    <row r="1250" spans="1:251" ht="20.25">
      <c r="CH1250">
        <v>74</v>
      </c>
      <c r="CI1250" t="s">
        <v>39</v>
      </c>
      <c r="CJ1250" s="8">
        <v>43937</v>
      </c>
      <c r="CK1250">
        <v>12</v>
      </c>
      <c r="CL1250">
        <v>148</v>
      </c>
      <c r="CM1250">
        <v>2</v>
      </c>
    </row>
    <row r="1251" spans="1:251" ht="20.25">
      <c r="CH1251">
        <v>74</v>
      </c>
      <c r="CI1251" t="s">
        <v>39</v>
      </c>
      <c r="CJ1251" s="8">
        <v>43938</v>
      </c>
      <c r="CK1251">
        <v>10</v>
      </c>
      <c r="CL1251">
        <v>123</v>
      </c>
      <c r="CM1251">
        <v>2</v>
      </c>
    </row>
    <row r="1252" spans="1:251" ht="20.25">
      <c r="CH1252">
        <v>74</v>
      </c>
      <c r="CI1252" t="s">
        <v>39</v>
      </c>
      <c r="CJ1252" s="8">
        <v>43939</v>
      </c>
      <c r="CK1252">
        <v>11</v>
      </c>
      <c r="CL1252">
        <v>135</v>
      </c>
      <c r="CM1252">
        <v>2</v>
      </c>
    </row>
    <row r="1253" spans="1:251" ht="20.25">
      <c r="CH1253">
        <v>74</v>
      </c>
      <c r="CI1253" t="s">
        <v>39</v>
      </c>
      <c r="CJ1253" s="8">
        <v>43940</v>
      </c>
      <c r="CK1253">
        <v>12</v>
      </c>
      <c r="CL1253">
        <v>148</v>
      </c>
      <c r="CM1253">
        <v>2</v>
      </c>
    </row>
    <row r="1254" spans="1:251" ht="20.25">
      <c r="CH1254">
        <v>74</v>
      </c>
      <c r="CI1254" t="s">
        <v>39</v>
      </c>
      <c r="CJ1254" s="8">
        <v>43941</v>
      </c>
      <c r="CK1254">
        <v>14</v>
      </c>
      <c r="CL1254">
        <v>172</v>
      </c>
      <c r="CM1254">
        <v>2</v>
      </c>
    </row>
    <row r="1255" spans="1:251" ht="20.25">
      <c r="CH1255">
        <v>74</v>
      </c>
      <c r="CI1255" t="s">
        <v>39</v>
      </c>
      <c r="CJ1255" s="8">
        <v>43942</v>
      </c>
      <c r="CK1255">
        <v>14</v>
      </c>
      <c r="CL1255">
        <v>172</v>
      </c>
      <c r="CM1255">
        <v>2</v>
      </c>
    </row>
    <row r="1256" spans="1:251" ht="20.25">
      <c r="CH1256">
        <v>74</v>
      </c>
      <c r="CI1256" t="s">
        <v>39</v>
      </c>
      <c r="CJ1256" s="8">
        <v>43943</v>
      </c>
      <c r="CK1256">
        <v>14</v>
      </c>
      <c r="CL1256">
        <v>172</v>
      </c>
      <c r="CM1256">
        <v>2</v>
      </c>
    </row>
    <row r="1257" spans="1:251" ht="20.25">
      <c r="CH1257">
        <v>74</v>
      </c>
      <c r="CI1257" t="s">
        <v>39</v>
      </c>
      <c r="CJ1257" s="8">
        <v>43944</v>
      </c>
      <c r="CK1257">
        <v>15</v>
      </c>
      <c r="CL1257">
        <v>185</v>
      </c>
      <c r="CM1257">
        <v>2</v>
      </c>
    </row>
    <row r="1258" spans="1:251" ht="20.25">
      <c r="CH1258">
        <v>74</v>
      </c>
      <c r="CI1258" t="s">
        <v>39</v>
      </c>
      <c r="CJ1258" s="8">
        <v>43945</v>
      </c>
      <c r="CK1258">
        <v>19</v>
      </c>
      <c r="CL1258">
        <v>234</v>
      </c>
      <c r="CM1258">
        <v>2</v>
      </c>
    </row>
    <row r="1259" spans="1:251" ht="20.25">
      <c r="CH1259">
        <v>74</v>
      </c>
      <c r="CI1259" t="s">
        <v>39</v>
      </c>
      <c r="CJ1259" s="8">
        <v>43946</v>
      </c>
      <c r="CK1259">
        <v>20</v>
      </c>
      <c r="CL1259">
        <v>246</v>
      </c>
      <c r="CM1259">
        <v>2</v>
      </c>
    </row>
    <row r="1260" spans="1:251" ht="20.25">
      <c r="CH1260">
        <v>74</v>
      </c>
      <c r="CI1260" t="s">
        <v>39</v>
      </c>
      <c r="CJ1260" s="8">
        <v>43947</v>
      </c>
      <c r="CK1260">
        <v>20</v>
      </c>
      <c r="CL1260">
        <v>246</v>
      </c>
      <c r="CM1260">
        <v>2</v>
      </c>
    </row>
    <row r="1261" spans="1:251" ht="20.25">
      <c r="CH1261">
        <v>74</v>
      </c>
      <c r="CI1261" t="s">
        <v>39</v>
      </c>
      <c r="CJ1261" s="8">
        <v>43948</v>
      </c>
      <c r="CK1261">
        <v>21</v>
      </c>
      <c r="CL1261">
        <v>258</v>
      </c>
      <c r="CM1261">
        <v>2</v>
      </c>
    </row>
    <row r="1262" spans="1:251" ht="20.25">
      <c r="CH1262">
        <v>74</v>
      </c>
      <c r="CI1262" t="s">
        <v>39</v>
      </c>
      <c r="CJ1262" s="8">
        <v>43949</v>
      </c>
      <c r="CK1262">
        <v>24</v>
      </c>
      <c r="CL1262">
        <v>295</v>
      </c>
      <c r="CM1262">
        <v>2</v>
      </c>
    </row>
    <row r="1263" spans="1:251" ht="20.25">
      <c r="CH1263">
        <v>74</v>
      </c>
      <c r="CI1263" t="s">
        <v>39</v>
      </c>
      <c r="CJ1263" s="8">
        <v>43950</v>
      </c>
      <c r="CK1263">
        <v>24</v>
      </c>
      <c r="CL1263">
        <v>295</v>
      </c>
      <c r="CM1263">
        <v>2</v>
      </c>
    </row>
    <row r="1264" spans="1:251" ht="20.25">
      <c r="CH1264">
        <v>74</v>
      </c>
      <c r="CI1264" t="s">
        <v>39</v>
      </c>
      <c r="CJ1264" s="8">
        <v>43951</v>
      </c>
      <c r="CK1264">
        <v>26</v>
      </c>
      <c r="CL1264">
        <v>320</v>
      </c>
      <c r="CM1264">
        <v>2</v>
      </c>
    </row>
    <row r="1265" spans="1:251" ht="20.25">
      <c r="CH1265">
        <v>74</v>
      </c>
      <c r="CI1265" t="s">
        <v>39</v>
      </c>
      <c r="CJ1265" s="8">
        <v>43952</v>
      </c>
      <c r="CK1265">
        <v>29</v>
      </c>
      <c r="CL1265">
        <v>357</v>
      </c>
      <c r="CM1265">
        <v>2</v>
      </c>
    </row>
    <row r="1266" spans="1:251" ht="20.25">
      <c r="CH1266">
        <v>74</v>
      </c>
      <c r="CI1266" t="s">
        <v>39</v>
      </c>
      <c r="CJ1266" s="8">
        <v>43953</v>
      </c>
      <c r="CK1266">
        <v>29</v>
      </c>
      <c r="CL1266">
        <v>357</v>
      </c>
      <c r="CM1266">
        <v>2</v>
      </c>
    </row>
    <row r="1267" spans="1:251" ht="20.25">
      <c r="CH1267">
        <v>74</v>
      </c>
      <c r="CI1267" t="s">
        <v>39</v>
      </c>
      <c r="CJ1267" s="8">
        <v>43954</v>
      </c>
      <c r="CK1267">
        <v>29</v>
      </c>
      <c r="CL1267">
        <v>357</v>
      </c>
      <c r="CM1267">
        <v>3</v>
      </c>
    </row>
    <row r="1268" spans="1:251" ht="20.25">
      <c r="CH1268">
        <v>74</v>
      </c>
      <c r="CI1268" t="s">
        <v>39</v>
      </c>
      <c r="CJ1268" s="8">
        <v>43955</v>
      </c>
      <c r="CK1268">
        <v>29</v>
      </c>
      <c r="CL1268">
        <v>357</v>
      </c>
      <c r="CM1268">
        <v>3</v>
      </c>
    </row>
    <row r="1269" spans="1:251" ht="20.25">
      <c r="CH1269">
        <v>74</v>
      </c>
      <c r="CI1269" t="s">
        <v>39</v>
      </c>
      <c r="CJ1269" s="8">
        <v>43956</v>
      </c>
      <c r="CK1269">
        <v>30</v>
      </c>
      <c r="CL1269">
        <v>369</v>
      </c>
      <c r="CM1269">
        <v>3</v>
      </c>
    </row>
    <row r="1270" spans="1:251" ht="20.25">
      <c r="CH1270">
        <v>74</v>
      </c>
      <c r="CI1270" t="s">
        <v>39</v>
      </c>
      <c r="CJ1270" s="8">
        <v>43957</v>
      </c>
      <c r="CK1270">
        <v>30</v>
      </c>
      <c r="CL1270">
        <v>369</v>
      </c>
      <c r="CM1270">
        <v>3</v>
      </c>
    </row>
    <row r="1271" spans="1:251" ht="20.25">
      <c r="CH1271">
        <v>74</v>
      </c>
      <c r="CI1271" t="s">
        <v>39</v>
      </c>
      <c r="CJ1271" s="8">
        <v>43958</v>
      </c>
      <c r="CK1271">
        <v>30</v>
      </c>
      <c r="CL1271">
        <v>369</v>
      </c>
      <c r="CM1271">
        <v>3</v>
      </c>
    </row>
    <row r="1272" spans="1:251" ht="20.25">
      <c r="CH1272">
        <v>74</v>
      </c>
      <c r="CI1272" t="s">
        <v>39</v>
      </c>
      <c r="CJ1272" s="8">
        <v>43959</v>
      </c>
      <c r="CK1272">
        <v>31</v>
      </c>
      <c r="CL1272">
        <v>381</v>
      </c>
      <c r="CM1272">
        <v>3</v>
      </c>
    </row>
    <row r="1273" spans="1:251" ht="20.25">
      <c r="CH1273">
        <v>74</v>
      </c>
      <c r="CI1273" t="s">
        <v>39</v>
      </c>
      <c r="CJ1273" s="8">
        <v>43960</v>
      </c>
      <c r="CK1273">
        <v>32</v>
      </c>
      <c r="CL1273">
        <v>394</v>
      </c>
      <c r="CM1273">
        <v>3</v>
      </c>
    </row>
    <row r="1274" spans="1:251" ht="20.25">
      <c r="CH1274">
        <v>74</v>
      </c>
      <c r="CI1274" t="s">
        <v>39</v>
      </c>
      <c r="CJ1274" s="8">
        <v>43961</v>
      </c>
      <c r="CK1274">
        <v>32</v>
      </c>
      <c r="CL1274">
        <v>394</v>
      </c>
      <c r="CM1274">
        <v>3</v>
      </c>
    </row>
    <row r="1275" spans="1:251" ht="20.25">
      <c r="CH1275">
        <v>74</v>
      </c>
      <c r="CI1275" t="s">
        <v>39</v>
      </c>
      <c r="CJ1275" s="8">
        <v>43962</v>
      </c>
      <c r="CK1275">
        <v>32</v>
      </c>
      <c r="CL1275">
        <v>394</v>
      </c>
      <c r="CM1275">
        <v>3</v>
      </c>
    </row>
    <row r="1276" spans="1:251" ht="20.25">
      <c r="CH1276">
        <v>74</v>
      </c>
      <c r="CI1276" t="s">
        <v>39</v>
      </c>
      <c r="CJ1276" s="8">
        <v>43963</v>
      </c>
      <c r="CK1276">
        <v>34</v>
      </c>
      <c r="CL1276">
        <v>418</v>
      </c>
      <c r="CM1276">
        <v>3</v>
      </c>
    </row>
    <row r="1277" spans="1:251" ht="20.25">
      <c r="CH1277">
        <v>74</v>
      </c>
      <c r="CI1277" t="s">
        <v>39</v>
      </c>
      <c r="CJ1277" s="8">
        <v>43964</v>
      </c>
      <c r="CK1277">
        <v>33</v>
      </c>
      <c r="CL1277">
        <v>406</v>
      </c>
      <c r="CM1277">
        <v>4</v>
      </c>
    </row>
    <row r="1278" spans="1:251" ht="20.25">
      <c r="CH1278">
        <v>74</v>
      </c>
      <c r="CI1278" t="s">
        <v>39</v>
      </c>
      <c r="CJ1278" s="8">
        <v>43965</v>
      </c>
      <c r="CK1278">
        <v>34</v>
      </c>
      <c r="CL1278">
        <v>418</v>
      </c>
      <c r="CM1278">
        <v>3</v>
      </c>
    </row>
    <row r="1279" spans="1:251" ht="20.25">
      <c r="CH1279">
        <v>74</v>
      </c>
      <c r="CI1279" t="s">
        <v>39</v>
      </c>
      <c r="CJ1279" s="8">
        <v>43966</v>
      </c>
      <c r="CK1279">
        <v>35</v>
      </c>
      <c r="CL1279">
        <v>431</v>
      </c>
      <c r="CM1279">
        <v>3</v>
      </c>
    </row>
    <row r="1280" spans="1:251" ht="20.25">
      <c r="CH1280">
        <v>77</v>
      </c>
      <c r="CI1280" t="s">
        <v>58</v>
      </c>
      <c r="CJ1280" s="8">
        <v>43914</v>
      </c>
      <c r="CK1280">
        <v>5</v>
      </c>
      <c r="CM1280">
        <v>0</v>
      </c>
    </row>
    <row r="1281" spans="1:251" ht="20.25">
      <c r="CH1281">
        <v>77</v>
      </c>
      <c r="CI1281" t="s">
        <v>58</v>
      </c>
      <c r="CJ1281" s="8">
        <v>43915</v>
      </c>
      <c r="CK1281">
        <v>6</v>
      </c>
      <c r="CM1281">
        <v>0</v>
      </c>
    </row>
    <row r="1282" spans="1:251" ht="20.25">
      <c r="CH1282">
        <v>77</v>
      </c>
      <c r="CI1282" t="s">
        <v>58</v>
      </c>
      <c r="CJ1282" s="8">
        <v>43916</v>
      </c>
      <c r="CK1282">
        <v>8</v>
      </c>
      <c r="CM1282">
        <v>0</v>
      </c>
    </row>
    <row r="1283" spans="1:251" ht="20.25">
      <c r="CH1283">
        <v>77</v>
      </c>
      <c r="CI1283" t="s">
        <v>58</v>
      </c>
      <c r="CJ1283" s="8">
        <v>43917</v>
      </c>
      <c r="CK1283">
        <v>12</v>
      </c>
      <c r="CM1283">
        <v>0</v>
      </c>
    </row>
    <row r="1284" spans="1:251" ht="20.25">
      <c r="CH1284">
        <v>77</v>
      </c>
      <c r="CI1284" t="s">
        <v>58</v>
      </c>
      <c r="CJ1284" s="8">
        <v>43918</v>
      </c>
      <c r="CK1284">
        <v>12</v>
      </c>
      <c r="CM1284">
        <v>0</v>
      </c>
    </row>
    <row r="1285" spans="1:251" ht="20.25">
      <c r="CH1285">
        <v>77</v>
      </c>
      <c r="CI1285" t="s">
        <v>58</v>
      </c>
      <c r="CJ1285" s="8">
        <v>43919</v>
      </c>
      <c r="CK1285">
        <v>16</v>
      </c>
      <c r="CM1285">
        <v>0</v>
      </c>
    </row>
    <row r="1286" spans="1:251" ht="20.25">
      <c r="CH1286">
        <v>77</v>
      </c>
      <c r="CI1286" t="s">
        <v>58</v>
      </c>
      <c r="CJ1286" s="8">
        <v>43920</v>
      </c>
      <c r="CK1286">
        <v>19</v>
      </c>
      <c r="CM1286">
        <v>1</v>
      </c>
    </row>
    <row r="1287" spans="1:251" ht="20.25">
      <c r="CH1287">
        <v>77</v>
      </c>
      <c r="CI1287" t="s">
        <v>58</v>
      </c>
      <c r="CJ1287" s="8">
        <v>43921</v>
      </c>
      <c r="CK1287">
        <v>23</v>
      </c>
      <c r="CM1287">
        <v>1</v>
      </c>
    </row>
    <row r="1288" spans="1:251" ht="20.25">
      <c r="CH1288">
        <v>77</v>
      </c>
      <c r="CI1288" t="s">
        <v>58</v>
      </c>
      <c r="CJ1288" s="8">
        <v>43922</v>
      </c>
      <c r="CK1288">
        <v>28</v>
      </c>
      <c r="CM1288">
        <v>1</v>
      </c>
    </row>
    <row r="1289" spans="1:251" ht="20.25">
      <c r="CH1289">
        <v>77</v>
      </c>
      <c r="CI1289" t="s">
        <v>58</v>
      </c>
      <c r="CJ1289" s="8">
        <v>43923</v>
      </c>
      <c r="CK1289">
        <v>36</v>
      </c>
      <c r="CM1289">
        <v>1</v>
      </c>
    </row>
    <row r="1290" spans="1:251" ht="20.25">
      <c r="CH1290">
        <v>77</v>
      </c>
      <c r="CI1290" t="s">
        <v>58</v>
      </c>
      <c r="CJ1290" s="8">
        <v>43924</v>
      </c>
      <c r="CK1290">
        <v>51</v>
      </c>
      <c r="CM1290">
        <v>1</v>
      </c>
    </row>
    <row r="1291" spans="1:251" ht="20.25">
      <c r="CH1291">
        <v>77</v>
      </c>
      <c r="CI1291" t="s">
        <v>58</v>
      </c>
      <c r="CJ1291" s="8">
        <v>43925</v>
      </c>
      <c r="CK1291">
        <v>61</v>
      </c>
      <c r="CM1291">
        <v>3</v>
      </c>
    </row>
    <row r="1292" spans="1:251" ht="20.25">
      <c r="CH1292">
        <v>77</v>
      </c>
      <c r="CI1292" t="s">
        <v>58</v>
      </c>
      <c r="CJ1292" s="8">
        <v>43926</v>
      </c>
      <c r="CK1292">
        <v>62</v>
      </c>
      <c r="CM1292">
        <v>3</v>
      </c>
    </row>
    <row r="1293" spans="1:251" ht="20.25">
      <c r="CH1293">
        <v>77</v>
      </c>
      <c r="CI1293" t="s">
        <v>58</v>
      </c>
      <c r="CJ1293" s="8">
        <v>43927</v>
      </c>
      <c r="CK1293">
        <v>80</v>
      </c>
      <c r="CM1293">
        <v>3</v>
      </c>
    </row>
    <row r="1294" spans="1:251" ht="20.25">
      <c r="CH1294">
        <v>77</v>
      </c>
      <c r="CI1294" t="s">
        <v>58</v>
      </c>
      <c r="CJ1294" s="8">
        <v>43928</v>
      </c>
      <c r="CK1294">
        <v>87</v>
      </c>
      <c r="CM1294">
        <v>5</v>
      </c>
    </row>
    <row r="1295" spans="1:251" ht="20.25">
      <c r="CH1295">
        <v>77</v>
      </c>
      <c r="CI1295" t="s">
        <v>58</v>
      </c>
      <c r="CJ1295" s="8">
        <v>43929</v>
      </c>
      <c r="CK1295">
        <v>103</v>
      </c>
      <c r="CM1295">
        <v>8</v>
      </c>
    </row>
    <row r="1296" spans="1:251" ht="20.25">
      <c r="CH1296">
        <v>77</v>
      </c>
      <c r="CI1296" t="s">
        <v>58</v>
      </c>
      <c r="CJ1296" s="8">
        <v>43930</v>
      </c>
      <c r="CK1296">
        <v>110</v>
      </c>
      <c r="CM1296">
        <v>8</v>
      </c>
    </row>
    <row r="1297" spans="1:251" ht="20.25">
      <c r="CH1297">
        <v>77</v>
      </c>
      <c r="CI1297" t="s">
        <v>58</v>
      </c>
      <c r="CJ1297" s="8">
        <v>43931</v>
      </c>
      <c r="CK1297">
        <v>120</v>
      </c>
      <c r="CM1297">
        <v>8</v>
      </c>
    </row>
    <row r="1298" spans="1:251" ht="20.25">
      <c r="CH1298">
        <v>77</v>
      </c>
      <c r="CI1298" t="s">
        <v>58</v>
      </c>
      <c r="CJ1298" s="8">
        <v>43932</v>
      </c>
      <c r="CK1298">
        <v>134</v>
      </c>
      <c r="CM1298">
        <v>8</v>
      </c>
    </row>
    <row r="1299" spans="1:251" ht="20.25">
      <c r="CH1299">
        <v>77</v>
      </c>
      <c r="CI1299" t="s">
        <v>58</v>
      </c>
      <c r="CJ1299" s="8">
        <v>43933</v>
      </c>
      <c r="CK1299">
        <v>136</v>
      </c>
      <c r="CM1299">
        <v>9</v>
      </c>
    </row>
    <row r="1300" spans="1:251" ht="20.25">
      <c r="CH1300">
        <v>77</v>
      </c>
      <c r="CI1300" t="s">
        <v>58</v>
      </c>
      <c r="CJ1300" s="8">
        <v>43934</v>
      </c>
      <c r="CK1300">
        <v>152</v>
      </c>
      <c r="CM1300">
        <v>9</v>
      </c>
    </row>
    <row r="1301" spans="1:251" ht="20.25">
      <c r="CH1301">
        <v>77</v>
      </c>
      <c r="CI1301" t="s">
        <v>58</v>
      </c>
      <c r="CJ1301" s="8">
        <v>43935</v>
      </c>
      <c r="CK1301">
        <v>159</v>
      </c>
      <c r="CM1301">
        <v>8</v>
      </c>
    </row>
    <row r="1302" spans="1:251" ht="20.25">
      <c r="CH1302">
        <v>77</v>
      </c>
      <c r="CI1302" t="s">
        <v>58</v>
      </c>
      <c r="CJ1302" s="8">
        <v>43936</v>
      </c>
      <c r="CK1302">
        <v>167</v>
      </c>
      <c r="CM1302">
        <v>14</v>
      </c>
    </row>
    <row r="1303" spans="1:251" ht="20.25">
      <c r="CH1303">
        <v>77</v>
      </c>
      <c r="CI1303" t="s">
        <v>58</v>
      </c>
      <c r="CJ1303" s="8">
        <v>43937</v>
      </c>
      <c r="CK1303">
        <v>194</v>
      </c>
      <c r="CL1303">
        <v>336</v>
      </c>
      <c r="CM1303">
        <v>18</v>
      </c>
    </row>
    <row r="1304" spans="1:251" ht="20.25">
      <c r="CH1304">
        <v>77</v>
      </c>
      <c r="CI1304" t="s">
        <v>58</v>
      </c>
      <c r="CJ1304" s="8">
        <v>43938</v>
      </c>
      <c r="CK1304">
        <v>204</v>
      </c>
      <c r="CL1304">
        <v>354</v>
      </c>
      <c r="CM1304">
        <v>19</v>
      </c>
    </row>
    <row r="1305" spans="1:251" ht="20.25">
      <c r="CH1305">
        <v>77</v>
      </c>
      <c r="CI1305" t="s">
        <v>58</v>
      </c>
      <c r="CJ1305" s="8">
        <v>43939</v>
      </c>
      <c r="CK1305">
        <v>214</v>
      </c>
      <c r="CL1305">
        <v>371</v>
      </c>
      <c r="CM1305">
        <v>20</v>
      </c>
    </row>
    <row r="1306" spans="1:251" ht="20.25">
      <c r="CH1306">
        <v>77</v>
      </c>
      <c r="CI1306" t="s">
        <v>58</v>
      </c>
      <c r="CJ1306" s="8">
        <v>43940</v>
      </c>
      <c r="CK1306">
        <v>228</v>
      </c>
      <c r="CL1306">
        <v>395</v>
      </c>
      <c r="CM1306">
        <v>21</v>
      </c>
    </row>
    <row r="1307" spans="1:251" ht="20.25">
      <c r="CH1307">
        <v>77</v>
      </c>
      <c r="CI1307" t="s">
        <v>58</v>
      </c>
      <c r="CJ1307" s="8">
        <v>43941</v>
      </c>
      <c r="CK1307">
        <v>249</v>
      </c>
      <c r="CL1307">
        <v>432</v>
      </c>
      <c r="CM1307">
        <v>25</v>
      </c>
    </row>
    <row r="1308" spans="1:251" ht="20.25">
      <c r="CH1308">
        <v>77</v>
      </c>
      <c r="CI1308" t="s">
        <v>58</v>
      </c>
      <c r="CJ1308" s="8">
        <v>43942</v>
      </c>
      <c r="CK1308">
        <v>254</v>
      </c>
      <c r="CL1308">
        <v>440</v>
      </c>
      <c r="CM1308">
        <v>26</v>
      </c>
    </row>
    <row r="1309" spans="1:251" ht="20.25">
      <c r="CH1309">
        <v>77</v>
      </c>
      <c r="CI1309" t="s">
        <v>58</v>
      </c>
      <c r="CJ1309" s="8">
        <v>43943</v>
      </c>
      <c r="CK1309">
        <v>262</v>
      </c>
      <c r="CL1309">
        <v>454</v>
      </c>
      <c r="CM1309">
        <v>27</v>
      </c>
    </row>
    <row r="1310" spans="1:251" ht="20.25">
      <c r="CH1310">
        <v>77</v>
      </c>
      <c r="CI1310" t="s">
        <v>58</v>
      </c>
      <c r="CJ1310" s="8">
        <v>43944</v>
      </c>
      <c r="CK1310">
        <v>278</v>
      </c>
      <c r="CL1310">
        <v>482</v>
      </c>
      <c r="CM1310">
        <v>28</v>
      </c>
    </row>
    <row r="1311" spans="1:251" ht="20.25">
      <c r="CH1311">
        <v>77</v>
      </c>
      <c r="CI1311" t="s">
        <v>58</v>
      </c>
      <c r="CJ1311" s="8">
        <v>43945</v>
      </c>
      <c r="CK1311">
        <v>290</v>
      </c>
      <c r="CL1311">
        <v>503</v>
      </c>
      <c r="CM1311">
        <v>29</v>
      </c>
    </row>
    <row r="1312" spans="1:251" ht="20.25">
      <c r="CH1312">
        <v>77</v>
      </c>
      <c r="CI1312" t="s">
        <v>58</v>
      </c>
      <c r="CJ1312" s="8">
        <v>43946</v>
      </c>
      <c r="CK1312">
        <v>299</v>
      </c>
      <c r="CL1312">
        <v>518</v>
      </c>
      <c r="CM1312">
        <v>32</v>
      </c>
    </row>
    <row r="1313" spans="1:251" ht="20.25">
      <c r="CH1313">
        <v>77</v>
      </c>
      <c r="CI1313" t="s">
        <v>58</v>
      </c>
      <c r="CJ1313" s="8">
        <v>43947</v>
      </c>
      <c r="CK1313">
        <v>313</v>
      </c>
      <c r="CL1313">
        <v>542</v>
      </c>
      <c r="CM1313">
        <v>34</v>
      </c>
    </row>
    <row r="1314" spans="1:251" ht="20.25">
      <c r="CH1314">
        <v>77</v>
      </c>
      <c r="CI1314" t="s">
        <v>58</v>
      </c>
      <c r="CJ1314" s="8">
        <v>43948</v>
      </c>
      <c r="CK1314">
        <v>316</v>
      </c>
      <c r="CL1314">
        <v>548</v>
      </c>
      <c r="CM1314">
        <v>36</v>
      </c>
    </row>
    <row r="1315" spans="1:251" ht="20.25">
      <c r="CH1315">
        <v>77</v>
      </c>
      <c r="CI1315" t="s">
        <v>58</v>
      </c>
      <c r="CJ1315" s="8">
        <v>43949</v>
      </c>
      <c r="CK1315">
        <v>322</v>
      </c>
      <c r="CL1315">
        <v>558</v>
      </c>
      <c r="CM1315">
        <v>37</v>
      </c>
    </row>
    <row r="1316" spans="1:251" ht="20.25">
      <c r="CH1316">
        <v>77</v>
      </c>
      <c r="CI1316" t="s">
        <v>58</v>
      </c>
      <c r="CJ1316" s="8">
        <v>43950</v>
      </c>
      <c r="CK1316">
        <v>326</v>
      </c>
      <c r="CL1316">
        <v>565</v>
      </c>
      <c r="CM1316">
        <v>39</v>
      </c>
    </row>
    <row r="1317" spans="1:251" ht="20.25">
      <c r="CH1317">
        <v>77</v>
      </c>
      <c r="CI1317" t="s">
        <v>58</v>
      </c>
      <c r="CJ1317" s="8">
        <v>43951</v>
      </c>
      <c r="CK1317">
        <v>334</v>
      </c>
      <c r="CL1317">
        <v>579</v>
      </c>
      <c r="CM1317">
        <v>38</v>
      </c>
    </row>
    <row r="1318" spans="1:251" ht="20.25">
      <c r="CH1318">
        <v>77</v>
      </c>
      <c r="CI1318" t="s">
        <v>58</v>
      </c>
      <c r="CJ1318" s="8">
        <v>43952</v>
      </c>
      <c r="CK1318">
        <v>345</v>
      </c>
      <c r="CL1318">
        <v>598</v>
      </c>
      <c r="CM1318">
        <v>42</v>
      </c>
    </row>
    <row r="1319" spans="1:251" ht="20.25">
      <c r="CH1319">
        <v>77</v>
      </c>
      <c r="CI1319" t="s">
        <v>58</v>
      </c>
      <c r="CJ1319" s="8">
        <v>43953</v>
      </c>
      <c r="CK1319">
        <v>355</v>
      </c>
      <c r="CL1319">
        <v>615</v>
      </c>
      <c r="CM1319">
        <v>44</v>
      </c>
    </row>
    <row r="1320" spans="1:251" ht="20.25">
      <c r="CH1320">
        <v>77</v>
      </c>
      <c r="CI1320" t="s">
        <v>58</v>
      </c>
      <c r="CJ1320" s="8">
        <v>43954</v>
      </c>
      <c r="CK1320">
        <v>360</v>
      </c>
      <c r="CL1320">
        <v>624</v>
      </c>
      <c r="CM1320">
        <v>44</v>
      </c>
    </row>
    <row r="1321" spans="1:251" ht="20.25">
      <c r="CH1321">
        <v>77</v>
      </c>
      <c r="CI1321" t="s">
        <v>58</v>
      </c>
      <c r="CJ1321" s="8">
        <v>43955</v>
      </c>
      <c r="CK1321">
        <v>366</v>
      </c>
      <c r="CL1321">
        <v>634</v>
      </c>
      <c r="CM1321">
        <v>44</v>
      </c>
    </row>
    <row r="1322" spans="1:251" ht="20.25">
      <c r="CH1322">
        <v>77</v>
      </c>
      <c r="CI1322" t="s">
        <v>58</v>
      </c>
      <c r="CJ1322" s="8">
        <v>43956</v>
      </c>
      <c r="CK1322">
        <v>387</v>
      </c>
      <c r="CL1322">
        <v>671</v>
      </c>
      <c r="CM1322">
        <v>46</v>
      </c>
    </row>
    <row r="1323" spans="1:251" ht="20.25">
      <c r="CH1323">
        <v>77</v>
      </c>
      <c r="CI1323" t="s">
        <v>58</v>
      </c>
      <c r="CJ1323" s="8">
        <v>43957</v>
      </c>
      <c r="CK1323">
        <v>403</v>
      </c>
      <c r="CL1323">
        <v>698</v>
      </c>
      <c r="CM1323">
        <v>49</v>
      </c>
    </row>
    <row r="1324" spans="1:251" ht="20.25">
      <c r="CH1324">
        <v>77</v>
      </c>
      <c r="CI1324" t="s">
        <v>58</v>
      </c>
      <c r="CJ1324" s="8">
        <v>43958</v>
      </c>
      <c r="CK1324">
        <v>421</v>
      </c>
      <c r="CL1324">
        <v>730</v>
      </c>
      <c r="CM1324">
        <v>49</v>
      </c>
    </row>
    <row r="1325" spans="1:251" ht="20.25">
      <c r="CH1325">
        <v>77</v>
      </c>
      <c r="CI1325" t="s">
        <v>58</v>
      </c>
      <c r="CJ1325" s="8">
        <v>43959</v>
      </c>
      <c r="CK1325">
        <v>425</v>
      </c>
      <c r="CL1325">
        <v>737</v>
      </c>
      <c r="CM1325">
        <v>48</v>
      </c>
    </row>
    <row r="1326" spans="1:251" ht="20.25">
      <c r="CH1326">
        <v>77</v>
      </c>
      <c r="CI1326" t="s">
        <v>58</v>
      </c>
      <c r="CJ1326" s="8">
        <v>43960</v>
      </c>
      <c r="CK1326">
        <v>431</v>
      </c>
      <c r="CL1326">
        <v>747</v>
      </c>
      <c r="CM1326">
        <v>49</v>
      </c>
    </row>
    <row r="1327" spans="1:251" ht="20.25">
      <c r="CH1327">
        <v>77</v>
      </c>
      <c r="CI1327" t="s">
        <v>58</v>
      </c>
      <c r="CJ1327" s="8">
        <v>43961</v>
      </c>
      <c r="CK1327">
        <v>433</v>
      </c>
      <c r="CL1327">
        <v>750</v>
      </c>
      <c r="CM1327">
        <v>50</v>
      </c>
    </row>
    <row r="1328" spans="1:251" ht="20.25">
      <c r="CH1328">
        <v>77</v>
      </c>
      <c r="CI1328" t="s">
        <v>58</v>
      </c>
      <c r="CJ1328" s="8">
        <v>43962</v>
      </c>
      <c r="CK1328">
        <v>449</v>
      </c>
      <c r="CL1328">
        <v>778</v>
      </c>
      <c r="CM1328">
        <v>51</v>
      </c>
    </row>
    <row r="1329" spans="1:251" ht="20.25">
      <c r="CH1329">
        <v>77</v>
      </c>
      <c r="CI1329" t="s">
        <v>58</v>
      </c>
      <c r="CJ1329" s="8">
        <v>43963</v>
      </c>
      <c r="CK1329">
        <v>455</v>
      </c>
      <c r="CL1329">
        <v>789</v>
      </c>
      <c r="CM1329">
        <v>53</v>
      </c>
    </row>
    <row r="1330" spans="1:251" ht="20.25">
      <c r="CH1330">
        <v>77</v>
      </c>
      <c r="CI1330" t="s">
        <v>58</v>
      </c>
      <c r="CJ1330" s="8">
        <v>43964</v>
      </c>
      <c r="CK1330">
        <v>488</v>
      </c>
      <c r="CL1330">
        <v>846</v>
      </c>
      <c r="CM1330">
        <v>54</v>
      </c>
    </row>
    <row r="1331" spans="1:251" ht="20.25">
      <c r="CH1331">
        <v>77</v>
      </c>
      <c r="CI1331" t="s">
        <v>58</v>
      </c>
      <c r="CJ1331" s="8">
        <v>43965</v>
      </c>
      <c r="CK1331">
        <v>514</v>
      </c>
      <c r="CL1331">
        <v>891</v>
      </c>
      <c r="CM1331">
        <v>58</v>
      </c>
    </row>
    <row r="1332" spans="1:251" ht="20.25">
      <c r="CH1332">
        <v>77</v>
      </c>
      <c r="CI1332" t="s">
        <v>58</v>
      </c>
      <c r="CJ1332" s="8">
        <v>43966</v>
      </c>
      <c r="CK1332">
        <v>523</v>
      </c>
      <c r="CL1332">
        <v>906</v>
      </c>
      <c r="CM1332">
        <v>59</v>
      </c>
    </row>
    <row r="1333" spans="1:251" ht="20.25">
      <c r="CH1333">
        <v>79</v>
      </c>
      <c r="CI1333" t="s">
        <v>59</v>
      </c>
      <c r="CJ1333" s="8">
        <v>43914</v>
      </c>
      <c r="CK1333">
        <v>0</v>
      </c>
      <c r="CM1333">
        <v>0</v>
      </c>
    </row>
    <row r="1334" spans="1:251" ht="20.25">
      <c r="CH1334">
        <v>79</v>
      </c>
      <c r="CI1334" t="s">
        <v>59</v>
      </c>
      <c r="CJ1334" s="8">
        <v>43915</v>
      </c>
      <c r="CK1334">
        <v>0</v>
      </c>
      <c r="CM1334">
        <v>0</v>
      </c>
    </row>
    <row r="1335" spans="1:251" ht="20.25">
      <c r="CH1335">
        <v>79</v>
      </c>
      <c r="CI1335" t="s">
        <v>59</v>
      </c>
      <c r="CJ1335" s="8">
        <v>43916</v>
      </c>
      <c r="CK1335">
        <v>0</v>
      </c>
      <c r="CM1335">
        <v>0</v>
      </c>
    </row>
    <row r="1336" spans="1:251" ht="20.25">
      <c r="CH1336">
        <v>79</v>
      </c>
      <c r="CI1336" t="s">
        <v>59</v>
      </c>
      <c r="CJ1336" s="8">
        <v>43917</v>
      </c>
      <c r="CK1336">
        <v>2</v>
      </c>
      <c r="CM1336">
        <v>0</v>
      </c>
    </row>
    <row r="1337" spans="1:251" ht="20.25">
      <c r="CH1337">
        <v>79</v>
      </c>
      <c r="CI1337" t="s">
        <v>59</v>
      </c>
      <c r="CJ1337" s="8">
        <v>43918</v>
      </c>
      <c r="CK1337">
        <v>2</v>
      </c>
      <c r="CM1337">
        <v>0</v>
      </c>
    </row>
    <row r="1338" spans="1:251" ht="20.25">
      <c r="CH1338">
        <v>79</v>
      </c>
      <c r="CI1338" t="s">
        <v>59</v>
      </c>
      <c r="CJ1338" s="8">
        <v>43919</v>
      </c>
      <c r="CK1338">
        <v>2</v>
      </c>
      <c r="CM1338">
        <v>0</v>
      </c>
    </row>
    <row r="1339" spans="1:251" ht="20.25">
      <c r="CH1339">
        <v>79</v>
      </c>
      <c r="CI1339" t="s">
        <v>59</v>
      </c>
      <c r="CJ1339" s="8">
        <v>43920</v>
      </c>
      <c r="CK1339">
        <v>2</v>
      </c>
      <c r="CM1339">
        <v>0</v>
      </c>
    </row>
    <row r="1340" spans="1:251" ht="20.25">
      <c r="CH1340">
        <v>79</v>
      </c>
      <c r="CI1340" t="s">
        <v>59</v>
      </c>
      <c r="CJ1340" s="8">
        <v>43921</v>
      </c>
      <c r="CK1340">
        <v>2</v>
      </c>
      <c r="CM1340">
        <v>0</v>
      </c>
    </row>
    <row r="1341" spans="1:251" ht="20.25">
      <c r="CH1341">
        <v>79</v>
      </c>
      <c r="CI1341" t="s">
        <v>59</v>
      </c>
      <c r="CJ1341" s="8">
        <v>43922</v>
      </c>
      <c r="CK1341">
        <v>3</v>
      </c>
      <c r="CM1341">
        <v>0</v>
      </c>
    </row>
    <row r="1342" spans="1:251" ht="20.25">
      <c r="CH1342">
        <v>79</v>
      </c>
      <c r="CI1342" t="s">
        <v>59</v>
      </c>
      <c r="CJ1342" s="8">
        <v>43923</v>
      </c>
      <c r="CK1342">
        <v>3</v>
      </c>
      <c r="CM1342">
        <v>0</v>
      </c>
    </row>
    <row r="1343" spans="1:251" ht="20.25">
      <c r="CH1343">
        <v>79</v>
      </c>
      <c r="CI1343" t="s">
        <v>59</v>
      </c>
      <c r="CJ1343" s="8">
        <v>43924</v>
      </c>
      <c r="CK1343">
        <v>3</v>
      </c>
      <c r="CM1343">
        <v>0</v>
      </c>
    </row>
    <row r="1344" spans="1:251" ht="20.25">
      <c r="CH1344">
        <v>79</v>
      </c>
      <c r="CI1344" t="s">
        <v>59</v>
      </c>
      <c r="CJ1344" s="8">
        <v>43925</v>
      </c>
      <c r="CK1344">
        <v>5</v>
      </c>
      <c r="CM1344">
        <v>0</v>
      </c>
    </row>
    <row r="1345" spans="1:251" ht="20.25">
      <c r="CH1345">
        <v>79</v>
      </c>
      <c r="CI1345" t="s">
        <v>59</v>
      </c>
      <c r="CJ1345" s="8">
        <v>43926</v>
      </c>
      <c r="CK1345">
        <v>5</v>
      </c>
      <c r="CM1345">
        <v>0</v>
      </c>
    </row>
    <row r="1346" spans="1:251" ht="20.25">
      <c r="CH1346">
        <v>79</v>
      </c>
      <c r="CI1346" t="s">
        <v>59</v>
      </c>
      <c r="CJ1346" s="8">
        <v>43927</v>
      </c>
      <c r="CK1346">
        <v>5</v>
      </c>
      <c r="CM1346">
        <v>0</v>
      </c>
    </row>
    <row r="1347" spans="1:251" ht="20.25">
      <c r="CH1347">
        <v>79</v>
      </c>
      <c r="CI1347" t="s">
        <v>59</v>
      </c>
      <c r="CJ1347" s="8">
        <v>43928</v>
      </c>
      <c r="CK1347">
        <v>5</v>
      </c>
      <c r="CM1347">
        <v>0</v>
      </c>
    </row>
    <row r="1348" spans="1:251" ht="20.25">
      <c r="CH1348">
        <v>79</v>
      </c>
      <c r="CI1348" t="s">
        <v>59</v>
      </c>
      <c r="CJ1348" s="8">
        <v>43929</v>
      </c>
      <c r="CK1348">
        <v>7</v>
      </c>
      <c r="CM1348">
        <v>0</v>
      </c>
    </row>
    <row r="1349" spans="1:251" ht="20.25">
      <c r="CH1349">
        <v>79</v>
      </c>
      <c r="CI1349" t="s">
        <v>59</v>
      </c>
      <c r="CJ1349" s="8">
        <v>43930</v>
      </c>
      <c r="CK1349">
        <v>8</v>
      </c>
      <c r="CM1349">
        <v>0</v>
      </c>
    </row>
    <row r="1350" spans="1:251" ht="20.25">
      <c r="CH1350">
        <v>79</v>
      </c>
      <c r="CI1350" t="s">
        <v>59</v>
      </c>
      <c r="CJ1350" s="8">
        <v>43931</v>
      </c>
      <c r="CK1350">
        <v>9</v>
      </c>
      <c r="CM1350">
        <v>0</v>
      </c>
    </row>
    <row r="1351" spans="1:251" ht="20.25">
      <c r="CH1351">
        <v>79</v>
      </c>
      <c r="CI1351" t="s">
        <v>59</v>
      </c>
      <c r="CJ1351" s="8">
        <v>43932</v>
      </c>
      <c r="CK1351">
        <v>9</v>
      </c>
      <c r="CM1351">
        <v>0</v>
      </c>
    </row>
    <row r="1352" spans="1:251" ht="20.25">
      <c r="CH1352">
        <v>79</v>
      </c>
      <c r="CI1352" t="s">
        <v>59</v>
      </c>
      <c r="CJ1352" s="8">
        <v>43933</v>
      </c>
      <c r="CK1352">
        <v>10</v>
      </c>
      <c r="CM1352">
        <v>0</v>
      </c>
    </row>
    <row r="1353" spans="1:251" ht="20.25">
      <c r="CH1353">
        <v>79</v>
      </c>
      <c r="CI1353" t="s">
        <v>59</v>
      </c>
      <c r="CJ1353" s="8">
        <v>43934</v>
      </c>
      <c r="CK1353">
        <v>13</v>
      </c>
      <c r="CM1353">
        <v>0</v>
      </c>
    </row>
    <row r="1354" spans="1:251" ht="20.25">
      <c r="CH1354">
        <v>79</v>
      </c>
      <c r="CI1354" t="s">
        <v>59</v>
      </c>
      <c r="CJ1354" s="8">
        <v>43935</v>
      </c>
      <c r="CK1354">
        <v>14</v>
      </c>
      <c r="CM1354">
        <v>0</v>
      </c>
    </row>
    <row r="1355" spans="1:251" ht="20.25">
      <c r="CH1355">
        <v>79</v>
      </c>
      <c r="CI1355" t="s">
        <v>59</v>
      </c>
      <c r="CJ1355" s="8">
        <v>43936</v>
      </c>
      <c r="CK1355">
        <v>15</v>
      </c>
      <c r="CM1355">
        <v>0</v>
      </c>
    </row>
    <row r="1356" spans="1:251" ht="20.25">
      <c r="CH1356">
        <v>79</v>
      </c>
      <c r="CI1356" t="s">
        <v>59</v>
      </c>
      <c r="CJ1356" s="8">
        <v>43937</v>
      </c>
      <c r="CK1356">
        <v>15</v>
      </c>
      <c r="CL1356">
        <v>236</v>
      </c>
      <c r="CM1356">
        <v>0</v>
      </c>
    </row>
    <row r="1357" spans="1:251" ht="20.25">
      <c r="CH1357">
        <v>79</v>
      </c>
      <c r="CI1357" t="s">
        <v>59</v>
      </c>
      <c r="CJ1357" s="8">
        <v>43938</v>
      </c>
      <c r="CK1357">
        <v>16</v>
      </c>
      <c r="CL1357">
        <v>252</v>
      </c>
      <c r="CM1357">
        <v>0</v>
      </c>
    </row>
    <row r="1358" spans="1:251" ht="20.25">
      <c r="CH1358">
        <v>79</v>
      </c>
      <c r="CI1358" t="s">
        <v>59</v>
      </c>
      <c r="CJ1358" s="8">
        <v>43939</v>
      </c>
      <c r="CK1358">
        <v>17</v>
      </c>
      <c r="CL1358">
        <v>267</v>
      </c>
      <c r="CM1358">
        <v>0</v>
      </c>
    </row>
    <row r="1359" spans="1:251" ht="20.25">
      <c r="CH1359">
        <v>79</v>
      </c>
      <c r="CI1359" t="s">
        <v>59</v>
      </c>
      <c r="CJ1359" s="8">
        <v>43940</v>
      </c>
      <c r="CK1359">
        <v>19</v>
      </c>
      <c r="CL1359">
        <v>299</v>
      </c>
      <c r="CM1359">
        <v>0</v>
      </c>
    </row>
    <row r="1360" spans="1:251" ht="20.25">
      <c r="CH1360">
        <v>79</v>
      </c>
      <c r="CI1360" t="s">
        <v>59</v>
      </c>
      <c r="CJ1360" s="8">
        <v>43941</v>
      </c>
      <c r="CK1360">
        <v>22</v>
      </c>
      <c r="CL1360">
        <v>346</v>
      </c>
      <c r="CM1360">
        <v>0</v>
      </c>
    </row>
    <row r="1361" spans="1:251" ht="20.25">
      <c r="CH1361">
        <v>79</v>
      </c>
      <c r="CI1361" t="s">
        <v>59</v>
      </c>
      <c r="CJ1361" s="8">
        <v>43942</v>
      </c>
      <c r="CK1361">
        <v>22</v>
      </c>
      <c r="CL1361">
        <v>346</v>
      </c>
      <c r="CM1361">
        <v>0</v>
      </c>
    </row>
    <row r="1362" spans="1:251" ht="20.25">
      <c r="CH1362">
        <v>79</v>
      </c>
      <c r="CI1362" t="s">
        <v>59</v>
      </c>
      <c r="CJ1362" s="8">
        <v>43943</v>
      </c>
      <c r="CK1362">
        <v>26</v>
      </c>
      <c r="CL1362">
        <v>409</v>
      </c>
      <c r="CM1362">
        <v>0</v>
      </c>
    </row>
    <row r="1363" spans="1:251" ht="20.25">
      <c r="CH1363">
        <v>79</v>
      </c>
      <c r="CI1363" t="s">
        <v>59</v>
      </c>
      <c r="CJ1363" s="8">
        <v>43944</v>
      </c>
      <c r="CK1363">
        <v>29</v>
      </c>
      <c r="CL1363">
        <v>456</v>
      </c>
      <c r="CM1363">
        <v>0</v>
      </c>
    </row>
    <row r="1364" spans="1:251" ht="20.25">
      <c r="CH1364">
        <v>79</v>
      </c>
      <c r="CI1364" t="s">
        <v>59</v>
      </c>
      <c r="CJ1364" s="8">
        <v>43945</v>
      </c>
      <c r="CK1364">
        <v>32</v>
      </c>
      <c r="CL1364">
        <v>503</v>
      </c>
      <c r="CM1364">
        <v>0</v>
      </c>
    </row>
    <row r="1365" spans="1:251" ht="20.25">
      <c r="CH1365">
        <v>79</v>
      </c>
      <c r="CI1365" t="s">
        <v>59</v>
      </c>
      <c r="CJ1365" s="8">
        <v>43946</v>
      </c>
      <c r="CK1365">
        <v>32</v>
      </c>
      <c r="CL1365">
        <v>503</v>
      </c>
      <c r="CM1365">
        <v>0</v>
      </c>
    </row>
    <row r="1366" spans="1:251" ht="20.25">
      <c r="CH1366">
        <v>79</v>
      </c>
      <c r="CI1366" t="s">
        <v>59</v>
      </c>
      <c r="CJ1366" s="8">
        <v>43947</v>
      </c>
      <c r="CK1366">
        <v>36</v>
      </c>
      <c r="CL1366">
        <v>566</v>
      </c>
      <c r="CM1366">
        <v>0</v>
      </c>
    </row>
    <row r="1367" spans="1:251" ht="20.25">
      <c r="CH1367">
        <v>79</v>
      </c>
      <c r="CI1367" t="s">
        <v>59</v>
      </c>
      <c r="CJ1367" s="8">
        <v>43948</v>
      </c>
      <c r="CK1367">
        <v>37</v>
      </c>
      <c r="CL1367">
        <v>582</v>
      </c>
      <c r="CM1367">
        <v>0</v>
      </c>
    </row>
    <row r="1368" spans="1:251" ht="20.25">
      <c r="CH1368">
        <v>79</v>
      </c>
      <c r="CI1368" t="s">
        <v>59</v>
      </c>
      <c r="CJ1368" s="8">
        <v>43949</v>
      </c>
      <c r="CK1368">
        <v>37</v>
      </c>
      <c r="CL1368">
        <v>582</v>
      </c>
      <c r="CM1368">
        <v>0</v>
      </c>
    </row>
    <row r="1369" spans="1:251" ht="20.25">
      <c r="CH1369">
        <v>79</v>
      </c>
      <c r="CI1369" t="s">
        <v>59</v>
      </c>
      <c r="CJ1369" s="8">
        <v>43950</v>
      </c>
      <c r="CK1369">
        <v>40</v>
      </c>
      <c r="CL1369">
        <v>629</v>
      </c>
      <c r="CM1369">
        <v>1</v>
      </c>
    </row>
    <row r="1370" spans="1:251" ht="20.25">
      <c r="CH1370">
        <v>79</v>
      </c>
      <c r="CI1370" t="s">
        <v>59</v>
      </c>
      <c r="CJ1370" s="8">
        <v>43951</v>
      </c>
      <c r="CK1370">
        <v>40</v>
      </c>
      <c r="CL1370">
        <v>629</v>
      </c>
      <c r="CM1370">
        <v>1</v>
      </c>
    </row>
    <row r="1371" spans="1:251" ht="20.25">
      <c r="CH1371">
        <v>79</v>
      </c>
      <c r="CI1371" t="s">
        <v>59</v>
      </c>
      <c r="CJ1371" s="8">
        <v>43952</v>
      </c>
      <c r="CK1371">
        <v>40</v>
      </c>
      <c r="CL1371">
        <v>629</v>
      </c>
      <c r="CM1371">
        <v>1</v>
      </c>
    </row>
    <row r="1372" spans="1:251" ht="20.25">
      <c r="CH1372">
        <v>79</v>
      </c>
      <c r="CI1372" t="s">
        <v>59</v>
      </c>
      <c r="CJ1372" s="8">
        <v>43953</v>
      </c>
      <c r="CK1372">
        <v>40</v>
      </c>
      <c r="CL1372">
        <v>629</v>
      </c>
      <c r="CM1372">
        <v>1</v>
      </c>
    </row>
    <row r="1373" spans="1:251" ht="20.25">
      <c r="CH1373">
        <v>79</v>
      </c>
      <c r="CI1373" t="s">
        <v>59</v>
      </c>
      <c r="CJ1373" s="8">
        <v>43954</v>
      </c>
      <c r="CK1373">
        <v>40</v>
      </c>
      <c r="CL1373">
        <v>629</v>
      </c>
      <c r="CM1373">
        <v>1</v>
      </c>
    </row>
    <row r="1374" spans="1:251" ht="20.25">
      <c r="CH1374">
        <v>79</v>
      </c>
      <c r="CI1374" t="s">
        <v>59</v>
      </c>
      <c r="CJ1374" s="8">
        <v>43955</v>
      </c>
      <c r="CK1374">
        <v>41</v>
      </c>
      <c r="CL1374">
        <v>645</v>
      </c>
      <c r="CM1374">
        <v>1</v>
      </c>
    </row>
    <row r="1375" spans="1:251" ht="20.25">
      <c r="CH1375">
        <v>79</v>
      </c>
      <c r="CI1375" t="s">
        <v>59</v>
      </c>
      <c r="CJ1375" s="8">
        <v>43956</v>
      </c>
      <c r="CK1375">
        <v>42</v>
      </c>
      <c r="CL1375">
        <v>661</v>
      </c>
      <c r="CM1375">
        <v>2</v>
      </c>
    </row>
    <row r="1376" spans="1:251" ht="20.25">
      <c r="CH1376">
        <v>79</v>
      </c>
      <c r="CI1376" t="s">
        <v>59</v>
      </c>
      <c r="CJ1376" s="8">
        <v>43957</v>
      </c>
      <c r="CK1376">
        <v>42</v>
      </c>
      <c r="CL1376">
        <v>661</v>
      </c>
      <c r="CM1376">
        <v>2</v>
      </c>
    </row>
    <row r="1377" spans="1:251" ht="20.25">
      <c r="CH1377">
        <v>79</v>
      </c>
      <c r="CI1377" t="s">
        <v>59</v>
      </c>
      <c r="CJ1377" s="8">
        <v>43958</v>
      </c>
      <c r="CK1377">
        <v>42</v>
      </c>
      <c r="CL1377">
        <v>661</v>
      </c>
      <c r="CM1377">
        <v>2</v>
      </c>
    </row>
    <row r="1378" spans="1:251" ht="20.25">
      <c r="CH1378">
        <v>79</v>
      </c>
      <c r="CI1378" t="s">
        <v>59</v>
      </c>
      <c r="CJ1378" s="8">
        <v>43959</v>
      </c>
      <c r="CK1378">
        <v>43</v>
      </c>
      <c r="CL1378">
        <v>676</v>
      </c>
      <c r="CM1378">
        <v>2</v>
      </c>
    </row>
    <row r="1379" spans="1:251" ht="20.25">
      <c r="CH1379">
        <v>79</v>
      </c>
      <c r="CI1379" t="s">
        <v>59</v>
      </c>
      <c r="CJ1379" s="8">
        <v>43960</v>
      </c>
      <c r="CK1379">
        <v>43</v>
      </c>
      <c r="CL1379">
        <v>676</v>
      </c>
      <c r="CM1379">
        <v>2</v>
      </c>
    </row>
    <row r="1380" spans="1:251" ht="20.25">
      <c r="CH1380">
        <v>79</v>
      </c>
      <c r="CI1380" t="s">
        <v>59</v>
      </c>
      <c r="CJ1380" s="8">
        <v>43961</v>
      </c>
      <c r="CK1380">
        <v>43</v>
      </c>
      <c r="CL1380">
        <v>676</v>
      </c>
      <c r="CM1380">
        <v>2</v>
      </c>
    </row>
    <row r="1381" spans="1:251" ht="20.25">
      <c r="CH1381">
        <v>79</v>
      </c>
      <c r="CI1381" t="s">
        <v>59</v>
      </c>
      <c r="CJ1381" s="8">
        <v>43962</v>
      </c>
      <c r="CK1381">
        <v>43</v>
      </c>
      <c r="CL1381">
        <v>676</v>
      </c>
      <c r="CM1381">
        <v>2</v>
      </c>
    </row>
    <row r="1382" spans="1:251" ht="20.25">
      <c r="CH1382">
        <v>79</v>
      </c>
      <c r="CI1382" t="s">
        <v>59</v>
      </c>
      <c r="CJ1382" s="8">
        <v>43963</v>
      </c>
      <c r="CK1382">
        <v>45</v>
      </c>
      <c r="CL1382">
        <v>708</v>
      </c>
      <c r="CM1382">
        <v>2</v>
      </c>
    </row>
    <row r="1383" spans="1:251" ht="20.25">
      <c r="CH1383">
        <v>79</v>
      </c>
      <c r="CI1383" t="s">
        <v>59</v>
      </c>
      <c r="CJ1383" s="8">
        <v>43964</v>
      </c>
      <c r="CK1383">
        <v>46</v>
      </c>
      <c r="CL1383">
        <v>723</v>
      </c>
      <c r="CM1383">
        <v>2</v>
      </c>
    </row>
    <row r="1384" spans="1:251" ht="20.25">
      <c r="CH1384">
        <v>79</v>
      </c>
      <c r="CI1384" t="s">
        <v>59</v>
      </c>
      <c r="CJ1384" s="8">
        <v>43965</v>
      </c>
      <c r="CK1384">
        <v>47</v>
      </c>
      <c r="CL1384">
        <v>739</v>
      </c>
      <c r="CM1384">
        <v>2</v>
      </c>
    </row>
    <row r="1385" spans="1:251" ht="20.25">
      <c r="CH1385">
        <v>79</v>
      </c>
      <c r="CI1385" t="s">
        <v>59</v>
      </c>
      <c r="CJ1385" s="8">
        <v>43966</v>
      </c>
      <c r="CK1385">
        <v>48</v>
      </c>
      <c r="CL1385">
        <v>755</v>
      </c>
      <c r="CM1385">
        <v>2</v>
      </c>
    </row>
    <row r="1386" spans="1:251" ht="20.25">
      <c r="CH1386">
        <v>80</v>
      </c>
      <c r="CI1386" t="s">
        <v>60</v>
      </c>
      <c r="CJ1386" s="8">
        <v>43914</v>
      </c>
      <c r="CK1386">
        <v>3</v>
      </c>
      <c r="CM1386">
        <v>0</v>
      </c>
    </row>
    <row r="1387" spans="1:251" ht="20.25">
      <c r="CH1387">
        <v>80</v>
      </c>
      <c r="CI1387" t="s">
        <v>60</v>
      </c>
      <c r="CJ1387" s="8">
        <v>43915</v>
      </c>
      <c r="CK1387">
        <v>7</v>
      </c>
      <c r="CM1387">
        <v>0</v>
      </c>
    </row>
    <row r="1388" spans="1:251" ht="20.25">
      <c r="CH1388">
        <v>80</v>
      </c>
      <c r="CI1388" t="s">
        <v>60</v>
      </c>
      <c r="CJ1388" s="8">
        <v>43916</v>
      </c>
      <c r="CK1388">
        <v>8</v>
      </c>
      <c r="CM1388">
        <v>0</v>
      </c>
    </row>
    <row r="1389" spans="1:251" ht="20.25">
      <c r="CH1389">
        <v>80</v>
      </c>
      <c r="CI1389" t="s">
        <v>60</v>
      </c>
      <c r="CJ1389" s="8">
        <v>43917</v>
      </c>
      <c r="CK1389">
        <v>9</v>
      </c>
      <c r="CM1389">
        <v>0</v>
      </c>
    </row>
    <row r="1390" spans="1:251" ht="20.25">
      <c r="CH1390">
        <v>80</v>
      </c>
      <c r="CI1390" t="s">
        <v>60</v>
      </c>
      <c r="CJ1390" s="8">
        <v>43918</v>
      </c>
      <c r="CK1390">
        <v>14</v>
      </c>
      <c r="CM1390">
        <v>0</v>
      </c>
    </row>
    <row r="1391" spans="1:251" ht="20.25">
      <c r="CH1391">
        <v>80</v>
      </c>
      <c r="CI1391" t="s">
        <v>60</v>
      </c>
      <c r="CJ1391" s="8">
        <v>43919</v>
      </c>
      <c r="CK1391">
        <v>16</v>
      </c>
      <c r="CM1391">
        <v>0</v>
      </c>
    </row>
    <row r="1392" spans="1:251" ht="20.25">
      <c r="CH1392">
        <v>80</v>
      </c>
      <c r="CI1392" t="s">
        <v>60</v>
      </c>
      <c r="CJ1392" s="8">
        <v>43920</v>
      </c>
      <c r="CK1392">
        <v>21</v>
      </c>
      <c r="CM1392">
        <v>0</v>
      </c>
    </row>
    <row r="1393" spans="1:251" ht="20.25">
      <c r="CH1393">
        <v>80</v>
      </c>
      <c r="CI1393" t="s">
        <v>60</v>
      </c>
      <c r="CJ1393" s="8">
        <v>43921</v>
      </c>
      <c r="CK1393">
        <v>24</v>
      </c>
      <c r="CM1393">
        <v>1</v>
      </c>
    </row>
    <row r="1394" spans="1:251" ht="20.25">
      <c r="CH1394">
        <v>80</v>
      </c>
      <c r="CI1394" t="s">
        <v>60</v>
      </c>
      <c r="CJ1394" s="8">
        <v>43922</v>
      </c>
      <c r="CK1394">
        <v>31</v>
      </c>
      <c r="CM1394">
        <v>1</v>
      </c>
    </row>
    <row r="1395" spans="1:251" ht="20.25">
      <c r="CH1395">
        <v>80</v>
      </c>
      <c r="CI1395" t="s">
        <v>60</v>
      </c>
      <c r="CJ1395" s="8">
        <v>43923</v>
      </c>
      <c r="CK1395">
        <v>31</v>
      </c>
      <c r="CM1395">
        <v>1</v>
      </c>
    </row>
    <row r="1396" spans="1:251" ht="20.25">
      <c r="CH1396">
        <v>80</v>
      </c>
      <c r="CI1396" t="s">
        <v>60</v>
      </c>
      <c r="CJ1396" s="8">
        <v>43924</v>
      </c>
      <c r="CK1396">
        <v>40</v>
      </c>
      <c r="CM1396">
        <v>1</v>
      </c>
    </row>
    <row r="1397" spans="1:251" ht="20.25">
      <c r="CH1397">
        <v>80</v>
      </c>
      <c r="CI1397" t="s">
        <v>60</v>
      </c>
      <c r="CJ1397" s="8">
        <v>43925</v>
      </c>
      <c r="CK1397">
        <v>46</v>
      </c>
      <c r="CM1397">
        <v>2</v>
      </c>
    </row>
    <row r="1398" spans="1:251" ht="20.25">
      <c r="CH1398">
        <v>80</v>
      </c>
      <c r="CI1398" t="s">
        <v>60</v>
      </c>
      <c r="CJ1398" s="8">
        <v>43926</v>
      </c>
      <c r="CK1398">
        <v>47</v>
      </c>
      <c r="CM1398">
        <v>2</v>
      </c>
    </row>
    <row r="1399" spans="1:251" ht="20.25">
      <c r="CH1399">
        <v>80</v>
      </c>
      <c r="CI1399" t="s">
        <v>60</v>
      </c>
      <c r="CJ1399" s="8">
        <v>43927</v>
      </c>
      <c r="CK1399">
        <v>64</v>
      </c>
      <c r="CM1399">
        <v>2</v>
      </c>
    </row>
    <row r="1400" spans="1:251" ht="20.25">
      <c r="CH1400">
        <v>80</v>
      </c>
      <c r="CI1400" t="s">
        <v>60</v>
      </c>
      <c r="CJ1400" s="8">
        <v>43928</v>
      </c>
      <c r="CK1400">
        <v>68</v>
      </c>
      <c r="CM1400">
        <v>3</v>
      </c>
    </row>
    <row r="1401" spans="1:251" ht="20.25">
      <c r="CH1401">
        <v>80</v>
      </c>
      <c r="CI1401" t="s">
        <v>60</v>
      </c>
      <c r="CJ1401" s="8">
        <v>43929</v>
      </c>
      <c r="CK1401">
        <v>79</v>
      </c>
      <c r="CM1401">
        <v>4</v>
      </c>
    </row>
    <row r="1402" spans="1:251" ht="20.25">
      <c r="CH1402">
        <v>80</v>
      </c>
      <c r="CI1402" t="s">
        <v>60</v>
      </c>
      <c r="CJ1402" s="8">
        <v>43930</v>
      </c>
      <c r="CK1402">
        <v>84</v>
      </c>
      <c r="CM1402">
        <v>4</v>
      </c>
    </row>
    <row r="1403" spans="1:251" ht="20.25">
      <c r="CH1403">
        <v>80</v>
      </c>
      <c r="CI1403" t="s">
        <v>60</v>
      </c>
      <c r="CJ1403" s="8">
        <v>43931</v>
      </c>
      <c r="CK1403">
        <v>101</v>
      </c>
      <c r="CM1403">
        <v>4</v>
      </c>
    </row>
    <row r="1404" spans="1:251" ht="20.25">
      <c r="CH1404">
        <v>80</v>
      </c>
      <c r="CI1404" t="s">
        <v>60</v>
      </c>
      <c r="CJ1404" s="8">
        <v>43932</v>
      </c>
      <c r="CK1404">
        <v>110</v>
      </c>
      <c r="CM1404">
        <v>7</v>
      </c>
    </row>
    <row r="1405" spans="1:251" ht="20.25">
      <c r="CH1405">
        <v>80</v>
      </c>
      <c r="CI1405" t="s">
        <v>60</v>
      </c>
      <c r="CJ1405" s="8">
        <v>43933</v>
      </c>
      <c r="CK1405">
        <v>113</v>
      </c>
      <c r="CM1405">
        <v>8</v>
      </c>
    </row>
    <row r="1406" spans="1:251" ht="20.25">
      <c r="CH1406">
        <v>80</v>
      </c>
      <c r="CI1406" t="s">
        <v>60</v>
      </c>
      <c r="CJ1406" s="8">
        <v>43934</v>
      </c>
      <c r="CK1406">
        <v>145</v>
      </c>
      <c r="CM1406">
        <v>9</v>
      </c>
    </row>
    <row r="1407" spans="1:251" ht="20.25">
      <c r="CH1407">
        <v>80</v>
      </c>
      <c r="CI1407" t="s">
        <v>60</v>
      </c>
      <c r="CJ1407" s="8">
        <v>43935</v>
      </c>
      <c r="CK1407">
        <v>152</v>
      </c>
      <c r="CM1407">
        <v>9</v>
      </c>
    </row>
    <row r="1408" spans="1:251" ht="20.25">
      <c r="CH1408">
        <v>80</v>
      </c>
      <c r="CI1408" t="s">
        <v>60</v>
      </c>
      <c r="CJ1408" s="8">
        <v>43936</v>
      </c>
      <c r="CK1408">
        <v>158</v>
      </c>
      <c r="CM1408">
        <v>12</v>
      </c>
    </row>
    <row r="1409" spans="1:251" ht="20.25">
      <c r="CH1409">
        <v>80</v>
      </c>
      <c r="CI1409" t="s">
        <v>60</v>
      </c>
      <c r="CJ1409" s="8">
        <v>43937</v>
      </c>
      <c r="CK1409">
        <v>169</v>
      </c>
      <c r="CL1409">
        <v>284</v>
      </c>
      <c r="CM1409">
        <v>12</v>
      </c>
    </row>
    <row r="1410" spans="1:251" ht="20.25">
      <c r="CH1410">
        <v>80</v>
      </c>
      <c r="CI1410" t="s">
        <v>60</v>
      </c>
      <c r="CJ1410" s="8">
        <v>43938</v>
      </c>
      <c r="CK1410">
        <v>175</v>
      </c>
      <c r="CL1410">
        <v>294</v>
      </c>
      <c r="CM1410">
        <v>15</v>
      </c>
    </row>
    <row r="1411" spans="1:251" ht="20.25">
      <c r="CH1411">
        <v>80</v>
      </c>
      <c r="CI1411" t="s">
        <v>60</v>
      </c>
      <c r="CJ1411" s="8">
        <v>43939</v>
      </c>
      <c r="CK1411">
        <v>186</v>
      </c>
      <c r="CL1411">
        <v>312</v>
      </c>
      <c r="CM1411">
        <v>16</v>
      </c>
    </row>
    <row r="1412" spans="1:251" ht="20.25">
      <c r="CH1412">
        <v>80</v>
      </c>
      <c r="CI1412" t="s">
        <v>60</v>
      </c>
      <c r="CJ1412" s="8">
        <v>43940</v>
      </c>
      <c r="CK1412">
        <v>191</v>
      </c>
      <c r="CL1412">
        <v>321</v>
      </c>
      <c r="CM1412">
        <v>17</v>
      </c>
    </row>
    <row r="1413" spans="1:251" ht="20.25">
      <c r="CH1413">
        <v>80</v>
      </c>
      <c r="CI1413" t="s">
        <v>60</v>
      </c>
      <c r="CJ1413" s="8">
        <v>43941</v>
      </c>
      <c r="CK1413">
        <v>205</v>
      </c>
      <c r="CL1413">
        <v>344</v>
      </c>
      <c r="CM1413">
        <v>21</v>
      </c>
    </row>
    <row r="1414" spans="1:251" ht="20.25">
      <c r="CH1414">
        <v>80</v>
      </c>
      <c r="CI1414" t="s">
        <v>60</v>
      </c>
      <c r="CJ1414" s="8">
        <v>43942</v>
      </c>
      <c r="CK1414">
        <v>215</v>
      </c>
      <c r="CL1414">
        <v>361</v>
      </c>
      <c r="CM1414">
        <v>22</v>
      </c>
    </row>
    <row r="1415" spans="1:251" ht="20.25">
      <c r="CH1415">
        <v>80</v>
      </c>
      <c r="CI1415" t="s">
        <v>60</v>
      </c>
      <c r="CJ1415" s="8">
        <v>43943</v>
      </c>
      <c r="CK1415">
        <v>229</v>
      </c>
      <c r="CL1415">
        <v>385</v>
      </c>
      <c r="CM1415">
        <v>26</v>
      </c>
    </row>
    <row r="1416" spans="1:251" ht="20.25">
      <c r="CH1416">
        <v>80</v>
      </c>
      <c r="CI1416" t="s">
        <v>60</v>
      </c>
      <c r="CJ1416" s="8">
        <v>43944</v>
      </c>
      <c r="CK1416">
        <v>241</v>
      </c>
      <c r="CL1416">
        <v>405</v>
      </c>
      <c r="CM1416">
        <v>26</v>
      </c>
    </row>
    <row r="1417" spans="1:251" ht="20.25">
      <c r="CH1417">
        <v>80</v>
      </c>
      <c r="CI1417" t="s">
        <v>60</v>
      </c>
      <c r="CJ1417" s="8">
        <v>43945</v>
      </c>
      <c r="CK1417">
        <v>263</v>
      </c>
      <c r="CL1417">
        <v>442</v>
      </c>
      <c r="CM1417">
        <v>28</v>
      </c>
    </row>
    <row r="1418" spans="1:251" ht="20.25">
      <c r="CH1418">
        <v>80</v>
      </c>
      <c r="CI1418" t="s">
        <v>60</v>
      </c>
      <c r="CJ1418" s="8">
        <v>43946</v>
      </c>
      <c r="CK1418">
        <v>278</v>
      </c>
      <c r="CL1418">
        <v>467</v>
      </c>
      <c r="CM1418">
        <v>28</v>
      </c>
    </row>
    <row r="1419" spans="1:251" ht="20.25">
      <c r="CH1419">
        <v>80</v>
      </c>
      <c r="CI1419" t="s">
        <v>60</v>
      </c>
      <c r="CJ1419" s="8">
        <v>43947</v>
      </c>
      <c r="CK1419">
        <v>301</v>
      </c>
      <c r="CL1419">
        <v>506</v>
      </c>
      <c r="CM1419">
        <v>28</v>
      </c>
    </row>
    <row r="1420" spans="1:251" ht="20.25">
      <c r="CH1420">
        <v>80</v>
      </c>
      <c r="CI1420" t="s">
        <v>60</v>
      </c>
      <c r="CJ1420" s="8">
        <v>43948</v>
      </c>
      <c r="CK1420">
        <v>320</v>
      </c>
      <c r="CL1420">
        <v>537</v>
      </c>
      <c r="CM1420">
        <v>30</v>
      </c>
    </row>
    <row r="1421" spans="1:251" ht="20.25">
      <c r="CH1421">
        <v>80</v>
      </c>
      <c r="CI1421" t="s">
        <v>60</v>
      </c>
      <c r="CJ1421" s="8">
        <v>43949</v>
      </c>
      <c r="CK1421">
        <v>326</v>
      </c>
      <c r="CL1421">
        <v>548</v>
      </c>
      <c r="CM1421">
        <v>32</v>
      </c>
    </row>
    <row r="1422" spans="1:251" ht="20.25">
      <c r="CH1422">
        <v>80</v>
      </c>
      <c r="CI1422" t="s">
        <v>60</v>
      </c>
      <c r="CJ1422" s="8">
        <v>43950</v>
      </c>
      <c r="CK1422">
        <v>337</v>
      </c>
      <c r="CL1422">
        <v>566</v>
      </c>
      <c r="CM1422">
        <v>30</v>
      </c>
    </row>
    <row r="1423" spans="1:251" ht="20.25">
      <c r="CH1423">
        <v>80</v>
      </c>
      <c r="CI1423" t="s">
        <v>60</v>
      </c>
      <c r="CJ1423" s="8">
        <v>43951</v>
      </c>
      <c r="CK1423">
        <v>358</v>
      </c>
      <c r="CL1423">
        <v>601</v>
      </c>
      <c r="CM1423">
        <v>30</v>
      </c>
    </row>
    <row r="1424" spans="1:251" ht="20.25">
      <c r="CH1424">
        <v>80</v>
      </c>
      <c r="CI1424" t="s">
        <v>60</v>
      </c>
      <c r="CJ1424" s="8">
        <v>43952</v>
      </c>
      <c r="CK1424">
        <v>385</v>
      </c>
      <c r="CL1424">
        <v>647</v>
      </c>
      <c r="CM1424">
        <v>31</v>
      </c>
    </row>
    <row r="1425" spans="1:251" ht="20.25">
      <c r="CH1425">
        <v>80</v>
      </c>
      <c r="CI1425" t="s">
        <v>60</v>
      </c>
      <c r="CJ1425" s="8">
        <v>43953</v>
      </c>
      <c r="CK1425">
        <v>401</v>
      </c>
      <c r="CL1425">
        <v>673</v>
      </c>
      <c r="CM1425">
        <v>33</v>
      </c>
    </row>
    <row r="1426" spans="1:251" ht="20.25">
      <c r="CH1426">
        <v>80</v>
      </c>
      <c r="CI1426" t="s">
        <v>60</v>
      </c>
      <c r="CJ1426" s="8">
        <v>43954</v>
      </c>
      <c r="CK1426">
        <v>408</v>
      </c>
      <c r="CL1426">
        <v>685</v>
      </c>
      <c r="CM1426">
        <v>36</v>
      </c>
    </row>
    <row r="1427" spans="1:251" ht="20.25">
      <c r="CH1427">
        <v>80</v>
      </c>
      <c r="CI1427" t="s">
        <v>60</v>
      </c>
      <c r="CJ1427" s="8">
        <v>43955</v>
      </c>
      <c r="CK1427">
        <v>431</v>
      </c>
      <c r="CL1427">
        <v>724</v>
      </c>
      <c r="CM1427">
        <v>38</v>
      </c>
    </row>
    <row r="1428" spans="1:251" ht="20.25">
      <c r="CH1428">
        <v>80</v>
      </c>
      <c r="CI1428" t="s">
        <v>60</v>
      </c>
      <c r="CJ1428" s="8">
        <v>43956</v>
      </c>
      <c r="CK1428">
        <v>438</v>
      </c>
      <c r="CL1428">
        <v>736</v>
      </c>
      <c r="CM1428">
        <v>40</v>
      </c>
    </row>
    <row r="1429" spans="1:251" ht="20.25">
      <c r="CH1429">
        <v>80</v>
      </c>
      <c r="CI1429" t="s">
        <v>60</v>
      </c>
      <c r="CJ1429" s="8">
        <v>43957</v>
      </c>
      <c r="CK1429">
        <v>452</v>
      </c>
      <c r="CL1429">
        <v>759</v>
      </c>
      <c r="CM1429">
        <v>40</v>
      </c>
    </row>
    <row r="1430" spans="1:251" ht="20.25">
      <c r="CH1430">
        <v>80</v>
      </c>
      <c r="CI1430" t="s">
        <v>60</v>
      </c>
      <c r="CJ1430" s="8">
        <v>43958</v>
      </c>
      <c r="CK1430">
        <v>472</v>
      </c>
      <c r="CL1430">
        <v>793</v>
      </c>
      <c r="CM1430">
        <v>42</v>
      </c>
    </row>
    <row r="1431" spans="1:251" ht="20.25">
      <c r="CH1431">
        <v>80</v>
      </c>
      <c r="CI1431" t="s">
        <v>60</v>
      </c>
      <c r="CJ1431" s="8">
        <v>43959</v>
      </c>
      <c r="CK1431">
        <v>523</v>
      </c>
      <c r="CL1431">
        <v>878</v>
      </c>
      <c r="CM1431">
        <v>43</v>
      </c>
    </row>
    <row r="1432" spans="1:251" ht="20.25">
      <c r="CH1432">
        <v>80</v>
      </c>
      <c r="CI1432" t="s">
        <v>60</v>
      </c>
      <c r="CJ1432" s="8">
        <v>43960</v>
      </c>
      <c r="CK1432">
        <v>559</v>
      </c>
      <c r="CL1432">
        <v>939</v>
      </c>
      <c r="CM1432">
        <v>45</v>
      </c>
    </row>
    <row r="1433" spans="1:251" ht="20.25">
      <c r="CH1433">
        <v>80</v>
      </c>
      <c r="CI1433" t="s">
        <v>60</v>
      </c>
      <c r="CJ1433" s="8">
        <v>43961</v>
      </c>
      <c r="CK1433">
        <v>562</v>
      </c>
      <c r="CL1433">
        <v>944</v>
      </c>
      <c r="CM1433">
        <v>46</v>
      </c>
    </row>
    <row r="1434" spans="1:251" ht="20.25">
      <c r="CH1434">
        <v>80</v>
      </c>
      <c r="CI1434" t="s">
        <v>60</v>
      </c>
      <c r="CJ1434" s="8">
        <v>43962</v>
      </c>
      <c r="CK1434">
        <v>580</v>
      </c>
      <c r="CL1434">
        <v>974</v>
      </c>
      <c r="CM1434">
        <v>46</v>
      </c>
    </row>
    <row r="1435" spans="1:251" ht="20.25">
      <c r="CH1435">
        <v>80</v>
      </c>
      <c r="CI1435" t="s">
        <v>60</v>
      </c>
      <c r="CJ1435" s="8">
        <v>43963</v>
      </c>
      <c r="CK1435">
        <v>603</v>
      </c>
      <c r="CL1435">
        <v>1013</v>
      </c>
      <c r="CM1435">
        <v>48</v>
      </c>
    </row>
    <row r="1436" spans="1:251" ht="20.25">
      <c r="CH1436">
        <v>80</v>
      </c>
      <c r="CI1436" t="s">
        <v>60</v>
      </c>
      <c r="CJ1436" s="8">
        <v>43964</v>
      </c>
      <c r="CK1436">
        <v>613</v>
      </c>
      <c r="CL1436">
        <v>1030</v>
      </c>
      <c r="CM1436">
        <v>51</v>
      </c>
    </row>
    <row r="1437" spans="1:251" ht="20.25">
      <c r="CH1437">
        <v>80</v>
      </c>
      <c r="CI1437" t="s">
        <v>60</v>
      </c>
      <c r="CJ1437" s="8">
        <v>43965</v>
      </c>
      <c r="CK1437">
        <v>635</v>
      </c>
      <c r="CL1437">
        <v>1067</v>
      </c>
      <c r="CM1437">
        <v>53</v>
      </c>
    </row>
    <row r="1438" spans="1:251" ht="20.25">
      <c r="CH1438">
        <v>80</v>
      </c>
      <c r="CI1438" t="s">
        <v>60</v>
      </c>
      <c r="CJ1438" s="8">
        <v>43966</v>
      </c>
      <c r="CK1438">
        <v>644</v>
      </c>
      <c r="CL1438">
        <v>1082</v>
      </c>
      <c r="CM1438">
        <v>54</v>
      </c>
    </row>
    <row r="1439" spans="1:251" ht="20.25">
      <c r="CH1439">
        <v>83</v>
      </c>
      <c r="CI1439" t="s">
        <v>61</v>
      </c>
      <c r="CJ1439" s="8">
        <v>43914</v>
      </c>
      <c r="CK1439">
        <v>1</v>
      </c>
      <c r="CM1439">
        <v>0</v>
      </c>
    </row>
    <row r="1440" spans="1:251" ht="20.25">
      <c r="CH1440">
        <v>83</v>
      </c>
      <c r="CI1440" t="s">
        <v>61</v>
      </c>
      <c r="CJ1440" s="8">
        <v>43915</v>
      </c>
      <c r="CK1440">
        <v>2</v>
      </c>
      <c r="CM1440">
        <v>0</v>
      </c>
    </row>
    <row r="1441" spans="1:251" ht="20.25">
      <c r="CH1441">
        <v>83</v>
      </c>
      <c r="CI1441" t="s">
        <v>61</v>
      </c>
      <c r="CJ1441" s="8">
        <v>43916</v>
      </c>
      <c r="CK1441">
        <v>3</v>
      </c>
      <c r="CM1441">
        <v>0</v>
      </c>
    </row>
    <row r="1442" spans="1:251" ht="20.25">
      <c r="CH1442">
        <v>83</v>
      </c>
      <c r="CI1442" t="s">
        <v>61</v>
      </c>
      <c r="CJ1442" s="8">
        <v>43917</v>
      </c>
      <c r="CK1442">
        <v>6</v>
      </c>
      <c r="CM1442">
        <v>0</v>
      </c>
    </row>
    <row r="1443" spans="1:251" ht="20.25">
      <c r="CH1443">
        <v>83</v>
      </c>
      <c r="CI1443" t="s">
        <v>61</v>
      </c>
      <c r="CJ1443" s="8">
        <v>43918</v>
      </c>
      <c r="CK1443">
        <v>6</v>
      </c>
      <c r="CM1443">
        <v>0</v>
      </c>
    </row>
    <row r="1444" spans="1:251" ht="20.25">
      <c r="CH1444">
        <v>83</v>
      </c>
      <c r="CI1444" t="s">
        <v>61</v>
      </c>
      <c r="CJ1444" s="8">
        <v>43919</v>
      </c>
      <c r="CK1444">
        <v>12</v>
      </c>
      <c r="CM1444">
        <v>0</v>
      </c>
    </row>
    <row r="1445" spans="1:251" ht="20.25">
      <c r="CH1445">
        <v>83</v>
      </c>
      <c r="CI1445" t="s">
        <v>61</v>
      </c>
      <c r="CJ1445" s="8">
        <v>43920</v>
      </c>
      <c r="CK1445">
        <v>18</v>
      </c>
      <c r="CM1445">
        <v>0</v>
      </c>
    </row>
    <row r="1446" spans="1:251" ht="20.25">
      <c r="CH1446">
        <v>83</v>
      </c>
      <c r="CI1446" t="s">
        <v>61</v>
      </c>
      <c r="CJ1446" s="8">
        <v>43921</v>
      </c>
      <c r="CK1446">
        <v>19</v>
      </c>
      <c r="CM1446">
        <v>0</v>
      </c>
    </row>
    <row r="1447" spans="1:251" ht="20.25">
      <c r="CH1447">
        <v>83</v>
      </c>
      <c r="CI1447" t="s">
        <v>61</v>
      </c>
      <c r="CJ1447" s="8">
        <v>43922</v>
      </c>
      <c r="CK1447">
        <v>24</v>
      </c>
      <c r="CM1447">
        <v>0</v>
      </c>
    </row>
    <row r="1448" spans="1:251" ht="20.25">
      <c r="CH1448">
        <v>83</v>
      </c>
      <c r="CI1448" t="s">
        <v>61</v>
      </c>
      <c r="CJ1448" s="8">
        <v>43923</v>
      </c>
      <c r="CK1448">
        <v>29</v>
      </c>
      <c r="CM1448">
        <v>0</v>
      </c>
    </row>
    <row r="1449" spans="1:251" ht="20.25">
      <c r="CH1449">
        <v>83</v>
      </c>
      <c r="CI1449" t="s">
        <v>61</v>
      </c>
      <c r="CJ1449" s="8">
        <v>43924</v>
      </c>
      <c r="CK1449">
        <v>35</v>
      </c>
      <c r="CM1449">
        <v>0</v>
      </c>
    </row>
    <row r="1450" spans="1:251" ht="20.25">
      <c r="CH1450">
        <v>83</v>
      </c>
      <c r="CI1450" t="s">
        <v>61</v>
      </c>
      <c r="CJ1450" s="8">
        <v>43925</v>
      </c>
      <c r="CK1450">
        <v>42</v>
      </c>
      <c r="CM1450">
        <v>0</v>
      </c>
    </row>
    <row r="1451" spans="1:251" ht="20.25">
      <c r="CH1451">
        <v>83</v>
      </c>
      <c r="CI1451" t="s">
        <v>61</v>
      </c>
      <c r="CJ1451" s="8">
        <v>43926</v>
      </c>
      <c r="CK1451">
        <v>42</v>
      </c>
      <c r="CM1451">
        <v>0</v>
      </c>
    </row>
    <row r="1452" spans="1:251" ht="20.25">
      <c r="CH1452">
        <v>83</v>
      </c>
      <c r="CI1452" t="s">
        <v>61</v>
      </c>
      <c r="CJ1452" s="8">
        <v>43927</v>
      </c>
      <c r="CK1452">
        <v>52</v>
      </c>
      <c r="CM1452">
        <v>0</v>
      </c>
    </row>
    <row r="1453" spans="1:251" ht="20.25">
      <c r="CH1453">
        <v>83</v>
      </c>
      <c r="CI1453" t="s">
        <v>61</v>
      </c>
      <c r="CJ1453" s="8">
        <v>43928</v>
      </c>
      <c r="CK1453">
        <v>56</v>
      </c>
      <c r="CM1453">
        <v>0</v>
      </c>
    </row>
    <row r="1454" spans="1:251" ht="20.25">
      <c r="CH1454">
        <v>83</v>
      </c>
      <c r="CI1454" t="s">
        <v>61</v>
      </c>
      <c r="CJ1454" s="8">
        <v>43929</v>
      </c>
      <c r="CK1454">
        <v>64</v>
      </c>
      <c r="CM1454">
        <v>1</v>
      </c>
    </row>
    <row r="1455" spans="1:251" ht="20.25">
      <c r="CH1455">
        <v>83</v>
      </c>
      <c r="CI1455" t="s">
        <v>61</v>
      </c>
      <c r="CJ1455" s="8">
        <v>43930</v>
      </c>
      <c r="CK1455">
        <v>77</v>
      </c>
      <c r="CM1455">
        <v>4</v>
      </c>
    </row>
    <row r="1456" spans="1:251" ht="20.25">
      <c r="CH1456">
        <v>83</v>
      </c>
      <c r="CI1456" t="s">
        <v>61</v>
      </c>
      <c r="CJ1456" s="8">
        <v>43931</v>
      </c>
      <c r="CK1456">
        <v>94</v>
      </c>
      <c r="CM1456">
        <v>5</v>
      </c>
    </row>
    <row r="1457" spans="1:251" ht="20.25">
      <c r="CH1457">
        <v>83</v>
      </c>
      <c r="CI1457" t="s">
        <v>61</v>
      </c>
      <c r="CJ1457" s="8">
        <v>43932</v>
      </c>
      <c r="CK1457">
        <v>117</v>
      </c>
      <c r="CM1457">
        <v>6</v>
      </c>
    </row>
    <row r="1458" spans="1:251" ht="20.25">
      <c r="CH1458">
        <v>83</v>
      </c>
      <c r="CI1458" t="s">
        <v>61</v>
      </c>
      <c r="CJ1458" s="8">
        <v>43933</v>
      </c>
      <c r="CK1458">
        <v>120</v>
      </c>
      <c r="CM1458">
        <v>6</v>
      </c>
    </row>
    <row r="1459" spans="1:251" ht="20.25">
      <c r="CH1459">
        <v>83</v>
      </c>
      <c r="CI1459" t="s">
        <v>61</v>
      </c>
      <c r="CJ1459" s="8">
        <v>43934</v>
      </c>
      <c r="CK1459">
        <v>142</v>
      </c>
      <c r="CM1459">
        <v>6</v>
      </c>
    </row>
    <row r="1460" spans="1:251" ht="20.25">
      <c r="CH1460">
        <v>83</v>
      </c>
      <c r="CI1460" t="s">
        <v>61</v>
      </c>
      <c r="CJ1460" s="8">
        <v>43935</v>
      </c>
      <c r="CK1460">
        <v>151</v>
      </c>
      <c r="CM1460">
        <v>7</v>
      </c>
    </row>
    <row r="1461" spans="1:251" ht="20.25">
      <c r="CH1461">
        <v>83</v>
      </c>
      <c r="CI1461" t="s">
        <v>61</v>
      </c>
      <c r="CJ1461" s="8">
        <v>43936</v>
      </c>
      <c r="CK1461">
        <v>163</v>
      </c>
      <c r="CM1461">
        <v>11</v>
      </c>
    </row>
    <row r="1462" spans="1:251" ht="20.25">
      <c r="CH1462">
        <v>83</v>
      </c>
      <c r="CI1462" t="s">
        <v>61</v>
      </c>
      <c r="CJ1462" s="8">
        <v>43937</v>
      </c>
      <c r="CK1462">
        <v>168</v>
      </c>
      <c r="CL1462">
        <v>364</v>
      </c>
      <c r="CM1462">
        <v>11</v>
      </c>
    </row>
    <row r="1463" spans="1:251" ht="20.25">
      <c r="CH1463">
        <v>83</v>
      </c>
      <c r="CI1463" t="s">
        <v>61</v>
      </c>
      <c r="CJ1463" s="8">
        <v>43938</v>
      </c>
      <c r="CK1463">
        <v>186</v>
      </c>
      <c r="CL1463">
        <v>403</v>
      </c>
      <c r="CM1463">
        <v>12</v>
      </c>
    </row>
    <row r="1464" spans="1:251" ht="20.25">
      <c r="CH1464">
        <v>83</v>
      </c>
      <c r="CI1464" t="s">
        <v>61</v>
      </c>
      <c r="CJ1464" s="8">
        <v>43939</v>
      </c>
      <c r="CK1464">
        <v>200</v>
      </c>
      <c r="CL1464">
        <v>433</v>
      </c>
      <c r="CM1464">
        <v>14</v>
      </c>
    </row>
    <row r="1465" spans="1:251" ht="20.25">
      <c r="CH1465">
        <v>83</v>
      </c>
      <c r="CI1465" t="s">
        <v>61</v>
      </c>
      <c r="CJ1465" s="8">
        <v>43940</v>
      </c>
      <c r="CK1465">
        <v>207</v>
      </c>
      <c r="CL1465">
        <v>449</v>
      </c>
      <c r="CM1465">
        <v>16</v>
      </c>
    </row>
    <row r="1466" spans="1:251" ht="20.25">
      <c r="CH1466">
        <v>83</v>
      </c>
      <c r="CI1466" t="s">
        <v>61</v>
      </c>
      <c r="CJ1466" s="8">
        <v>43941</v>
      </c>
      <c r="CK1466">
        <v>218</v>
      </c>
      <c r="CL1466">
        <v>472</v>
      </c>
      <c r="CM1466">
        <v>20</v>
      </c>
    </row>
    <row r="1467" spans="1:251" ht="20.25">
      <c r="CH1467">
        <v>83</v>
      </c>
      <c r="CI1467" t="s">
        <v>61</v>
      </c>
      <c r="CJ1467" s="8">
        <v>43942</v>
      </c>
      <c r="CK1467">
        <v>242</v>
      </c>
      <c r="CL1467">
        <v>524</v>
      </c>
      <c r="CM1467">
        <v>21</v>
      </c>
    </row>
    <row r="1468" spans="1:251" ht="20.25">
      <c r="CH1468">
        <v>83</v>
      </c>
      <c r="CI1468" t="s">
        <v>61</v>
      </c>
      <c r="CJ1468" s="8">
        <v>43943</v>
      </c>
      <c r="CK1468">
        <v>245</v>
      </c>
      <c r="CL1468">
        <v>531</v>
      </c>
      <c r="CM1468">
        <v>25</v>
      </c>
    </row>
    <row r="1469" spans="1:251" ht="20.25">
      <c r="CH1469">
        <v>83</v>
      </c>
      <c r="CI1469" t="s">
        <v>61</v>
      </c>
      <c r="CJ1469" s="8">
        <v>43944</v>
      </c>
      <c r="CK1469">
        <v>255</v>
      </c>
      <c r="CL1469">
        <v>553</v>
      </c>
      <c r="CM1469">
        <v>27</v>
      </c>
    </row>
    <row r="1470" spans="1:251" ht="20.25">
      <c r="CH1470">
        <v>83</v>
      </c>
      <c r="CI1470" t="s">
        <v>61</v>
      </c>
      <c r="CJ1470" s="8">
        <v>43945</v>
      </c>
      <c r="CK1470">
        <v>266</v>
      </c>
      <c r="CL1470">
        <v>576</v>
      </c>
      <c r="CM1470">
        <v>31</v>
      </c>
    </row>
    <row r="1471" spans="1:251" ht="20.25">
      <c r="CH1471">
        <v>83</v>
      </c>
      <c r="CI1471" t="s">
        <v>61</v>
      </c>
      <c r="CJ1471" s="8">
        <v>43946</v>
      </c>
      <c r="CK1471">
        <v>274</v>
      </c>
      <c r="CL1471">
        <v>594</v>
      </c>
      <c r="CM1471">
        <v>31</v>
      </c>
    </row>
    <row r="1472" spans="1:251" ht="20.25">
      <c r="CH1472">
        <v>83</v>
      </c>
      <c r="CI1472" t="s">
        <v>61</v>
      </c>
      <c r="CJ1472" s="8">
        <v>43947</v>
      </c>
      <c r="CK1472">
        <v>277</v>
      </c>
      <c r="CL1472">
        <v>600</v>
      </c>
      <c r="CM1472">
        <v>33</v>
      </c>
    </row>
    <row r="1473" spans="1:251" ht="20.25">
      <c r="CH1473">
        <v>83</v>
      </c>
      <c r="CI1473" t="s">
        <v>61</v>
      </c>
      <c r="CJ1473" s="8">
        <v>43948</v>
      </c>
      <c r="CK1473">
        <v>293</v>
      </c>
      <c r="CL1473">
        <v>635</v>
      </c>
      <c r="CM1473">
        <v>35</v>
      </c>
    </row>
    <row r="1474" spans="1:251" ht="20.25">
      <c r="CH1474">
        <v>83</v>
      </c>
      <c r="CI1474" t="s">
        <v>61</v>
      </c>
      <c r="CJ1474" s="8">
        <v>43949</v>
      </c>
      <c r="CK1474">
        <v>295</v>
      </c>
      <c r="CL1474">
        <v>639</v>
      </c>
      <c r="CM1474">
        <v>35</v>
      </c>
    </row>
    <row r="1475" spans="1:251" ht="20.25">
      <c r="CH1475">
        <v>83</v>
      </c>
      <c r="CI1475" t="s">
        <v>61</v>
      </c>
      <c r="CJ1475" s="8">
        <v>43950</v>
      </c>
      <c r="CK1475">
        <v>303</v>
      </c>
      <c r="CL1475">
        <v>657</v>
      </c>
      <c r="CM1475">
        <v>39</v>
      </c>
    </row>
    <row r="1476" spans="1:251" ht="20.25">
      <c r="CH1476">
        <v>83</v>
      </c>
      <c r="CI1476" t="s">
        <v>61</v>
      </c>
      <c r="CJ1476" s="8">
        <v>43951</v>
      </c>
      <c r="CK1476">
        <v>320</v>
      </c>
      <c r="CL1476">
        <v>693</v>
      </c>
      <c r="CM1476">
        <v>39</v>
      </c>
    </row>
    <row r="1477" spans="1:251" ht="20.25">
      <c r="CH1477">
        <v>83</v>
      </c>
      <c r="CI1477" t="s">
        <v>61</v>
      </c>
      <c r="CJ1477" s="8">
        <v>43952</v>
      </c>
      <c r="CK1477">
        <v>338</v>
      </c>
      <c r="CL1477">
        <v>732</v>
      </c>
      <c r="CM1477">
        <v>42</v>
      </c>
    </row>
    <row r="1478" spans="1:251" ht="20.25">
      <c r="CH1478">
        <v>83</v>
      </c>
      <c r="CI1478" t="s">
        <v>61</v>
      </c>
      <c r="CJ1478" s="8">
        <v>43953</v>
      </c>
      <c r="CK1478">
        <v>341</v>
      </c>
      <c r="CL1478">
        <v>739</v>
      </c>
      <c r="CM1478">
        <v>47</v>
      </c>
    </row>
    <row r="1479" spans="1:251" ht="20.25">
      <c r="CH1479">
        <v>83</v>
      </c>
      <c r="CI1479" t="s">
        <v>61</v>
      </c>
      <c r="CJ1479" s="8">
        <v>43954</v>
      </c>
      <c r="CK1479">
        <v>344</v>
      </c>
      <c r="CL1479">
        <v>745</v>
      </c>
      <c r="CM1479">
        <v>47</v>
      </c>
    </row>
    <row r="1480" spans="1:251" ht="20.25">
      <c r="CH1480">
        <v>83</v>
      </c>
      <c r="CI1480" t="s">
        <v>61</v>
      </c>
      <c r="CJ1480" s="8">
        <v>43955</v>
      </c>
      <c r="CK1480">
        <v>352</v>
      </c>
      <c r="CL1480">
        <v>763</v>
      </c>
      <c r="CM1480">
        <v>48</v>
      </c>
    </row>
    <row r="1481" spans="1:251" ht="20.25">
      <c r="CH1481">
        <v>83</v>
      </c>
      <c r="CI1481" t="s">
        <v>61</v>
      </c>
      <c r="CJ1481" s="8">
        <v>43956</v>
      </c>
      <c r="CK1481">
        <v>358</v>
      </c>
      <c r="CL1481">
        <v>776</v>
      </c>
      <c r="CM1481">
        <v>50</v>
      </c>
    </row>
    <row r="1482" spans="1:251" ht="20.25">
      <c r="CH1482">
        <v>83</v>
      </c>
      <c r="CI1482" t="s">
        <v>61</v>
      </c>
      <c r="CJ1482" s="8">
        <v>43957</v>
      </c>
      <c r="CK1482">
        <v>374</v>
      </c>
      <c r="CL1482">
        <v>810</v>
      </c>
      <c r="CM1482">
        <v>55</v>
      </c>
    </row>
    <row r="1483" spans="1:251" ht="20.25">
      <c r="CH1483">
        <v>83</v>
      </c>
      <c r="CI1483" t="s">
        <v>61</v>
      </c>
      <c r="CJ1483" s="8">
        <v>43958</v>
      </c>
      <c r="CK1483">
        <v>381</v>
      </c>
      <c r="CL1483">
        <v>826</v>
      </c>
      <c r="CM1483">
        <v>57</v>
      </c>
    </row>
    <row r="1484" spans="1:251" ht="20.25">
      <c r="CH1484">
        <v>83</v>
      </c>
      <c r="CI1484" t="s">
        <v>61</v>
      </c>
      <c r="CJ1484" s="8">
        <v>43959</v>
      </c>
      <c r="CK1484">
        <v>390</v>
      </c>
      <c r="CL1484">
        <v>845</v>
      </c>
      <c r="CM1484">
        <v>62</v>
      </c>
    </row>
    <row r="1485" spans="1:251" ht="20.25">
      <c r="CH1485">
        <v>83</v>
      </c>
      <c r="CI1485" t="s">
        <v>61</v>
      </c>
      <c r="CJ1485" s="8">
        <v>43960</v>
      </c>
      <c r="CK1485">
        <v>395</v>
      </c>
      <c r="CL1485">
        <v>856</v>
      </c>
      <c r="CM1485">
        <v>63</v>
      </c>
    </row>
    <row r="1486" spans="1:251" ht="20.25">
      <c r="CH1486">
        <v>83</v>
      </c>
      <c r="CI1486" t="s">
        <v>61</v>
      </c>
      <c r="CJ1486" s="8">
        <v>43961</v>
      </c>
      <c r="CK1486">
        <v>396</v>
      </c>
      <c r="CL1486">
        <v>858</v>
      </c>
      <c r="CM1486">
        <v>64</v>
      </c>
    </row>
    <row r="1487" spans="1:251" ht="20.25">
      <c r="CH1487">
        <v>83</v>
      </c>
      <c r="CI1487" t="s">
        <v>61</v>
      </c>
      <c r="CJ1487" s="8">
        <v>43962</v>
      </c>
      <c r="CK1487">
        <v>410</v>
      </c>
      <c r="CL1487">
        <v>888</v>
      </c>
      <c r="CM1487">
        <v>65</v>
      </c>
    </row>
    <row r="1488" spans="1:251" ht="20.25">
      <c r="CH1488">
        <v>83</v>
      </c>
      <c r="CI1488" t="s">
        <v>61</v>
      </c>
      <c r="CJ1488" s="8">
        <v>43963</v>
      </c>
      <c r="CK1488">
        <v>420</v>
      </c>
      <c r="CL1488">
        <v>910</v>
      </c>
      <c r="CM1488">
        <v>63</v>
      </c>
    </row>
    <row r="1489" spans="1:251" ht="20.25">
      <c r="CH1489">
        <v>83</v>
      </c>
      <c r="CI1489" t="s">
        <v>61</v>
      </c>
      <c r="CJ1489" s="8">
        <v>43964</v>
      </c>
      <c r="CK1489">
        <v>442</v>
      </c>
      <c r="CL1489">
        <v>958</v>
      </c>
      <c r="CM1489">
        <v>64</v>
      </c>
    </row>
    <row r="1490" spans="1:251" ht="20.25">
      <c r="CH1490">
        <v>83</v>
      </c>
      <c r="CI1490" t="s">
        <v>61</v>
      </c>
      <c r="CJ1490" s="8">
        <v>43965</v>
      </c>
      <c r="CK1490">
        <v>453</v>
      </c>
      <c r="CL1490">
        <v>982</v>
      </c>
      <c r="CM1490">
        <v>67</v>
      </c>
    </row>
    <row r="1491" spans="1:251" ht="20.25">
      <c r="CH1491">
        <v>83</v>
      </c>
      <c r="CI1491" t="s">
        <v>61</v>
      </c>
      <c r="CJ1491" s="8">
        <v>43966</v>
      </c>
      <c r="CK1491">
        <v>463</v>
      </c>
      <c r="CL1491">
        <v>1003</v>
      </c>
      <c r="CM1491">
        <v>67</v>
      </c>
    </row>
    <row r="1492" spans="1:251" ht="20.25">
      <c r="CH1492">
        <v>86</v>
      </c>
      <c r="CI1492" t="s">
        <v>62</v>
      </c>
      <c r="CJ1492" s="8">
        <v>43914</v>
      </c>
      <c r="CK1492">
        <v>1</v>
      </c>
      <c r="CM1492">
        <v>0</v>
      </c>
    </row>
    <row r="1493" spans="1:251" ht="20.25">
      <c r="CH1493">
        <v>86</v>
      </c>
      <c r="CI1493" t="s">
        <v>62</v>
      </c>
      <c r="CJ1493" s="8">
        <v>43915</v>
      </c>
      <c r="CK1493">
        <v>1</v>
      </c>
      <c r="CM1493">
        <v>0</v>
      </c>
    </row>
    <row r="1494" spans="1:251" ht="20.25">
      <c r="CH1494">
        <v>86</v>
      </c>
      <c r="CI1494" t="s">
        <v>62</v>
      </c>
      <c r="CJ1494" s="8">
        <v>43916</v>
      </c>
      <c r="CK1494">
        <v>1</v>
      </c>
      <c r="CM1494">
        <v>0</v>
      </c>
    </row>
    <row r="1495" spans="1:251" ht="20.25">
      <c r="CH1495">
        <v>86</v>
      </c>
      <c r="CI1495" t="s">
        <v>62</v>
      </c>
      <c r="CJ1495" s="8">
        <v>43917</v>
      </c>
      <c r="CK1495">
        <v>1</v>
      </c>
      <c r="CM1495">
        <v>0</v>
      </c>
    </row>
    <row r="1496" spans="1:251" ht="20.25">
      <c r="CH1496">
        <v>86</v>
      </c>
      <c r="CI1496" t="s">
        <v>62</v>
      </c>
      <c r="CJ1496" s="8">
        <v>43918</v>
      </c>
      <c r="CK1496">
        <v>1</v>
      </c>
      <c r="CM1496">
        <v>0</v>
      </c>
    </row>
    <row r="1497" spans="1:251" ht="20.25">
      <c r="CH1497">
        <v>86</v>
      </c>
      <c r="CI1497" t="s">
        <v>62</v>
      </c>
      <c r="CJ1497" s="8">
        <v>43919</v>
      </c>
      <c r="CK1497">
        <v>1</v>
      </c>
      <c r="CM1497">
        <v>0</v>
      </c>
    </row>
    <row r="1498" spans="1:251" ht="20.25">
      <c r="CH1498">
        <v>86</v>
      </c>
      <c r="CI1498" t="s">
        <v>62</v>
      </c>
      <c r="CJ1498" s="8">
        <v>43920</v>
      </c>
      <c r="CK1498">
        <v>1</v>
      </c>
      <c r="CM1498">
        <v>0</v>
      </c>
    </row>
    <row r="1499" spans="1:251" ht="20.25">
      <c r="CH1499">
        <v>86</v>
      </c>
      <c r="CI1499" t="s">
        <v>62</v>
      </c>
      <c r="CJ1499" s="8">
        <v>43921</v>
      </c>
      <c r="CK1499">
        <v>2</v>
      </c>
      <c r="CM1499">
        <v>0</v>
      </c>
    </row>
    <row r="1500" spans="1:251" ht="20.25">
      <c r="CH1500">
        <v>86</v>
      </c>
      <c r="CI1500" t="s">
        <v>62</v>
      </c>
      <c r="CJ1500" s="8">
        <v>43922</v>
      </c>
      <c r="CK1500">
        <v>3</v>
      </c>
      <c r="CM1500">
        <v>0</v>
      </c>
    </row>
    <row r="1501" spans="1:251" ht="20.25">
      <c r="CH1501">
        <v>86</v>
      </c>
      <c r="CI1501" t="s">
        <v>62</v>
      </c>
      <c r="CJ1501" s="8">
        <v>43923</v>
      </c>
      <c r="CK1501">
        <v>2</v>
      </c>
      <c r="CM1501">
        <v>0</v>
      </c>
    </row>
    <row r="1502" spans="1:251" ht="20.25">
      <c r="CH1502">
        <v>86</v>
      </c>
      <c r="CI1502" t="s">
        <v>62</v>
      </c>
      <c r="CJ1502" s="8">
        <v>43924</v>
      </c>
      <c r="CK1502">
        <v>2</v>
      </c>
      <c r="CM1502">
        <v>0</v>
      </c>
    </row>
    <row r="1503" spans="1:251" ht="20.25">
      <c r="CH1503">
        <v>86</v>
      </c>
      <c r="CI1503" t="s">
        <v>62</v>
      </c>
      <c r="CJ1503" s="8">
        <v>43925</v>
      </c>
      <c r="CK1503">
        <v>2</v>
      </c>
      <c r="CM1503">
        <v>0</v>
      </c>
    </row>
    <row r="1504" spans="1:251" ht="20.25">
      <c r="CH1504">
        <v>86</v>
      </c>
      <c r="CI1504" t="s">
        <v>62</v>
      </c>
      <c r="CJ1504" s="8">
        <v>43926</v>
      </c>
      <c r="CK1504">
        <v>2</v>
      </c>
      <c r="CM1504">
        <v>0</v>
      </c>
    </row>
    <row r="1505" spans="1:251" ht="20.25">
      <c r="CH1505">
        <v>86</v>
      </c>
      <c r="CI1505" t="s">
        <v>62</v>
      </c>
      <c r="CJ1505" s="8">
        <v>43927</v>
      </c>
      <c r="CK1505">
        <v>2</v>
      </c>
      <c r="CM1505">
        <v>0</v>
      </c>
    </row>
    <row r="1506" spans="1:251" ht="20.25">
      <c r="CH1506">
        <v>86</v>
      </c>
      <c r="CI1506" t="s">
        <v>62</v>
      </c>
      <c r="CJ1506" s="8">
        <v>43928</v>
      </c>
      <c r="CK1506">
        <v>3</v>
      </c>
      <c r="CM1506">
        <v>0</v>
      </c>
    </row>
    <row r="1507" spans="1:251" ht="20.25">
      <c r="CH1507">
        <v>86</v>
      </c>
      <c r="CI1507" t="s">
        <v>62</v>
      </c>
      <c r="CJ1507" s="8">
        <v>43929</v>
      </c>
      <c r="CK1507">
        <v>13</v>
      </c>
      <c r="CM1507">
        <v>0</v>
      </c>
    </row>
    <row r="1508" spans="1:251" ht="20.25">
      <c r="CH1508">
        <v>86</v>
      </c>
      <c r="CI1508" t="s">
        <v>62</v>
      </c>
      <c r="CJ1508" s="8">
        <v>43930</v>
      </c>
      <c r="CK1508">
        <v>14</v>
      </c>
      <c r="CM1508">
        <v>0</v>
      </c>
    </row>
    <row r="1509" spans="1:251" ht="20.25">
      <c r="CH1509">
        <v>86</v>
      </c>
      <c r="CI1509" t="s">
        <v>62</v>
      </c>
      <c r="CJ1509" s="8">
        <v>43931</v>
      </c>
      <c r="CK1509">
        <v>15</v>
      </c>
      <c r="CM1509">
        <v>0</v>
      </c>
    </row>
    <row r="1510" spans="1:251" ht="20.25">
      <c r="CH1510">
        <v>86</v>
      </c>
      <c r="CI1510" t="s">
        <v>62</v>
      </c>
      <c r="CJ1510" s="8">
        <v>43932</v>
      </c>
      <c r="CK1510">
        <v>18</v>
      </c>
      <c r="CM1510">
        <v>0</v>
      </c>
    </row>
    <row r="1511" spans="1:251" ht="20.25">
      <c r="CH1511">
        <v>86</v>
      </c>
      <c r="CI1511" t="s">
        <v>62</v>
      </c>
      <c r="CJ1511" s="8">
        <v>43933</v>
      </c>
      <c r="CK1511">
        <v>19</v>
      </c>
      <c r="CM1511">
        <v>0</v>
      </c>
    </row>
    <row r="1512" spans="1:251" ht="20.25">
      <c r="CH1512">
        <v>86</v>
      </c>
      <c r="CI1512" t="s">
        <v>62</v>
      </c>
      <c r="CJ1512" s="8">
        <v>43934</v>
      </c>
      <c r="CK1512">
        <v>19</v>
      </c>
      <c r="CM1512">
        <v>0</v>
      </c>
    </row>
    <row r="1513" spans="1:251" ht="20.25">
      <c r="CH1513">
        <v>86</v>
      </c>
      <c r="CI1513" t="s">
        <v>62</v>
      </c>
      <c r="CJ1513" s="8">
        <v>43935</v>
      </c>
      <c r="CK1513">
        <v>19</v>
      </c>
      <c r="CM1513">
        <v>0</v>
      </c>
    </row>
    <row r="1514" spans="1:251" ht="20.25">
      <c r="CH1514">
        <v>86</v>
      </c>
      <c r="CI1514" t="s">
        <v>62</v>
      </c>
      <c r="CJ1514" s="8">
        <v>43936</v>
      </c>
      <c r="CK1514">
        <v>21</v>
      </c>
      <c r="CM1514">
        <v>0</v>
      </c>
    </row>
    <row r="1515" spans="1:251" ht="20.25">
      <c r="CH1515">
        <v>86</v>
      </c>
      <c r="CI1515" t="s">
        <v>62</v>
      </c>
      <c r="CJ1515" s="8">
        <v>43937</v>
      </c>
      <c r="CK1515">
        <v>24</v>
      </c>
      <c r="CL1515">
        <v>128</v>
      </c>
      <c r="CM1515">
        <v>0</v>
      </c>
    </row>
    <row r="1516" spans="1:251" ht="20.25">
      <c r="CH1516">
        <v>86</v>
      </c>
      <c r="CI1516" t="s">
        <v>62</v>
      </c>
      <c r="CJ1516" s="8">
        <v>43938</v>
      </c>
      <c r="CK1516">
        <v>39</v>
      </c>
      <c r="CL1516">
        <v>208</v>
      </c>
      <c r="CM1516">
        <v>0</v>
      </c>
    </row>
    <row r="1517" spans="1:251" ht="20.25">
      <c r="CH1517">
        <v>86</v>
      </c>
      <c r="CI1517" t="s">
        <v>62</v>
      </c>
      <c r="CJ1517" s="8">
        <v>43939</v>
      </c>
      <c r="CK1517">
        <v>39</v>
      </c>
      <c r="CL1517">
        <v>208</v>
      </c>
      <c r="CM1517">
        <v>0</v>
      </c>
    </row>
    <row r="1518" spans="1:251" ht="20.25">
      <c r="CH1518">
        <v>86</v>
      </c>
      <c r="CI1518" t="s">
        <v>62</v>
      </c>
      <c r="CJ1518" s="8">
        <v>43940</v>
      </c>
      <c r="CK1518">
        <v>39</v>
      </c>
      <c r="CL1518">
        <v>208</v>
      </c>
      <c r="CM1518">
        <v>0</v>
      </c>
    </row>
    <row r="1519" spans="1:251" ht="20.25">
      <c r="CH1519">
        <v>86</v>
      </c>
      <c r="CI1519" t="s">
        <v>62</v>
      </c>
      <c r="CJ1519" s="8">
        <v>43941</v>
      </c>
      <c r="CK1519">
        <v>41</v>
      </c>
      <c r="CL1519">
        <v>219</v>
      </c>
      <c r="CM1519">
        <v>0</v>
      </c>
    </row>
    <row r="1520" spans="1:251" ht="20.25">
      <c r="CH1520">
        <v>86</v>
      </c>
      <c r="CI1520" t="s">
        <v>62</v>
      </c>
      <c r="CJ1520" s="8">
        <v>43942</v>
      </c>
      <c r="CK1520">
        <v>46</v>
      </c>
      <c r="CL1520">
        <v>246</v>
      </c>
      <c r="CM1520">
        <v>0</v>
      </c>
    </row>
    <row r="1521" spans="1:251" ht="20.25">
      <c r="CH1521">
        <v>86</v>
      </c>
      <c r="CI1521" t="s">
        <v>62</v>
      </c>
      <c r="CJ1521" s="8">
        <v>43943</v>
      </c>
      <c r="CK1521">
        <v>52</v>
      </c>
      <c r="CL1521">
        <v>278</v>
      </c>
      <c r="CM1521">
        <v>0</v>
      </c>
    </row>
    <row r="1522" spans="1:251" ht="20.25">
      <c r="CH1522">
        <v>86</v>
      </c>
      <c r="CI1522" t="s">
        <v>62</v>
      </c>
      <c r="CJ1522" s="8">
        <v>43944</v>
      </c>
      <c r="CK1522">
        <v>56</v>
      </c>
      <c r="CL1522">
        <v>299</v>
      </c>
      <c r="CM1522">
        <v>0</v>
      </c>
    </row>
    <row r="1523" spans="1:251" ht="20.25">
      <c r="CH1523">
        <v>86</v>
      </c>
      <c r="CI1523" t="s">
        <v>62</v>
      </c>
      <c r="CJ1523" s="8">
        <v>43945</v>
      </c>
      <c r="CK1523">
        <v>58</v>
      </c>
      <c r="CL1523">
        <v>310</v>
      </c>
      <c r="CM1523">
        <v>0</v>
      </c>
    </row>
    <row r="1524" spans="1:251" ht="20.25">
      <c r="CH1524">
        <v>86</v>
      </c>
      <c r="CI1524" t="s">
        <v>62</v>
      </c>
      <c r="CJ1524" s="8">
        <v>43946</v>
      </c>
      <c r="CK1524">
        <v>59</v>
      </c>
      <c r="CL1524">
        <v>315</v>
      </c>
      <c r="CM1524">
        <v>0</v>
      </c>
    </row>
    <row r="1525" spans="1:251" ht="20.25">
      <c r="CH1525">
        <v>86</v>
      </c>
      <c r="CI1525" t="s">
        <v>62</v>
      </c>
      <c r="CJ1525" s="8">
        <v>43947</v>
      </c>
      <c r="CK1525">
        <v>59</v>
      </c>
      <c r="CL1525">
        <v>315</v>
      </c>
      <c r="CM1525">
        <v>0</v>
      </c>
    </row>
    <row r="1526" spans="1:251" ht="20.25">
      <c r="CH1526">
        <v>86</v>
      </c>
      <c r="CI1526" t="s">
        <v>62</v>
      </c>
      <c r="CJ1526" s="8">
        <v>43948</v>
      </c>
      <c r="CK1526">
        <v>61</v>
      </c>
      <c r="CL1526">
        <v>326</v>
      </c>
      <c r="CM1526">
        <v>0</v>
      </c>
    </row>
    <row r="1527" spans="1:251" ht="20.25">
      <c r="CH1527">
        <v>86</v>
      </c>
      <c r="CI1527" t="s">
        <v>62</v>
      </c>
      <c r="CJ1527" s="8">
        <v>43949</v>
      </c>
      <c r="CK1527">
        <v>62</v>
      </c>
      <c r="CL1527">
        <v>331</v>
      </c>
      <c r="CM1527">
        <v>0</v>
      </c>
    </row>
    <row r="1528" spans="1:251" ht="20.25">
      <c r="CH1528">
        <v>86</v>
      </c>
      <c r="CI1528" t="s">
        <v>62</v>
      </c>
      <c r="CJ1528" s="8">
        <v>43950</v>
      </c>
      <c r="CK1528">
        <v>63</v>
      </c>
      <c r="CL1528">
        <v>337</v>
      </c>
      <c r="CM1528">
        <v>0</v>
      </c>
    </row>
    <row r="1529" spans="1:251" ht="20.25">
      <c r="CH1529">
        <v>86</v>
      </c>
      <c r="CI1529" t="s">
        <v>62</v>
      </c>
      <c r="CJ1529" s="8">
        <v>43951</v>
      </c>
      <c r="CK1529">
        <v>65</v>
      </c>
      <c r="CL1529">
        <v>347</v>
      </c>
      <c r="CM1529">
        <v>0</v>
      </c>
    </row>
    <row r="1530" spans="1:251" ht="20.25">
      <c r="CH1530">
        <v>86</v>
      </c>
      <c r="CI1530" t="s">
        <v>62</v>
      </c>
      <c r="CJ1530" s="8">
        <v>43952</v>
      </c>
      <c r="CK1530">
        <v>66</v>
      </c>
      <c r="CL1530">
        <v>353</v>
      </c>
      <c r="CM1530">
        <v>0</v>
      </c>
    </row>
    <row r="1531" spans="1:251" ht="20.25">
      <c r="CH1531">
        <v>86</v>
      </c>
      <c r="CI1531" t="s">
        <v>62</v>
      </c>
      <c r="CJ1531" s="8">
        <v>43953</v>
      </c>
      <c r="CK1531">
        <v>67</v>
      </c>
      <c r="CL1531">
        <v>358</v>
      </c>
      <c r="CM1531">
        <v>0</v>
      </c>
    </row>
    <row r="1532" spans="1:251" ht="20.25">
      <c r="CH1532">
        <v>86</v>
      </c>
      <c r="CI1532" t="s">
        <v>62</v>
      </c>
      <c r="CJ1532" s="8">
        <v>43954</v>
      </c>
      <c r="CK1532">
        <v>67</v>
      </c>
      <c r="CL1532">
        <v>358</v>
      </c>
      <c r="CM1532">
        <v>0</v>
      </c>
    </row>
    <row r="1533" spans="1:251" ht="20.25">
      <c r="CH1533">
        <v>86</v>
      </c>
      <c r="CI1533" t="s">
        <v>62</v>
      </c>
      <c r="CJ1533" s="8">
        <v>43955</v>
      </c>
      <c r="CK1533">
        <v>72</v>
      </c>
      <c r="CL1533">
        <v>385</v>
      </c>
      <c r="CM1533">
        <v>0</v>
      </c>
    </row>
    <row r="1534" spans="1:251" ht="20.25">
      <c r="CH1534">
        <v>86</v>
      </c>
      <c r="CI1534" t="s">
        <v>62</v>
      </c>
      <c r="CJ1534" s="8">
        <v>43956</v>
      </c>
      <c r="CK1534">
        <v>79</v>
      </c>
      <c r="CL1534">
        <v>422</v>
      </c>
      <c r="CM1534">
        <v>0</v>
      </c>
    </row>
    <row r="1535" spans="1:251" ht="20.25">
      <c r="CH1535">
        <v>86</v>
      </c>
      <c r="CI1535" t="s">
        <v>62</v>
      </c>
      <c r="CJ1535" s="8">
        <v>43957</v>
      </c>
      <c r="CK1535">
        <v>95</v>
      </c>
      <c r="CL1535">
        <v>508</v>
      </c>
      <c r="CM1535">
        <v>0</v>
      </c>
    </row>
    <row r="1536" spans="1:251" ht="20.25">
      <c r="CH1536">
        <v>86</v>
      </c>
      <c r="CI1536" t="s">
        <v>62</v>
      </c>
      <c r="CJ1536" s="8">
        <v>43958</v>
      </c>
      <c r="CK1536">
        <v>96</v>
      </c>
      <c r="CL1536">
        <v>513</v>
      </c>
      <c r="CM1536">
        <v>0</v>
      </c>
    </row>
    <row r="1537" spans="1:251" ht="20.25">
      <c r="CH1537">
        <v>86</v>
      </c>
      <c r="CI1537" t="s">
        <v>62</v>
      </c>
      <c r="CJ1537" s="8">
        <v>43959</v>
      </c>
      <c r="CK1537">
        <v>98</v>
      </c>
      <c r="CL1537">
        <v>524</v>
      </c>
      <c r="CM1537">
        <v>0</v>
      </c>
    </row>
    <row r="1538" spans="1:251" ht="20.25">
      <c r="CH1538">
        <v>86</v>
      </c>
      <c r="CI1538" t="s">
        <v>62</v>
      </c>
      <c r="CJ1538" s="8">
        <v>43960</v>
      </c>
      <c r="CK1538">
        <v>98</v>
      </c>
      <c r="CL1538">
        <v>524</v>
      </c>
      <c r="CM1538">
        <v>0</v>
      </c>
    </row>
    <row r="1539" spans="1:251" ht="20.25">
      <c r="CH1539">
        <v>86</v>
      </c>
      <c r="CI1539" t="s">
        <v>62</v>
      </c>
      <c r="CJ1539" s="8">
        <v>43961</v>
      </c>
      <c r="CK1539">
        <v>98</v>
      </c>
      <c r="CL1539">
        <v>524</v>
      </c>
      <c r="CM1539">
        <v>0</v>
      </c>
    </row>
    <row r="1540" spans="1:251" ht="20.25">
      <c r="CH1540">
        <v>86</v>
      </c>
      <c r="CI1540" t="s">
        <v>62</v>
      </c>
      <c r="CJ1540" s="8">
        <v>43962</v>
      </c>
      <c r="CK1540">
        <v>99</v>
      </c>
      <c r="CL1540">
        <v>529</v>
      </c>
      <c r="CM1540">
        <v>0</v>
      </c>
    </row>
    <row r="1541" spans="1:251" ht="20.25">
      <c r="CH1541">
        <v>86</v>
      </c>
      <c r="CI1541" t="s">
        <v>62</v>
      </c>
      <c r="CJ1541" s="8">
        <v>43963</v>
      </c>
      <c r="CK1541">
        <v>101</v>
      </c>
      <c r="CL1541">
        <v>540</v>
      </c>
      <c r="CM1541">
        <v>0</v>
      </c>
    </row>
    <row r="1542" spans="1:251" ht="20.25">
      <c r="CH1542">
        <v>86</v>
      </c>
      <c r="CI1542" t="s">
        <v>62</v>
      </c>
      <c r="CJ1542" s="8">
        <v>43964</v>
      </c>
      <c r="CK1542">
        <v>101</v>
      </c>
      <c r="CL1542">
        <v>540</v>
      </c>
      <c r="CM1542">
        <v>0</v>
      </c>
    </row>
    <row r="1543" spans="1:251" ht="20.25">
      <c r="CH1543">
        <v>86</v>
      </c>
      <c r="CI1543" t="s">
        <v>62</v>
      </c>
      <c r="CJ1543" s="8">
        <v>43965</v>
      </c>
      <c r="CK1543">
        <v>103</v>
      </c>
      <c r="CL1543">
        <v>550</v>
      </c>
      <c r="CM1543">
        <v>0</v>
      </c>
    </row>
    <row r="1544" spans="1:251" ht="20.25">
      <c r="CH1544">
        <v>86</v>
      </c>
      <c r="CI1544" t="s">
        <v>62</v>
      </c>
      <c r="CJ1544" s="8">
        <v>43966</v>
      </c>
      <c r="CK1544">
        <v>104</v>
      </c>
      <c r="CL1544">
        <v>556</v>
      </c>
      <c r="CM1544">
        <v>0</v>
      </c>
    </row>
    <row r="1545" spans="1:251" ht="20.25">
      <c r="CH1545">
        <v>89</v>
      </c>
      <c r="CI1545" t="s">
        <v>63</v>
      </c>
      <c r="CJ1545" s="8">
        <v>43914</v>
      </c>
      <c r="CK1545">
        <v>5</v>
      </c>
      <c r="CM1545">
        <v>0</v>
      </c>
    </row>
    <row r="1546" spans="1:251" ht="20.25">
      <c r="CH1546">
        <v>89</v>
      </c>
      <c r="CI1546" t="s">
        <v>63</v>
      </c>
      <c r="CJ1546" s="8">
        <v>43915</v>
      </c>
      <c r="CK1546">
        <v>6</v>
      </c>
      <c r="CM1546">
        <v>0</v>
      </c>
    </row>
    <row r="1547" spans="1:251" ht="20.25">
      <c r="CH1547">
        <v>89</v>
      </c>
      <c r="CI1547" t="s">
        <v>63</v>
      </c>
      <c r="CJ1547" s="8">
        <v>43916</v>
      </c>
      <c r="CK1547">
        <v>8</v>
      </c>
      <c r="CM1547">
        <v>0</v>
      </c>
    </row>
    <row r="1548" spans="1:251" ht="20.25">
      <c r="CH1548">
        <v>89</v>
      </c>
      <c r="CI1548" t="s">
        <v>63</v>
      </c>
      <c r="CJ1548" s="8">
        <v>43917</v>
      </c>
      <c r="CK1548">
        <v>11</v>
      </c>
      <c r="CM1548">
        <v>0</v>
      </c>
    </row>
    <row r="1549" spans="1:251" ht="20.25">
      <c r="CH1549">
        <v>89</v>
      </c>
      <c r="CI1549" t="s">
        <v>63</v>
      </c>
      <c r="CJ1549" s="8">
        <v>43918</v>
      </c>
      <c r="CK1549">
        <v>15</v>
      </c>
      <c r="CM1549">
        <v>0</v>
      </c>
    </row>
    <row r="1550" spans="1:251" ht="20.25">
      <c r="CH1550">
        <v>89</v>
      </c>
      <c r="CI1550" t="s">
        <v>63</v>
      </c>
      <c r="CJ1550" s="8">
        <v>43919</v>
      </c>
      <c r="CK1550">
        <v>20</v>
      </c>
      <c r="CM1550">
        <v>0</v>
      </c>
    </row>
    <row r="1551" spans="1:251" ht="20.25">
      <c r="CH1551">
        <v>89</v>
      </c>
      <c r="CI1551" t="s">
        <v>63</v>
      </c>
      <c r="CJ1551" s="8">
        <v>43920</v>
      </c>
      <c r="CK1551">
        <v>26</v>
      </c>
      <c r="CM1551">
        <v>0</v>
      </c>
    </row>
    <row r="1552" spans="1:251" ht="20.25">
      <c r="CH1552">
        <v>89</v>
      </c>
      <c r="CI1552" t="s">
        <v>63</v>
      </c>
      <c r="CJ1552" s="8">
        <v>43921</v>
      </c>
      <c r="CK1552">
        <v>27</v>
      </c>
      <c r="CM1552">
        <v>1</v>
      </c>
    </row>
    <row r="1553" spans="1:251" ht="20.25">
      <c r="CH1553">
        <v>89</v>
      </c>
      <c r="CI1553" t="s">
        <v>63</v>
      </c>
      <c r="CJ1553" s="8">
        <v>43922</v>
      </c>
      <c r="CK1553">
        <v>32</v>
      </c>
      <c r="CM1553">
        <v>1</v>
      </c>
    </row>
    <row r="1554" spans="1:251" ht="20.25">
      <c r="CH1554">
        <v>89</v>
      </c>
      <c r="CI1554" t="s">
        <v>63</v>
      </c>
      <c r="CJ1554" s="8">
        <v>43923</v>
      </c>
      <c r="CK1554">
        <v>36</v>
      </c>
      <c r="CM1554">
        <v>1</v>
      </c>
    </row>
    <row r="1555" spans="1:251" ht="20.25">
      <c r="CH1555">
        <v>89</v>
      </c>
      <c r="CI1555" t="s">
        <v>63</v>
      </c>
      <c r="CJ1555" s="8">
        <v>43924</v>
      </c>
      <c r="CK1555">
        <v>48</v>
      </c>
      <c r="CM1555">
        <v>1</v>
      </c>
    </row>
    <row r="1556" spans="1:251" ht="20.25">
      <c r="CH1556">
        <v>89</v>
      </c>
      <c r="CI1556" t="s">
        <v>63</v>
      </c>
      <c r="CJ1556" s="8">
        <v>43925</v>
      </c>
      <c r="CK1556">
        <v>49</v>
      </c>
      <c r="CM1556">
        <v>1</v>
      </c>
    </row>
    <row r="1557" spans="1:251" ht="20.25">
      <c r="CH1557">
        <v>89</v>
      </c>
      <c r="CI1557" t="s">
        <v>63</v>
      </c>
      <c r="CJ1557" s="8">
        <v>43926</v>
      </c>
      <c r="CK1557">
        <v>49</v>
      </c>
      <c r="CM1557">
        <v>1</v>
      </c>
    </row>
    <row r="1558" spans="1:251" ht="20.25">
      <c r="CH1558">
        <v>89</v>
      </c>
      <c r="CI1558" t="s">
        <v>63</v>
      </c>
      <c r="CJ1558" s="8">
        <v>43927</v>
      </c>
      <c r="CK1558">
        <v>57</v>
      </c>
      <c r="CM1558">
        <v>1</v>
      </c>
    </row>
    <row r="1559" spans="1:251" ht="20.25">
      <c r="CH1559">
        <v>89</v>
      </c>
      <c r="CI1559" t="s">
        <v>63</v>
      </c>
      <c r="CJ1559" s="8">
        <v>43928</v>
      </c>
      <c r="CK1559">
        <v>66</v>
      </c>
      <c r="CM1559">
        <v>1</v>
      </c>
    </row>
    <row r="1560" spans="1:251" ht="20.25">
      <c r="CH1560">
        <v>89</v>
      </c>
      <c r="CI1560" t="s">
        <v>63</v>
      </c>
      <c r="CJ1560" s="8">
        <v>43929</v>
      </c>
      <c r="CK1560">
        <v>87</v>
      </c>
      <c r="CM1560">
        <v>1</v>
      </c>
    </row>
    <row r="1561" spans="1:251" ht="20.25">
      <c r="CH1561">
        <v>89</v>
      </c>
      <c r="CI1561" t="s">
        <v>63</v>
      </c>
      <c r="CJ1561" s="8">
        <v>43930</v>
      </c>
      <c r="CK1561">
        <v>94</v>
      </c>
      <c r="CM1561">
        <v>1</v>
      </c>
    </row>
    <row r="1562" spans="1:251" ht="20.25">
      <c r="CH1562">
        <v>89</v>
      </c>
      <c r="CI1562" t="s">
        <v>63</v>
      </c>
      <c r="CJ1562" s="8">
        <v>43931</v>
      </c>
      <c r="CK1562">
        <v>102</v>
      </c>
      <c r="CM1562">
        <v>2</v>
      </c>
    </row>
    <row r="1563" spans="1:251" ht="20.25">
      <c r="CH1563">
        <v>89</v>
      </c>
      <c r="CI1563" t="s">
        <v>63</v>
      </c>
      <c r="CJ1563" s="8">
        <v>43932</v>
      </c>
      <c r="CK1563">
        <v>123</v>
      </c>
      <c r="CM1563">
        <v>2</v>
      </c>
    </row>
    <row r="1564" spans="1:251" ht="20.25">
      <c r="CH1564">
        <v>89</v>
      </c>
      <c r="CI1564" t="s">
        <v>63</v>
      </c>
      <c r="CJ1564" s="8">
        <v>43933</v>
      </c>
      <c r="CK1564">
        <v>136</v>
      </c>
      <c r="CM1564">
        <v>3</v>
      </c>
    </row>
    <row r="1565" spans="1:251" ht="20.25">
      <c r="CH1565">
        <v>89</v>
      </c>
      <c r="CI1565" t="s">
        <v>63</v>
      </c>
      <c r="CJ1565" s="8">
        <v>43934</v>
      </c>
      <c r="CK1565">
        <v>166</v>
      </c>
      <c r="CM1565">
        <v>4</v>
      </c>
    </row>
    <row r="1566" spans="1:251" ht="20.25">
      <c r="CH1566">
        <v>89</v>
      </c>
      <c r="CI1566" t="s">
        <v>63</v>
      </c>
      <c r="CJ1566" s="8">
        <v>43935</v>
      </c>
      <c r="CK1566">
        <v>176</v>
      </c>
      <c r="CM1566">
        <v>5</v>
      </c>
    </row>
    <row r="1567" spans="1:251" ht="20.25">
      <c r="CH1567">
        <v>89</v>
      </c>
      <c r="CI1567" t="s">
        <v>63</v>
      </c>
      <c r="CJ1567" s="8">
        <v>43936</v>
      </c>
      <c r="CK1567">
        <v>185</v>
      </c>
      <c r="CM1567">
        <v>6</v>
      </c>
    </row>
    <row r="1568" spans="1:251" ht="20.25">
      <c r="CH1568">
        <v>89</v>
      </c>
      <c r="CI1568" t="s">
        <v>63</v>
      </c>
      <c r="CJ1568" s="8">
        <v>43937</v>
      </c>
      <c r="CK1568">
        <v>202</v>
      </c>
      <c r="CL1568">
        <v>279</v>
      </c>
      <c r="CM1568">
        <v>9</v>
      </c>
    </row>
    <row r="1569" spans="1:251" ht="20.25">
      <c r="CH1569">
        <v>89</v>
      </c>
      <c r="CI1569" t="s">
        <v>63</v>
      </c>
      <c r="CJ1569" s="8">
        <v>43938</v>
      </c>
      <c r="CK1569">
        <v>217</v>
      </c>
      <c r="CL1569">
        <v>300</v>
      </c>
      <c r="CM1569">
        <v>10</v>
      </c>
    </row>
    <row r="1570" spans="1:251" ht="20.25">
      <c r="CH1570">
        <v>89</v>
      </c>
      <c r="CI1570" t="s">
        <v>63</v>
      </c>
      <c r="CJ1570" s="8">
        <v>43939</v>
      </c>
      <c r="CK1570">
        <v>239</v>
      </c>
      <c r="CL1570">
        <v>330</v>
      </c>
      <c r="CM1570">
        <v>12</v>
      </c>
    </row>
    <row r="1571" spans="1:251" ht="20.25">
      <c r="CH1571">
        <v>89</v>
      </c>
      <c r="CI1571" t="s">
        <v>63</v>
      </c>
      <c r="CJ1571" s="8">
        <v>43940</v>
      </c>
      <c r="CK1571">
        <v>252</v>
      </c>
      <c r="CL1571">
        <v>348</v>
      </c>
      <c r="CM1571">
        <v>12</v>
      </c>
    </row>
    <row r="1572" spans="1:251" ht="20.25">
      <c r="CH1572">
        <v>89</v>
      </c>
      <c r="CI1572" t="s">
        <v>63</v>
      </c>
      <c r="CJ1572" s="8">
        <v>43941</v>
      </c>
      <c r="CK1572">
        <v>284</v>
      </c>
      <c r="CL1572">
        <v>392</v>
      </c>
      <c r="CM1572">
        <v>16</v>
      </c>
    </row>
    <row r="1573" spans="1:251" ht="20.25">
      <c r="CH1573">
        <v>89</v>
      </c>
      <c r="CI1573" t="s">
        <v>63</v>
      </c>
      <c r="CJ1573" s="8">
        <v>43942</v>
      </c>
      <c r="CK1573">
        <v>291</v>
      </c>
      <c r="CL1573">
        <v>402</v>
      </c>
      <c r="CM1573">
        <v>19</v>
      </c>
    </row>
    <row r="1574" spans="1:251" ht="20.25">
      <c r="CH1574">
        <v>89</v>
      </c>
      <c r="CI1574" t="s">
        <v>63</v>
      </c>
      <c r="CJ1574" s="8">
        <v>43943</v>
      </c>
      <c r="CK1574">
        <v>304</v>
      </c>
      <c r="CL1574">
        <v>420</v>
      </c>
      <c r="CM1574">
        <v>21</v>
      </c>
    </row>
    <row r="1575" spans="1:251" ht="20.25">
      <c r="CH1575">
        <v>89</v>
      </c>
      <c r="CI1575" t="s">
        <v>63</v>
      </c>
      <c r="CJ1575" s="8">
        <v>43944</v>
      </c>
      <c r="CK1575">
        <v>325</v>
      </c>
      <c r="CL1575">
        <v>449</v>
      </c>
      <c r="CM1575">
        <v>23</v>
      </c>
    </row>
    <row r="1576" spans="1:251" ht="20.25">
      <c r="CH1576">
        <v>89</v>
      </c>
      <c r="CI1576" t="s">
        <v>63</v>
      </c>
      <c r="CJ1576" s="8">
        <v>43945</v>
      </c>
      <c r="CK1576">
        <v>345</v>
      </c>
      <c r="CL1576">
        <v>476</v>
      </c>
      <c r="CM1576">
        <v>26</v>
      </c>
    </row>
    <row r="1577" spans="1:251" ht="20.25">
      <c r="CH1577">
        <v>89</v>
      </c>
      <c r="CI1577" t="s">
        <v>63</v>
      </c>
      <c r="CJ1577" s="8">
        <v>43946</v>
      </c>
      <c r="CK1577">
        <v>364</v>
      </c>
      <c r="CL1577">
        <v>502</v>
      </c>
      <c r="CM1577">
        <v>27</v>
      </c>
    </row>
    <row r="1578" spans="1:251" ht="20.25">
      <c r="CH1578">
        <v>89</v>
      </c>
      <c r="CI1578" t="s">
        <v>63</v>
      </c>
      <c r="CJ1578" s="8">
        <v>43947</v>
      </c>
      <c r="CK1578">
        <v>377</v>
      </c>
      <c r="CL1578">
        <v>520</v>
      </c>
      <c r="CM1578">
        <v>27</v>
      </c>
    </row>
    <row r="1579" spans="1:251" ht="20.25">
      <c r="CH1579">
        <v>89</v>
      </c>
      <c r="CI1579" t="s">
        <v>63</v>
      </c>
      <c r="CJ1579" s="8">
        <v>43948</v>
      </c>
      <c r="CK1579">
        <v>402</v>
      </c>
      <c r="CL1579">
        <v>555</v>
      </c>
      <c r="CM1579">
        <v>29</v>
      </c>
    </row>
    <row r="1580" spans="1:251" ht="20.25">
      <c r="CH1580">
        <v>89</v>
      </c>
      <c r="CI1580" t="s">
        <v>63</v>
      </c>
      <c r="CJ1580" s="8">
        <v>43949</v>
      </c>
      <c r="CK1580">
        <v>409</v>
      </c>
      <c r="CL1580">
        <v>565</v>
      </c>
      <c r="CM1580">
        <v>31</v>
      </c>
    </row>
    <row r="1581" spans="1:251" ht="20.25">
      <c r="CH1581">
        <v>89</v>
      </c>
      <c r="CI1581" t="s">
        <v>63</v>
      </c>
      <c r="CJ1581" s="8">
        <v>43950</v>
      </c>
      <c r="CK1581">
        <v>423</v>
      </c>
      <c r="CL1581">
        <v>584</v>
      </c>
      <c r="CM1581">
        <v>31</v>
      </c>
    </row>
    <row r="1582" spans="1:251" ht="20.25">
      <c r="CH1582">
        <v>89</v>
      </c>
      <c r="CI1582" t="s">
        <v>63</v>
      </c>
      <c r="CJ1582" s="8">
        <v>43951</v>
      </c>
      <c r="CK1582">
        <v>452</v>
      </c>
      <c r="CL1582">
        <v>624</v>
      </c>
      <c r="CM1582">
        <v>35</v>
      </c>
    </row>
    <row r="1583" spans="1:251" ht="20.25">
      <c r="CH1583">
        <v>89</v>
      </c>
      <c r="CI1583" t="s">
        <v>63</v>
      </c>
      <c r="CJ1583" s="8">
        <v>43952</v>
      </c>
      <c r="CK1583">
        <v>498</v>
      </c>
      <c r="CL1583">
        <v>687</v>
      </c>
      <c r="CM1583">
        <v>36</v>
      </c>
    </row>
    <row r="1584" spans="1:251" ht="20.25">
      <c r="CH1584">
        <v>89</v>
      </c>
      <c r="CI1584" t="s">
        <v>63</v>
      </c>
      <c r="CJ1584" s="8">
        <v>43953</v>
      </c>
      <c r="CK1584">
        <v>522</v>
      </c>
      <c r="CL1584">
        <v>720</v>
      </c>
      <c r="CM1584">
        <v>37</v>
      </c>
    </row>
    <row r="1585" spans="1:251" ht="20.25">
      <c r="CH1585">
        <v>89</v>
      </c>
      <c r="CI1585" t="s">
        <v>63</v>
      </c>
      <c r="CJ1585" s="8">
        <v>43954</v>
      </c>
      <c r="CK1585">
        <v>527</v>
      </c>
      <c r="CL1585">
        <v>727</v>
      </c>
      <c r="CM1585">
        <v>38</v>
      </c>
    </row>
    <row r="1586" spans="1:251" ht="20.25">
      <c r="CH1586">
        <v>89</v>
      </c>
      <c r="CI1586" t="s">
        <v>63</v>
      </c>
      <c r="CJ1586" s="8">
        <v>43955</v>
      </c>
      <c r="CK1586">
        <v>549</v>
      </c>
      <c r="CL1586">
        <v>758</v>
      </c>
      <c r="CM1586">
        <v>37</v>
      </c>
    </row>
    <row r="1587" spans="1:251" ht="20.25">
      <c r="CH1587">
        <v>89</v>
      </c>
      <c r="CI1587" t="s">
        <v>63</v>
      </c>
      <c r="CJ1587" s="8">
        <v>43956</v>
      </c>
      <c r="CK1587">
        <v>564</v>
      </c>
      <c r="CL1587">
        <v>778</v>
      </c>
      <c r="CM1587">
        <v>38</v>
      </c>
    </row>
    <row r="1588" spans="1:251" ht="20.25">
      <c r="CH1588">
        <v>89</v>
      </c>
      <c r="CI1588" t="s">
        <v>63</v>
      </c>
      <c r="CJ1588" s="8">
        <v>43957</v>
      </c>
      <c r="CK1588">
        <v>594</v>
      </c>
      <c r="CL1588">
        <v>820</v>
      </c>
      <c r="CM1588">
        <v>41</v>
      </c>
    </row>
    <row r="1589" spans="1:251" ht="20.25">
      <c r="CH1589">
        <v>89</v>
      </c>
      <c r="CI1589" t="s">
        <v>63</v>
      </c>
      <c r="CJ1589" s="8">
        <v>43958</v>
      </c>
      <c r="CK1589">
        <v>619</v>
      </c>
      <c r="CL1589">
        <v>854</v>
      </c>
      <c r="CM1589">
        <v>43</v>
      </c>
    </row>
    <row r="1590" spans="1:251" ht="20.25">
      <c r="CH1590">
        <v>89</v>
      </c>
      <c r="CI1590" t="s">
        <v>63</v>
      </c>
      <c r="CJ1590" s="8">
        <v>43959</v>
      </c>
      <c r="CK1590">
        <v>647</v>
      </c>
      <c r="CL1590">
        <v>893</v>
      </c>
      <c r="CM1590">
        <v>45</v>
      </c>
    </row>
    <row r="1591" spans="1:251" ht="20.25">
      <c r="CH1591">
        <v>89</v>
      </c>
      <c r="CI1591" t="s">
        <v>63</v>
      </c>
      <c r="CJ1591" s="8">
        <v>43960</v>
      </c>
      <c r="CK1591">
        <v>655</v>
      </c>
      <c r="CL1591">
        <v>904</v>
      </c>
      <c r="CM1591">
        <v>47</v>
      </c>
    </row>
    <row r="1592" spans="1:251" ht="20.25">
      <c r="CH1592">
        <v>89</v>
      </c>
      <c r="CI1592" t="s">
        <v>63</v>
      </c>
      <c r="CJ1592" s="8">
        <v>43961</v>
      </c>
      <c r="CK1592">
        <v>659</v>
      </c>
      <c r="CL1592">
        <v>910</v>
      </c>
      <c r="CM1592">
        <v>47</v>
      </c>
    </row>
    <row r="1593" spans="1:251" ht="20.25">
      <c r="CH1593">
        <v>89</v>
      </c>
      <c r="CI1593" t="s">
        <v>63</v>
      </c>
      <c r="CJ1593" s="8">
        <v>43962</v>
      </c>
      <c r="CK1593">
        <v>679</v>
      </c>
      <c r="CL1593">
        <v>937</v>
      </c>
      <c r="CM1593">
        <v>51</v>
      </c>
    </row>
    <row r="1594" spans="1:251" ht="20.25">
      <c r="CH1594">
        <v>89</v>
      </c>
      <c r="CI1594" t="s">
        <v>63</v>
      </c>
      <c r="CJ1594" s="8">
        <v>43963</v>
      </c>
      <c r="CK1594">
        <v>711</v>
      </c>
      <c r="CL1594">
        <v>981</v>
      </c>
      <c r="CM1594">
        <v>54</v>
      </c>
    </row>
    <row r="1595" spans="1:251" ht="20.25">
      <c r="CH1595">
        <v>89</v>
      </c>
      <c r="CI1595" t="s">
        <v>63</v>
      </c>
      <c r="CJ1595" s="8">
        <v>43964</v>
      </c>
      <c r="CK1595">
        <v>731</v>
      </c>
      <c r="CL1595">
        <v>1009</v>
      </c>
      <c r="CM1595">
        <v>59</v>
      </c>
    </row>
    <row r="1596" spans="1:251" ht="20.25">
      <c r="CH1596">
        <v>89</v>
      </c>
      <c r="CI1596" t="s">
        <v>63</v>
      </c>
      <c r="CJ1596" s="8">
        <v>43965</v>
      </c>
      <c r="CK1596">
        <v>741</v>
      </c>
      <c r="CL1596">
        <v>1023</v>
      </c>
      <c r="CM1596">
        <v>61</v>
      </c>
    </row>
    <row r="1597" spans="1:251" ht="20.25">
      <c r="CH1597">
        <v>89</v>
      </c>
      <c r="CI1597" t="s">
        <v>63</v>
      </c>
      <c r="CJ1597" s="8">
        <v>43966</v>
      </c>
      <c r="CK1597">
        <v>752</v>
      </c>
      <c r="CL1597">
        <v>1038</v>
      </c>
      <c r="CM1597">
        <v>66</v>
      </c>
    </row>
    <row r="1598" spans="1:251" ht="20.25">
      <c r="CH1598">
        <v>92</v>
      </c>
      <c r="CI1598" t="s">
        <v>42</v>
      </c>
      <c r="CJ1598" s="8">
        <v>43914</v>
      </c>
      <c r="CK1598">
        <v>0</v>
      </c>
      <c r="CM1598">
        <v>0</v>
      </c>
    </row>
    <row r="1599" spans="1:251" ht="20.25">
      <c r="CH1599">
        <v>92</v>
      </c>
      <c r="CI1599" t="s">
        <v>42</v>
      </c>
      <c r="CJ1599" s="8">
        <v>43915</v>
      </c>
      <c r="CK1599">
        <v>0</v>
      </c>
      <c r="CM1599">
        <v>0</v>
      </c>
    </row>
    <row r="1600" spans="1:251" ht="20.25">
      <c r="CH1600">
        <v>92</v>
      </c>
      <c r="CI1600" t="s">
        <v>42</v>
      </c>
      <c r="CJ1600" s="8">
        <v>43916</v>
      </c>
      <c r="CK1600">
        <v>0</v>
      </c>
      <c r="CM1600">
        <v>0</v>
      </c>
    </row>
    <row r="1601" spans="1:251" ht="20.25">
      <c r="CH1601">
        <v>92</v>
      </c>
      <c r="CI1601" t="s">
        <v>42</v>
      </c>
      <c r="CJ1601" s="8">
        <v>43917</v>
      </c>
      <c r="CK1601">
        <v>0</v>
      </c>
      <c r="CM1601">
        <v>0</v>
      </c>
    </row>
    <row r="1602" spans="1:251" ht="20.25">
      <c r="CH1602">
        <v>92</v>
      </c>
      <c r="CI1602" t="s">
        <v>42</v>
      </c>
      <c r="CJ1602" s="8">
        <v>43918</v>
      </c>
      <c r="CK1602">
        <v>0</v>
      </c>
      <c r="CM1602">
        <v>0</v>
      </c>
    </row>
    <row r="1603" spans="1:251" ht="20.25">
      <c r="CH1603">
        <v>92</v>
      </c>
      <c r="CI1603" t="s">
        <v>42</v>
      </c>
      <c r="CJ1603" s="8">
        <v>43919</v>
      </c>
      <c r="CK1603">
        <v>1</v>
      </c>
      <c r="CM1603">
        <v>0</v>
      </c>
    </row>
    <row r="1604" spans="1:251" ht="20.25">
      <c r="CH1604">
        <v>92</v>
      </c>
      <c r="CI1604" t="s">
        <v>42</v>
      </c>
      <c r="CJ1604" s="8">
        <v>43920</v>
      </c>
      <c r="CK1604">
        <v>1</v>
      </c>
      <c r="CM1604">
        <v>0</v>
      </c>
    </row>
    <row r="1605" spans="1:251" ht="20.25">
      <c r="CH1605">
        <v>92</v>
      </c>
      <c r="CI1605" t="s">
        <v>42</v>
      </c>
      <c r="CJ1605" s="8">
        <v>43921</v>
      </c>
      <c r="CK1605">
        <v>3</v>
      </c>
      <c r="CM1605">
        <v>0</v>
      </c>
    </row>
    <row r="1606" spans="1:251" ht="20.25">
      <c r="CH1606">
        <v>92</v>
      </c>
      <c r="CI1606" t="s">
        <v>42</v>
      </c>
      <c r="CJ1606" s="8">
        <v>43922</v>
      </c>
      <c r="CK1606">
        <v>3</v>
      </c>
      <c r="CM1606">
        <v>0</v>
      </c>
    </row>
    <row r="1607" spans="1:251" ht="20.25">
      <c r="CH1607">
        <v>92</v>
      </c>
      <c r="CI1607" t="s">
        <v>42</v>
      </c>
      <c r="CJ1607" s="8">
        <v>43923</v>
      </c>
      <c r="CK1607">
        <v>3</v>
      </c>
      <c r="CM1607">
        <v>0</v>
      </c>
    </row>
    <row r="1608" spans="1:251" ht="20.25">
      <c r="CH1608">
        <v>92</v>
      </c>
      <c r="CI1608" t="s">
        <v>42</v>
      </c>
      <c r="CJ1608" s="8">
        <v>43924</v>
      </c>
      <c r="CK1608">
        <v>3</v>
      </c>
      <c r="CM1608">
        <v>0</v>
      </c>
    </row>
    <row r="1609" spans="1:251" ht="20.25">
      <c r="CH1609">
        <v>92</v>
      </c>
      <c r="CI1609" t="s">
        <v>42</v>
      </c>
      <c r="CJ1609" s="8">
        <v>43925</v>
      </c>
      <c r="CK1609">
        <v>3</v>
      </c>
      <c r="CM1609">
        <v>0</v>
      </c>
    </row>
    <row r="1610" spans="1:251" ht="20.25">
      <c r="CH1610">
        <v>92</v>
      </c>
      <c r="CI1610" t="s">
        <v>42</v>
      </c>
      <c r="CJ1610" s="8">
        <v>43926</v>
      </c>
      <c r="CK1610">
        <v>3</v>
      </c>
      <c r="CM1610">
        <v>0</v>
      </c>
    </row>
    <row r="1611" spans="1:251" ht="20.25">
      <c r="CH1611">
        <v>92</v>
      </c>
      <c r="CI1611" t="s">
        <v>42</v>
      </c>
      <c r="CJ1611" s="8">
        <v>43927</v>
      </c>
      <c r="CK1611">
        <v>3</v>
      </c>
      <c r="CM1611">
        <v>1</v>
      </c>
    </row>
    <row r="1612" spans="1:251" ht="20.25">
      <c r="CH1612">
        <v>92</v>
      </c>
      <c r="CI1612" t="s">
        <v>42</v>
      </c>
      <c r="CJ1612" s="8">
        <v>43928</v>
      </c>
      <c r="CK1612">
        <v>3</v>
      </c>
      <c r="CM1612">
        <v>1</v>
      </c>
    </row>
    <row r="1613" spans="1:251" ht="20.25">
      <c r="CH1613">
        <v>92</v>
      </c>
      <c r="CI1613" t="s">
        <v>42</v>
      </c>
      <c r="CJ1613" s="8">
        <v>43929</v>
      </c>
      <c r="CK1613">
        <v>6</v>
      </c>
      <c r="CM1613">
        <v>1</v>
      </c>
    </row>
    <row r="1614" spans="1:251" ht="20.25">
      <c r="CH1614">
        <v>92</v>
      </c>
      <c r="CI1614" t="s">
        <v>42</v>
      </c>
      <c r="CJ1614" s="8">
        <v>43930</v>
      </c>
      <c r="CK1614">
        <v>7</v>
      </c>
      <c r="CM1614">
        <v>1</v>
      </c>
    </row>
    <row r="1615" spans="1:251" ht="20.25">
      <c r="CH1615">
        <v>92</v>
      </c>
      <c r="CI1615" t="s">
        <v>42</v>
      </c>
      <c r="CJ1615" s="8">
        <v>43931</v>
      </c>
      <c r="CK1615">
        <v>7</v>
      </c>
      <c r="CM1615">
        <v>1</v>
      </c>
    </row>
    <row r="1616" spans="1:251" ht="20.25">
      <c r="CH1616">
        <v>92</v>
      </c>
      <c r="CI1616" t="s">
        <v>42</v>
      </c>
      <c r="CJ1616" s="8">
        <v>43932</v>
      </c>
      <c r="CK1616">
        <v>9</v>
      </c>
      <c r="CM1616">
        <v>1</v>
      </c>
    </row>
    <row r="1617" spans="1:251" ht="20.25">
      <c r="CH1617">
        <v>92</v>
      </c>
      <c r="CI1617" t="s">
        <v>42</v>
      </c>
      <c r="CJ1617" s="8">
        <v>43933</v>
      </c>
      <c r="CK1617">
        <v>9</v>
      </c>
      <c r="CM1617">
        <v>2</v>
      </c>
    </row>
    <row r="1618" spans="1:251" ht="20.25">
      <c r="CH1618">
        <v>92</v>
      </c>
      <c r="CI1618" t="s">
        <v>42</v>
      </c>
      <c r="CJ1618" s="8">
        <v>43934</v>
      </c>
      <c r="CK1618">
        <v>10</v>
      </c>
      <c r="CM1618">
        <v>1</v>
      </c>
    </row>
    <row r="1619" spans="1:251" ht="20.25">
      <c r="CH1619">
        <v>92</v>
      </c>
      <c r="CI1619" t="s">
        <v>42</v>
      </c>
      <c r="CJ1619" s="8">
        <v>43935</v>
      </c>
      <c r="CK1619">
        <v>10</v>
      </c>
      <c r="CM1619">
        <v>1</v>
      </c>
    </row>
    <row r="1620" spans="1:251" ht="20.25">
      <c r="CH1620">
        <v>92</v>
      </c>
      <c r="CI1620" t="s">
        <v>42</v>
      </c>
      <c r="CJ1620" s="8">
        <v>43936</v>
      </c>
      <c r="CK1620">
        <v>10</v>
      </c>
      <c r="CM1620">
        <v>1</v>
      </c>
    </row>
    <row r="1621" spans="1:251" ht="20.25">
      <c r="CH1621">
        <v>92</v>
      </c>
      <c r="CI1621" t="s">
        <v>42</v>
      </c>
      <c r="CJ1621" s="8">
        <v>43937</v>
      </c>
      <c r="CK1621">
        <v>10</v>
      </c>
      <c r="CL1621">
        <v>150</v>
      </c>
      <c r="CM1621">
        <v>1</v>
      </c>
    </row>
    <row r="1622" spans="1:251" ht="20.25">
      <c r="CH1622">
        <v>92</v>
      </c>
      <c r="CI1622" t="s">
        <v>42</v>
      </c>
      <c r="CJ1622" s="8">
        <v>43938</v>
      </c>
      <c r="CK1622">
        <v>11</v>
      </c>
      <c r="CL1622">
        <v>165</v>
      </c>
      <c r="CM1622">
        <v>1</v>
      </c>
    </row>
    <row r="1623" spans="1:251" ht="20.25">
      <c r="CH1623">
        <v>92</v>
      </c>
      <c r="CI1623" t="s">
        <v>42</v>
      </c>
      <c r="CJ1623" s="8">
        <v>43939</v>
      </c>
      <c r="CK1623">
        <v>11</v>
      </c>
      <c r="CL1623">
        <v>165</v>
      </c>
      <c r="CM1623">
        <v>1</v>
      </c>
    </row>
    <row r="1624" spans="1:251" ht="20.25">
      <c r="CH1624">
        <v>92</v>
      </c>
      <c r="CI1624" t="s">
        <v>42</v>
      </c>
      <c r="CJ1624" s="8">
        <v>43940</v>
      </c>
      <c r="CK1624">
        <v>12</v>
      </c>
      <c r="CL1624">
        <v>180</v>
      </c>
      <c r="CM1624">
        <v>1</v>
      </c>
    </row>
    <row r="1625" spans="1:251" ht="20.25">
      <c r="CH1625">
        <v>92</v>
      </c>
      <c r="CI1625" t="s">
        <v>42</v>
      </c>
      <c r="CJ1625" s="8">
        <v>43941</v>
      </c>
      <c r="CK1625">
        <v>13</v>
      </c>
      <c r="CL1625">
        <v>194</v>
      </c>
      <c r="CM1625">
        <v>1</v>
      </c>
    </row>
    <row r="1626" spans="1:251" ht="20.25">
      <c r="CH1626">
        <v>92</v>
      </c>
      <c r="CI1626" t="s">
        <v>42</v>
      </c>
      <c r="CJ1626" s="8">
        <v>43942</v>
      </c>
      <c r="CK1626">
        <v>13</v>
      </c>
      <c r="CL1626">
        <v>194</v>
      </c>
      <c r="CM1626">
        <v>1</v>
      </c>
    </row>
    <row r="1627" spans="1:251" ht="20.25">
      <c r="CH1627">
        <v>92</v>
      </c>
      <c r="CI1627" t="s">
        <v>42</v>
      </c>
      <c r="CJ1627" s="8">
        <v>43943</v>
      </c>
      <c r="CK1627">
        <v>13</v>
      </c>
      <c r="CL1627">
        <v>194</v>
      </c>
      <c r="CM1627">
        <v>1</v>
      </c>
    </row>
    <row r="1628" spans="1:251" ht="20.25">
      <c r="CH1628">
        <v>92</v>
      </c>
      <c r="CI1628" t="s">
        <v>42</v>
      </c>
      <c r="CJ1628" s="8">
        <v>43944</v>
      </c>
      <c r="CK1628">
        <v>14</v>
      </c>
      <c r="CL1628">
        <v>209</v>
      </c>
      <c r="CM1628">
        <v>1</v>
      </c>
    </row>
    <row r="1629" spans="1:251" ht="20.25">
      <c r="CH1629">
        <v>92</v>
      </c>
      <c r="CI1629" t="s">
        <v>42</v>
      </c>
      <c r="CJ1629" s="8">
        <v>43945</v>
      </c>
      <c r="CK1629">
        <v>15</v>
      </c>
      <c r="CL1629">
        <v>224</v>
      </c>
      <c r="CM1629">
        <v>1</v>
      </c>
    </row>
    <row r="1630" spans="1:251" ht="20.25">
      <c r="CH1630">
        <v>92</v>
      </c>
      <c r="CI1630" t="s">
        <v>42</v>
      </c>
      <c r="CJ1630" s="8">
        <v>43946</v>
      </c>
      <c r="CK1630">
        <v>16</v>
      </c>
      <c r="CL1630">
        <v>239</v>
      </c>
      <c r="CM1630">
        <v>1</v>
      </c>
    </row>
    <row r="1631" spans="1:251" ht="20.25">
      <c r="CH1631">
        <v>92</v>
      </c>
      <c r="CI1631" t="s">
        <v>42</v>
      </c>
      <c r="CJ1631" s="8">
        <v>43947</v>
      </c>
      <c r="CK1631">
        <v>17</v>
      </c>
      <c r="CL1631">
        <v>254</v>
      </c>
      <c r="CM1631">
        <v>1</v>
      </c>
    </row>
    <row r="1632" spans="1:251" ht="20.25">
      <c r="CH1632">
        <v>92</v>
      </c>
      <c r="CI1632" t="s">
        <v>42</v>
      </c>
      <c r="CJ1632" s="8">
        <v>43948</v>
      </c>
      <c r="CK1632">
        <v>17</v>
      </c>
      <c r="CL1632">
        <v>254</v>
      </c>
      <c r="CM1632">
        <v>1</v>
      </c>
    </row>
    <row r="1633" spans="1:251" ht="20.25">
      <c r="CH1633">
        <v>92</v>
      </c>
      <c r="CI1633" t="s">
        <v>42</v>
      </c>
      <c r="CJ1633" s="8">
        <v>43949</v>
      </c>
      <c r="CK1633">
        <v>18</v>
      </c>
      <c r="CL1633">
        <v>269</v>
      </c>
      <c r="CM1633">
        <v>1</v>
      </c>
    </row>
    <row r="1634" spans="1:251" ht="20.25">
      <c r="CH1634">
        <v>92</v>
      </c>
      <c r="CI1634" t="s">
        <v>42</v>
      </c>
      <c r="CJ1634" s="8">
        <v>43950</v>
      </c>
      <c r="CK1634">
        <v>19</v>
      </c>
      <c r="CL1634">
        <v>284</v>
      </c>
      <c r="CM1634">
        <v>1</v>
      </c>
    </row>
    <row r="1635" spans="1:251" ht="20.25">
      <c r="CH1635">
        <v>92</v>
      </c>
      <c r="CI1635" t="s">
        <v>42</v>
      </c>
      <c r="CJ1635" s="8">
        <v>43951</v>
      </c>
      <c r="CK1635">
        <v>20</v>
      </c>
      <c r="CL1635">
        <v>299</v>
      </c>
      <c r="CM1635">
        <v>1</v>
      </c>
    </row>
    <row r="1636" spans="1:251" ht="20.25">
      <c r="CH1636">
        <v>92</v>
      </c>
      <c r="CI1636" t="s">
        <v>42</v>
      </c>
      <c r="CJ1636" s="8">
        <v>43952</v>
      </c>
      <c r="CK1636">
        <v>21</v>
      </c>
      <c r="CL1636">
        <v>314</v>
      </c>
      <c r="CM1636">
        <v>1</v>
      </c>
    </row>
    <row r="1637" spans="1:251" ht="20.25">
      <c r="CH1637">
        <v>92</v>
      </c>
      <c r="CI1637" t="s">
        <v>42</v>
      </c>
      <c r="CJ1637" s="8">
        <v>43953</v>
      </c>
      <c r="CK1637">
        <v>22</v>
      </c>
      <c r="CL1637">
        <v>329</v>
      </c>
      <c r="CM1637">
        <v>2</v>
      </c>
    </row>
    <row r="1638" spans="1:251" ht="20.25">
      <c r="CH1638">
        <v>92</v>
      </c>
      <c r="CI1638" t="s">
        <v>42</v>
      </c>
      <c r="CJ1638" s="8">
        <v>43954</v>
      </c>
      <c r="CK1638">
        <v>22</v>
      </c>
      <c r="CL1638">
        <v>329</v>
      </c>
      <c r="CM1638">
        <v>2</v>
      </c>
    </row>
    <row r="1639" spans="1:251" ht="20.25">
      <c r="CH1639">
        <v>92</v>
      </c>
      <c r="CI1639" t="s">
        <v>42</v>
      </c>
      <c r="CJ1639" s="8">
        <v>43955</v>
      </c>
      <c r="CK1639">
        <v>21</v>
      </c>
      <c r="CL1639">
        <v>314</v>
      </c>
      <c r="CM1639">
        <v>1</v>
      </c>
    </row>
    <row r="1640" spans="1:251" ht="20.25">
      <c r="CH1640">
        <v>92</v>
      </c>
      <c r="CI1640" t="s">
        <v>42</v>
      </c>
      <c r="CJ1640" s="8">
        <v>43956</v>
      </c>
      <c r="CK1640">
        <v>21</v>
      </c>
      <c r="CL1640">
        <v>314</v>
      </c>
      <c r="CM1640">
        <v>1</v>
      </c>
    </row>
    <row r="1641" spans="1:251" ht="20.25">
      <c r="CH1641">
        <v>92</v>
      </c>
      <c r="CI1641" t="s">
        <v>42</v>
      </c>
      <c r="CJ1641" s="8">
        <v>43957</v>
      </c>
      <c r="CK1641">
        <v>22</v>
      </c>
      <c r="CL1641">
        <v>329</v>
      </c>
      <c r="CM1641">
        <v>2</v>
      </c>
    </row>
    <row r="1642" spans="1:251" ht="20.25">
      <c r="CH1642">
        <v>92</v>
      </c>
      <c r="CI1642" t="s">
        <v>42</v>
      </c>
      <c r="CJ1642" s="8">
        <v>43958</v>
      </c>
      <c r="CK1642">
        <v>22</v>
      </c>
      <c r="CL1642">
        <v>329</v>
      </c>
      <c r="CM1642">
        <v>2</v>
      </c>
    </row>
    <row r="1643" spans="1:251" ht="20.25">
      <c r="CH1643">
        <v>92</v>
      </c>
      <c r="CI1643" t="s">
        <v>42</v>
      </c>
      <c r="CJ1643" s="8">
        <v>43959</v>
      </c>
      <c r="CK1643">
        <v>22</v>
      </c>
      <c r="CL1643">
        <v>329</v>
      </c>
      <c r="CM1643">
        <v>2</v>
      </c>
    </row>
    <row r="1644" spans="1:251" ht="20.25">
      <c r="CH1644">
        <v>92</v>
      </c>
      <c r="CI1644" t="s">
        <v>42</v>
      </c>
      <c r="CJ1644" s="8">
        <v>43960</v>
      </c>
      <c r="CK1644">
        <v>22</v>
      </c>
      <c r="CL1644">
        <v>329</v>
      </c>
      <c r="CM1644">
        <v>2</v>
      </c>
    </row>
    <row r="1645" spans="1:251" ht="20.25">
      <c r="CH1645">
        <v>92</v>
      </c>
      <c r="CI1645" t="s">
        <v>42</v>
      </c>
      <c r="CJ1645" s="8">
        <v>43961</v>
      </c>
      <c r="CK1645">
        <v>22</v>
      </c>
      <c r="CL1645">
        <v>329</v>
      </c>
      <c r="CM1645">
        <v>2</v>
      </c>
    </row>
    <row r="1646" spans="1:251" ht="20.25">
      <c r="CH1646">
        <v>92</v>
      </c>
      <c r="CI1646" t="s">
        <v>42</v>
      </c>
      <c r="CJ1646" s="8">
        <v>43962</v>
      </c>
      <c r="CK1646">
        <v>22</v>
      </c>
      <c r="CL1646">
        <v>329</v>
      </c>
      <c r="CM1646">
        <v>2</v>
      </c>
    </row>
    <row r="1647" spans="1:251" ht="20.25">
      <c r="CH1647">
        <v>92</v>
      </c>
      <c r="CI1647" t="s">
        <v>42</v>
      </c>
      <c r="CJ1647" s="8">
        <v>43963</v>
      </c>
      <c r="CK1647">
        <v>22</v>
      </c>
      <c r="CL1647">
        <v>329</v>
      </c>
      <c r="CM1647">
        <v>2</v>
      </c>
    </row>
    <row r="1648" spans="1:251" ht="20.25">
      <c r="CH1648">
        <v>92</v>
      </c>
      <c r="CI1648" t="s">
        <v>42</v>
      </c>
      <c r="CJ1648" s="8">
        <v>43964</v>
      </c>
      <c r="CK1648">
        <v>22</v>
      </c>
      <c r="CL1648">
        <v>329</v>
      </c>
      <c r="CM1648">
        <v>2</v>
      </c>
    </row>
    <row r="1649" spans="1:251" ht="20.25">
      <c r="CH1649">
        <v>92</v>
      </c>
      <c r="CI1649" t="s">
        <v>42</v>
      </c>
      <c r="CJ1649" s="8">
        <v>43965</v>
      </c>
      <c r="CK1649">
        <v>22</v>
      </c>
      <c r="CL1649">
        <v>329</v>
      </c>
      <c r="CM1649">
        <v>2</v>
      </c>
    </row>
    <row r="1650" spans="1:251" ht="20.25">
      <c r="CH1650">
        <v>92</v>
      </c>
      <c r="CI1650" t="s">
        <v>42</v>
      </c>
      <c r="CJ1650" s="8">
        <v>43966</v>
      </c>
      <c r="CK1650">
        <v>22</v>
      </c>
      <c r="CL1650">
        <v>329</v>
      </c>
      <c r="CM1650">
        <v>2</v>
      </c>
    </row>
    <row r="1651" spans="1:251" ht="20.25">
      <c r="CH1651">
        <v>94</v>
      </c>
      <c r="CI1651" t="s">
        <v>64</v>
      </c>
      <c r="CJ1651" s="8">
        <v>43914</v>
      </c>
      <c r="CK1651">
        <v>8</v>
      </c>
      <c r="CM1651">
        <v>0</v>
      </c>
    </row>
    <row r="1652" spans="1:251" ht="20.25">
      <c r="CH1652">
        <v>94</v>
      </c>
      <c r="CI1652" t="s">
        <v>64</v>
      </c>
      <c r="CJ1652" s="8">
        <v>43915</v>
      </c>
      <c r="CK1652">
        <v>9</v>
      </c>
      <c r="CM1652">
        <v>1</v>
      </c>
    </row>
    <row r="1653" spans="1:251" ht="20.25">
      <c r="CH1653">
        <v>94</v>
      </c>
      <c r="CI1653" t="s">
        <v>64</v>
      </c>
      <c r="CJ1653" s="8">
        <v>43916</v>
      </c>
      <c r="CK1653">
        <v>10</v>
      </c>
      <c r="CM1653">
        <v>1</v>
      </c>
    </row>
    <row r="1654" spans="1:251" ht="20.25">
      <c r="CH1654">
        <v>94</v>
      </c>
      <c r="CI1654" t="s">
        <v>64</v>
      </c>
      <c r="CJ1654" s="8">
        <v>43917</v>
      </c>
      <c r="CK1654">
        <v>14</v>
      </c>
      <c r="CM1654">
        <v>1</v>
      </c>
    </row>
    <row r="1655" spans="1:251" ht="20.25">
      <c r="CH1655">
        <v>94</v>
      </c>
      <c r="CI1655" t="s">
        <v>64</v>
      </c>
      <c r="CJ1655" s="8">
        <v>43918</v>
      </c>
      <c r="CK1655">
        <v>19</v>
      </c>
      <c r="CM1655">
        <v>1</v>
      </c>
    </row>
    <row r="1656" spans="1:251" ht="20.25">
      <c r="CH1656">
        <v>94</v>
      </c>
      <c r="CI1656" t="s">
        <v>64</v>
      </c>
      <c r="CJ1656" s="8">
        <v>43919</v>
      </c>
      <c r="CK1656">
        <v>21</v>
      </c>
      <c r="CM1656">
        <v>1</v>
      </c>
    </row>
    <row r="1657" spans="1:251" ht="20.25">
      <c r="CH1657">
        <v>94</v>
      </c>
      <c r="CI1657" t="s">
        <v>64</v>
      </c>
      <c r="CJ1657" s="8">
        <v>43920</v>
      </c>
      <c r="CK1657">
        <v>24</v>
      </c>
      <c r="CM1657">
        <v>1</v>
      </c>
    </row>
    <row r="1658" spans="1:251" ht="20.25">
      <c r="CH1658">
        <v>94</v>
      </c>
      <c r="CI1658" t="s">
        <v>64</v>
      </c>
      <c r="CJ1658" s="8">
        <v>43921</v>
      </c>
      <c r="CK1658">
        <v>26</v>
      </c>
      <c r="CM1658">
        <v>1</v>
      </c>
    </row>
    <row r="1659" spans="1:251" ht="20.25">
      <c r="CH1659">
        <v>94</v>
      </c>
      <c r="CI1659" t="s">
        <v>64</v>
      </c>
      <c r="CJ1659" s="8">
        <v>43922</v>
      </c>
      <c r="CK1659">
        <v>28</v>
      </c>
      <c r="CM1659">
        <v>1</v>
      </c>
    </row>
    <row r="1660" spans="1:251" ht="20.25">
      <c r="CH1660">
        <v>94</v>
      </c>
      <c r="CI1660" t="s">
        <v>64</v>
      </c>
      <c r="CJ1660" s="8">
        <v>43923</v>
      </c>
      <c r="CK1660">
        <v>28</v>
      </c>
      <c r="CM1660">
        <v>1</v>
      </c>
    </row>
    <row r="1661" spans="1:251" ht="20.25">
      <c r="CH1661">
        <v>94</v>
      </c>
      <c r="CI1661" t="s">
        <v>64</v>
      </c>
      <c r="CJ1661" s="8">
        <v>43924</v>
      </c>
      <c r="CK1661">
        <v>32</v>
      </c>
      <c r="CM1661">
        <v>1</v>
      </c>
    </row>
    <row r="1662" spans="1:251" ht="20.25">
      <c r="CH1662">
        <v>94</v>
      </c>
      <c r="CI1662" t="s">
        <v>64</v>
      </c>
      <c r="CJ1662" s="8">
        <v>43925</v>
      </c>
      <c r="CK1662">
        <v>34</v>
      </c>
      <c r="CM1662">
        <v>2</v>
      </c>
    </row>
    <row r="1663" spans="1:251" ht="20.25">
      <c r="CH1663">
        <v>94</v>
      </c>
      <c r="CI1663" t="s">
        <v>64</v>
      </c>
      <c r="CJ1663" s="8">
        <v>43926</v>
      </c>
      <c r="CK1663">
        <v>35</v>
      </c>
      <c r="CM1663">
        <v>2</v>
      </c>
    </row>
    <row r="1664" spans="1:251" ht="20.25">
      <c r="CH1664">
        <v>94</v>
      </c>
      <c r="CI1664" t="s">
        <v>64</v>
      </c>
      <c r="CJ1664" s="8">
        <v>43927</v>
      </c>
      <c r="CK1664">
        <v>37</v>
      </c>
      <c r="CM1664">
        <v>2</v>
      </c>
    </row>
    <row r="1665" spans="1:251" ht="20.25">
      <c r="CH1665">
        <v>94</v>
      </c>
      <c r="CI1665" t="s">
        <v>64</v>
      </c>
      <c r="CJ1665" s="8">
        <v>43928</v>
      </c>
      <c r="CK1665">
        <v>42</v>
      </c>
      <c r="CM1665">
        <v>2</v>
      </c>
    </row>
    <row r="1666" spans="1:251" ht="20.25">
      <c r="CH1666">
        <v>94</v>
      </c>
      <c r="CI1666" t="s">
        <v>64</v>
      </c>
      <c r="CJ1666" s="8">
        <v>43929</v>
      </c>
      <c r="CK1666">
        <v>47</v>
      </c>
      <c r="CM1666">
        <v>4</v>
      </c>
    </row>
    <row r="1667" spans="1:251" ht="20.25">
      <c r="CH1667">
        <v>94</v>
      </c>
      <c r="CI1667" t="s">
        <v>64</v>
      </c>
      <c r="CJ1667" s="8">
        <v>43930</v>
      </c>
      <c r="CK1667">
        <v>51</v>
      </c>
      <c r="CM1667">
        <v>3</v>
      </c>
    </row>
    <row r="1668" spans="1:251" ht="20.25">
      <c r="CH1668">
        <v>94</v>
      </c>
      <c r="CI1668" t="s">
        <v>64</v>
      </c>
      <c r="CJ1668" s="8">
        <v>43931</v>
      </c>
      <c r="CK1668">
        <v>60</v>
      </c>
      <c r="CM1668">
        <v>4</v>
      </c>
    </row>
    <row r="1669" spans="1:251" ht="20.25">
      <c r="CH1669">
        <v>94</v>
      </c>
      <c r="CI1669" t="s">
        <v>64</v>
      </c>
      <c r="CJ1669" s="8">
        <v>43932</v>
      </c>
      <c r="CK1669">
        <v>63</v>
      </c>
      <c r="CM1669">
        <v>5</v>
      </c>
    </row>
    <row r="1670" spans="1:251" ht="20.25">
      <c r="CH1670">
        <v>94</v>
      </c>
      <c r="CI1670" t="s">
        <v>64</v>
      </c>
      <c r="CJ1670" s="8">
        <v>43933</v>
      </c>
      <c r="CK1670">
        <v>66</v>
      </c>
      <c r="CM1670">
        <v>5</v>
      </c>
    </row>
    <row r="1671" spans="1:251" ht="20.25">
      <c r="CH1671">
        <v>94</v>
      </c>
      <c r="CI1671" t="s">
        <v>64</v>
      </c>
      <c r="CJ1671" s="8">
        <v>43934</v>
      </c>
      <c r="CK1671">
        <v>83</v>
      </c>
      <c r="CM1671">
        <v>5</v>
      </c>
    </row>
    <row r="1672" spans="1:251" ht="20.25">
      <c r="CH1672">
        <v>94</v>
      </c>
      <c r="CI1672" t="s">
        <v>64</v>
      </c>
      <c r="CJ1672" s="8">
        <v>43935</v>
      </c>
      <c r="CK1672">
        <v>84</v>
      </c>
      <c r="CM1672">
        <v>5</v>
      </c>
    </row>
    <row r="1673" spans="1:251" ht="20.25">
      <c r="CH1673">
        <v>94</v>
      </c>
      <c r="CI1673" t="s">
        <v>64</v>
      </c>
      <c r="CJ1673" s="8">
        <v>43936</v>
      </c>
      <c r="CK1673">
        <v>91</v>
      </c>
      <c r="CM1673">
        <v>6</v>
      </c>
    </row>
    <row r="1674" spans="1:251" ht="20.25">
      <c r="CH1674">
        <v>94</v>
      </c>
      <c r="CI1674" t="s">
        <v>64</v>
      </c>
      <c r="CJ1674" s="8">
        <v>43937</v>
      </c>
      <c r="CK1674">
        <v>112</v>
      </c>
      <c r="CL1674">
        <v>372</v>
      </c>
      <c r="CM1674">
        <v>8</v>
      </c>
    </row>
    <row r="1675" spans="1:251" ht="20.25">
      <c r="CH1675">
        <v>94</v>
      </c>
      <c r="CI1675" t="s">
        <v>64</v>
      </c>
      <c r="CJ1675" s="8">
        <v>43938</v>
      </c>
      <c r="CK1675">
        <v>117</v>
      </c>
      <c r="CL1675">
        <v>389</v>
      </c>
      <c r="CM1675">
        <v>9</v>
      </c>
    </row>
    <row r="1676" spans="1:251" ht="20.25">
      <c r="CH1676">
        <v>94</v>
      </c>
      <c r="CI1676" t="s">
        <v>64</v>
      </c>
      <c r="CJ1676" s="8">
        <v>43939</v>
      </c>
      <c r="CK1676">
        <v>126</v>
      </c>
      <c r="CL1676">
        <v>418</v>
      </c>
      <c r="CM1676">
        <v>9</v>
      </c>
    </row>
    <row r="1677" spans="1:251" ht="20.25">
      <c r="CH1677">
        <v>94</v>
      </c>
      <c r="CI1677" t="s">
        <v>64</v>
      </c>
      <c r="CJ1677" s="8">
        <v>43940</v>
      </c>
      <c r="CK1677">
        <v>131</v>
      </c>
      <c r="CL1677">
        <v>435</v>
      </c>
      <c r="CM1677">
        <v>9</v>
      </c>
    </row>
    <row r="1678" spans="1:251" ht="20.25">
      <c r="CH1678">
        <v>94</v>
      </c>
      <c r="CI1678" t="s">
        <v>64</v>
      </c>
      <c r="CJ1678" s="8">
        <v>43941</v>
      </c>
      <c r="CK1678">
        <v>148</v>
      </c>
      <c r="CL1678">
        <v>491</v>
      </c>
      <c r="CM1678">
        <v>11</v>
      </c>
    </row>
    <row r="1679" spans="1:251" ht="20.25">
      <c r="CH1679">
        <v>94</v>
      </c>
      <c r="CI1679" t="s">
        <v>64</v>
      </c>
      <c r="CJ1679" s="8">
        <v>43942</v>
      </c>
      <c r="CK1679">
        <v>151</v>
      </c>
      <c r="CL1679">
        <v>501</v>
      </c>
      <c r="CM1679">
        <v>13</v>
      </c>
    </row>
    <row r="1680" spans="1:251" ht="20.25">
      <c r="CH1680">
        <v>94</v>
      </c>
      <c r="CI1680" t="s">
        <v>64</v>
      </c>
      <c r="CJ1680" s="8">
        <v>43943</v>
      </c>
      <c r="CK1680">
        <v>160</v>
      </c>
      <c r="CL1680">
        <v>531</v>
      </c>
      <c r="CM1680">
        <v>13</v>
      </c>
    </row>
    <row r="1681" spans="1:251" ht="20.25">
      <c r="CH1681">
        <v>94</v>
      </c>
      <c r="CI1681" t="s">
        <v>64</v>
      </c>
      <c r="CJ1681" s="8">
        <v>43944</v>
      </c>
      <c r="CK1681">
        <v>167</v>
      </c>
      <c r="CL1681">
        <v>555</v>
      </c>
      <c r="CM1681">
        <v>18</v>
      </c>
    </row>
    <row r="1682" spans="1:251" ht="20.25">
      <c r="CH1682">
        <v>94</v>
      </c>
      <c r="CI1682" t="s">
        <v>64</v>
      </c>
      <c r="CJ1682" s="8">
        <v>43945</v>
      </c>
      <c r="CK1682">
        <v>169</v>
      </c>
      <c r="CL1682">
        <v>561</v>
      </c>
      <c r="CM1682">
        <v>18</v>
      </c>
    </row>
    <row r="1683" spans="1:251" ht="20.25">
      <c r="CH1683">
        <v>94</v>
      </c>
      <c r="CI1683" t="s">
        <v>64</v>
      </c>
      <c r="CJ1683" s="8">
        <v>43946</v>
      </c>
      <c r="CK1683">
        <v>173</v>
      </c>
      <c r="CL1683">
        <v>575</v>
      </c>
      <c r="CM1683">
        <v>22</v>
      </c>
    </row>
    <row r="1684" spans="1:251" ht="20.25">
      <c r="CH1684">
        <v>94</v>
      </c>
      <c r="CI1684" t="s">
        <v>64</v>
      </c>
      <c r="CJ1684" s="8">
        <v>43947</v>
      </c>
      <c r="CK1684">
        <v>185</v>
      </c>
      <c r="CL1684">
        <v>614</v>
      </c>
      <c r="CM1684">
        <v>23</v>
      </c>
    </row>
    <row r="1685" spans="1:251" ht="20.25">
      <c r="CH1685">
        <v>94</v>
      </c>
      <c r="CI1685" t="s">
        <v>64</v>
      </c>
      <c r="CJ1685" s="8">
        <v>43948</v>
      </c>
      <c r="CK1685">
        <v>189</v>
      </c>
      <c r="CL1685">
        <v>628</v>
      </c>
      <c r="CM1685">
        <v>24</v>
      </c>
    </row>
    <row r="1686" spans="1:251" ht="20.25">
      <c r="CH1686">
        <v>94</v>
      </c>
      <c r="CI1686" t="s">
        <v>64</v>
      </c>
      <c r="CJ1686" s="8">
        <v>43949</v>
      </c>
      <c r="CK1686">
        <v>190</v>
      </c>
      <c r="CL1686">
        <v>631</v>
      </c>
      <c r="CM1686">
        <v>25</v>
      </c>
    </row>
    <row r="1687" spans="1:251" ht="20.25">
      <c r="CH1687">
        <v>94</v>
      </c>
      <c r="CI1687" t="s">
        <v>64</v>
      </c>
      <c r="CJ1687" s="8">
        <v>43950</v>
      </c>
      <c r="CK1687">
        <v>197</v>
      </c>
      <c r="CL1687">
        <v>654</v>
      </c>
      <c r="CM1687">
        <v>27</v>
      </c>
    </row>
    <row r="1688" spans="1:251" ht="20.25">
      <c r="CH1688">
        <v>94</v>
      </c>
      <c r="CI1688" t="s">
        <v>64</v>
      </c>
      <c r="CJ1688" s="8">
        <v>43951</v>
      </c>
      <c r="CK1688">
        <v>208</v>
      </c>
      <c r="CL1688">
        <v>691</v>
      </c>
      <c r="CM1688">
        <v>28</v>
      </c>
    </row>
    <row r="1689" spans="1:251" ht="20.25">
      <c r="CH1689">
        <v>94</v>
      </c>
      <c r="CI1689" t="s">
        <v>64</v>
      </c>
      <c r="CJ1689" s="8">
        <v>43952</v>
      </c>
      <c r="CK1689">
        <v>214</v>
      </c>
      <c r="CL1689">
        <v>711</v>
      </c>
      <c r="CM1689">
        <v>28</v>
      </c>
    </row>
    <row r="1690" spans="1:251" ht="20.25">
      <c r="CH1690">
        <v>94</v>
      </c>
      <c r="CI1690" t="s">
        <v>64</v>
      </c>
      <c r="CJ1690" s="8">
        <v>43953</v>
      </c>
      <c r="CK1690">
        <v>218</v>
      </c>
      <c r="CL1690">
        <v>724</v>
      </c>
      <c r="CM1690">
        <v>32</v>
      </c>
    </row>
    <row r="1691" spans="1:251" ht="20.25">
      <c r="CH1691">
        <v>94</v>
      </c>
      <c r="CI1691" t="s">
        <v>64</v>
      </c>
      <c r="CJ1691" s="8">
        <v>43954</v>
      </c>
      <c r="CK1691">
        <v>218</v>
      </c>
      <c r="CL1691">
        <v>724</v>
      </c>
      <c r="CM1691">
        <v>32</v>
      </c>
    </row>
    <row r="1692" spans="1:251" ht="20.25">
      <c r="CH1692">
        <v>94</v>
      </c>
      <c r="CI1692" t="s">
        <v>64</v>
      </c>
      <c r="CJ1692" s="8">
        <v>43955</v>
      </c>
      <c r="CK1692">
        <v>224</v>
      </c>
      <c r="CL1692">
        <v>744</v>
      </c>
      <c r="CM1692">
        <v>33</v>
      </c>
    </row>
    <row r="1693" spans="1:251" ht="20.25">
      <c r="CH1693">
        <v>94</v>
      </c>
      <c r="CI1693" t="s">
        <v>64</v>
      </c>
      <c r="CJ1693" s="8">
        <v>43956</v>
      </c>
      <c r="CK1693">
        <v>224</v>
      </c>
      <c r="CL1693">
        <v>744</v>
      </c>
      <c r="CM1693">
        <v>31</v>
      </c>
    </row>
    <row r="1694" spans="1:251" ht="20.25">
      <c r="CH1694">
        <v>94</v>
      </c>
      <c r="CI1694" t="s">
        <v>64</v>
      </c>
      <c r="CJ1694" s="8">
        <v>43957</v>
      </c>
      <c r="CK1694">
        <v>231</v>
      </c>
      <c r="CL1694">
        <v>767</v>
      </c>
      <c r="CM1694">
        <v>33</v>
      </c>
    </row>
    <row r="1695" spans="1:251" ht="20.25">
      <c r="CH1695">
        <v>94</v>
      </c>
      <c r="CI1695" t="s">
        <v>64</v>
      </c>
      <c r="CJ1695" s="8">
        <v>43958</v>
      </c>
      <c r="CK1695">
        <v>237</v>
      </c>
      <c r="CL1695">
        <v>787</v>
      </c>
      <c r="CM1695">
        <v>33</v>
      </c>
    </row>
    <row r="1696" spans="1:251" ht="20.25">
      <c r="CH1696">
        <v>94</v>
      </c>
      <c r="CI1696" t="s">
        <v>64</v>
      </c>
      <c r="CJ1696" s="8">
        <v>43959</v>
      </c>
      <c r="CK1696">
        <v>247</v>
      </c>
      <c r="CL1696">
        <v>820</v>
      </c>
      <c r="CM1696">
        <v>35</v>
      </c>
    </row>
    <row r="1697" spans="1:251" ht="20.25">
      <c r="CH1697">
        <v>94</v>
      </c>
      <c r="CI1697" t="s">
        <v>64</v>
      </c>
      <c r="CJ1697" s="8">
        <v>43960</v>
      </c>
      <c r="CK1697">
        <v>252</v>
      </c>
      <c r="CL1697">
        <v>837</v>
      </c>
      <c r="CM1697">
        <v>34</v>
      </c>
    </row>
    <row r="1698" spans="1:251" ht="20.25">
      <c r="CH1698">
        <v>94</v>
      </c>
      <c r="CI1698" t="s">
        <v>64</v>
      </c>
      <c r="CJ1698" s="8">
        <v>43961</v>
      </c>
      <c r="CK1698">
        <v>271</v>
      </c>
      <c r="CL1698">
        <v>900</v>
      </c>
      <c r="CM1698">
        <v>35</v>
      </c>
    </row>
    <row r="1699" spans="1:251" ht="20.25">
      <c r="CH1699">
        <v>94</v>
      </c>
      <c r="CI1699" t="s">
        <v>64</v>
      </c>
      <c r="CJ1699" s="8">
        <v>43962</v>
      </c>
      <c r="CK1699">
        <v>275</v>
      </c>
      <c r="CL1699">
        <v>913</v>
      </c>
      <c r="CM1699">
        <v>34</v>
      </c>
    </row>
    <row r="1700" spans="1:251" ht="20.25">
      <c r="CH1700">
        <v>94</v>
      </c>
      <c r="CI1700" t="s">
        <v>64</v>
      </c>
      <c r="CJ1700" s="8">
        <v>43963</v>
      </c>
      <c r="CK1700">
        <v>287</v>
      </c>
      <c r="CL1700">
        <v>953</v>
      </c>
      <c r="CM1700">
        <v>37</v>
      </c>
    </row>
    <row r="1701" spans="1:251" ht="20.25">
      <c r="CH1701">
        <v>94</v>
      </c>
      <c r="CI1701" t="s">
        <v>64</v>
      </c>
      <c r="CJ1701" s="8">
        <v>43964</v>
      </c>
      <c r="CK1701">
        <v>293</v>
      </c>
      <c r="CL1701">
        <v>973</v>
      </c>
      <c r="CM1701">
        <v>37</v>
      </c>
    </row>
    <row r="1702" spans="1:251" ht="20.25">
      <c r="CH1702">
        <v>94</v>
      </c>
      <c r="CI1702" t="s">
        <v>64</v>
      </c>
      <c r="CJ1702" s="8">
        <v>43965</v>
      </c>
      <c r="CK1702">
        <v>300</v>
      </c>
      <c r="CL1702">
        <v>996</v>
      </c>
      <c r="CM1702">
        <v>38</v>
      </c>
    </row>
    <row r="1703" spans="1:251" ht="20.25">
      <c r="CH1703">
        <v>94</v>
      </c>
      <c r="CI1703" t="s">
        <v>64</v>
      </c>
      <c r="CJ1703" s="8">
        <v>43966</v>
      </c>
      <c r="CK1703">
        <v>309</v>
      </c>
      <c r="CL1703">
        <v>1026</v>
      </c>
      <c r="CM1703">
        <v>38</v>
      </c>
    </row>
    <row r="1704" spans="1:251" ht="20.25">
      <c r="CH1704">
        <v>95</v>
      </c>
      <c r="CI1704" t="s">
        <v>66</v>
      </c>
      <c r="CJ1704" s="8">
        <v>43914</v>
      </c>
      <c r="CK1704">
        <v>0</v>
      </c>
      <c r="CM1704">
        <v>0</v>
      </c>
    </row>
    <row r="1705" spans="1:251" ht="20.25">
      <c r="CH1705">
        <v>95</v>
      </c>
      <c r="CI1705" t="s">
        <v>66</v>
      </c>
      <c r="CJ1705" s="8">
        <v>43915</v>
      </c>
      <c r="CK1705">
        <v>0</v>
      </c>
      <c r="CM1705">
        <v>0</v>
      </c>
    </row>
    <row r="1706" spans="1:251" ht="20.25">
      <c r="CH1706">
        <v>95</v>
      </c>
      <c r="CI1706" t="s">
        <v>66</v>
      </c>
      <c r="CJ1706" s="8">
        <v>43916</v>
      </c>
      <c r="CK1706">
        <v>0</v>
      </c>
      <c r="CM1706">
        <v>0</v>
      </c>
    </row>
    <row r="1707" spans="1:251" ht="20.25">
      <c r="CH1707">
        <v>95</v>
      </c>
      <c r="CI1707" t="s">
        <v>66</v>
      </c>
      <c r="CJ1707" s="8">
        <v>43917</v>
      </c>
      <c r="CK1707">
        <v>1</v>
      </c>
      <c r="CM1707">
        <v>0</v>
      </c>
    </row>
    <row r="1708" spans="1:251" ht="20.25">
      <c r="CH1708">
        <v>95</v>
      </c>
      <c r="CI1708" t="s">
        <v>66</v>
      </c>
      <c r="CJ1708" s="8">
        <v>43918</v>
      </c>
      <c r="CK1708">
        <v>1</v>
      </c>
      <c r="CM1708">
        <v>0</v>
      </c>
    </row>
    <row r="1709" spans="1:251" ht="20.25">
      <c r="CH1709">
        <v>95</v>
      </c>
      <c r="CI1709" t="s">
        <v>66</v>
      </c>
      <c r="CJ1709" s="8">
        <v>43919</v>
      </c>
      <c r="CK1709">
        <v>1</v>
      </c>
      <c r="CM1709">
        <v>0</v>
      </c>
    </row>
    <row r="1710" spans="1:251" ht="20.25">
      <c r="CH1710">
        <v>95</v>
      </c>
      <c r="CI1710" t="s">
        <v>66</v>
      </c>
      <c r="CJ1710" s="8">
        <v>43920</v>
      </c>
      <c r="CK1710">
        <v>1</v>
      </c>
      <c r="CM1710">
        <v>0</v>
      </c>
    </row>
    <row r="1711" spans="1:251" ht="20.25">
      <c r="CH1711">
        <v>95</v>
      </c>
      <c r="CI1711" t="s">
        <v>66</v>
      </c>
      <c r="CJ1711" s="8">
        <v>43921</v>
      </c>
      <c r="CK1711">
        <v>2</v>
      </c>
      <c r="CM1711">
        <v>0</v>
      </c>
    </row>
    <row r="1712" spans="1:251" ht="20.25">
      <c r="CH1712">
        <v>95</v>
      </c>
      <c r="CI1712" t="s">
        <v>66</v>
      </c>
      <c r="CJ1712" s="8">
        <v>43922</v>
      </c>
      <c r="CK1712">
        <v>2</v>
      </c>
      <c r="CM1712">
        <v>0</v>
      </c>
    </row>
    <row r="1713" spans="1:251" ht="20.25">
      <c r="CH1713">
        <v>95</v>
      </c>
      <c r="CI1713" t="s">
        <v>66</v>
      </c>
      <c r="CJ1713" s="8">
        <v>43923</v>
      </c>
      <c r="CK1713">
        <v>3</v>
      </c>
      <c r="CM1713">
        <v>0</v>
      </c>
    </row>
    <row r="1714" spans="1:251" ht="20.25">
      <c r="CH1714">
        <v>95</v>
      </c>
      <c r="CI1714" t="s">
        <v>66</v>
      </c>
      <c r="CJ1714" s="8">
        <v>43924</v>
      </c>
      <c r="CK1714">
        <v>6</v>
      </c>
      <c r="CM1714">
        <v>0</v>
      </c>
    </row>
    <row r="1715" spans="1:251" ht="20.25">
      <c r="CH1715">
        <v>95</v>
      </c>
      <c r="CI1715" t="s">
        <v>66</v>
      </c>
      <c r="CJ1715" s="8">
        <v>43925</v>
      </c>
      <c r="CK1715">
        <v>12</v>
      </c>
      <c r="CM1715">
        <v>0</v>
      </c>
    </row>
    <row r="1716" spans="1:251" ht="20.25">
      <c r="CH1716">
        <v>95</v>
      </c>
      <c r="CI1716" t="s">
        <v>66</v>
      </c>
      <c r="CJ1716" s="8">
        <v>43926</v>
      </c>
      <c r="CK1716">
        <v>11</v>
      </c>
      <c r="CM1716">
        <v>0</v>
      </c>
    </row>
    <row r="1717" spans="1:251" ht="20.25">
      <c r="CH1717">
        <v>95</v>
      </c>
      <c r="CI1717" t="s">
        <v>66</v>
      </c>
      <c r="CJ1717" s="8">
        <v>43927</v>
      </c>
      <c r="CK1717">
        <v>12</v>
      </c>
      <c r="CM1717">
        <v>0</v>
      </c>
    </row>
    <row r="1718" spans="1:251" ht="20.25">
      <c r="CH1718">
        <v>95</v>
      </c>
      <c r="CI1718" t="s">
        <v>66</v>
      </c>
      <c r="CJ1718" s="8">
        <v>43928</v>
      </c>
      <c r="CK1718">
        <v>13</v>
      </c>
      <c r="CM1718">
        <v>0</v>
      </c>
    </row>
    <row r="1719" spans="1:251" ht="20.25">
      <c r="CH1719">
        <v>95</v>
      </c>
      <c r="CI1719" t="s">
        <v>66</v>
      </c>
      <c r="CJ1719" s="8">
        <v>43929</v>
      </c>
      <c r="CK1719">
        <v>16</v>
      </c>
      <c r="CM1719">
        <v>1</v>
      </c>
    </row>
    <row r="1720" spans="1:251" ht="20.25">
      <c r="CH1720">
        <v>95</v>
      </c>
      <c r="CI1720" t="s">
        <v>66</v>
      </c>
      <c r="CJ1720" s="8">
        <v>43930</v>
      </c>
      <c r="CK1720">
        <v>21</v>
      </c>
      <c r="CM1720">
        <v>1</v>
      </c>
    </row>
    <row r="1721" spans="1:251" ht="20.25">
      <c r="CH1721">
        <v>95</v>
      </c>
      <c r="CI1721" t="s">
        <v>66</v>
      </c>
      <c r="CJ1721" s="8">
        <v>43931</v>
      </c>
      <c r="CK1721">
        <v>22</v>
      </c>
      <c r="CM1721">
        <v>0</v>
      </c>
    </row>
    <row r="1722" spans="1:251" ht="20.25">
      <c r="CH1722">
        <v>95</v>
      </c>
      <c r="CI1722" t="s">
        <v>66</v>
      </c>
      <c r="CJ1722" s="8">
        <v>43932</v>
      </c>
      <c r="CK1722">
        <v>26</v>
      </c>
      <c r="CM1722">
        <v>0</v>
      </c>
    </row>
    <row r="1723" spans="1:251" ht="20.25">
      <c r="CH1723">
        <v>95</v>
      </c>
      <c r="CI1723" t="s">
        <v>66</v>
      </c>
      <c r="CJ1723" s="8">
        <v>43933</v>
      </c>
      <c r="CK1723">
        <v>27</v>
      </c>
      <c r="CM1723">
        <v>0</v>
      </c>
    </row>
    <row r="1724" spans="1:251" ht="20.25">
      <c r="CH1724">
        <v>95</v>
      </c>
      <c r="CI1724" t="s">
        <v>66</v>
      </c>
      <c r="CJ1724" s="8">
        <v>43934</v>
      </c>
      <c r="CK1724">
        <v>33</v>
      </c>
      <c r="CM1724">
        <v>0</v>
      </c>
    </row>
    <row r="1725" spans="1:251" ht="20.25">
      <c r="CH1725">
        <v>95</v>
      </c>
      <c r="CI1725" t="s">
        <v>66</v>
      </c>
      <c r="CJ1725" s="8">
        <v>43935</v>
      </c>
      <c r="CK1725">
        <v>35</v>
      </c>
      <c r="CM1725">
        <v>0</v>
      </c>
    </row>
    <row r="1726" spans="1:251" ht="20.25">
      <c r="CH1726">
        <v>95</v>
      </c>
      <c r="CI1726" t="s">
        <v>66</v>
      </c>
      <c r="CJ1726" s="8">
        <v>43936</v>
      </c>
      <c r="CK1726">
        <v>38</v>
      </c>
      <c r="CM1726">
        <v>1</v>
      </c>
    </row>
    <row r="1727" spans="1:251" ht="20.25">
      <c r="CH1727">
        <v>95</v>
      </c>
      <c r="CI1727" t="s">
        <v>66</v>
      </c>
      <c r="CJ1727" s="8">
        <v>43937</v>
      </c>
      <c r="CK1727">
        <v>43</v>
      </c>
      <c r="CL1727">
        <v>160</v>
      </c>
      <c r="CM1727">
        <v>1</v>
      </c>
    </row>
    <row r="1728" spans="1:251" ht="20.25">
      <c r="CH1728">
        <v>95</v>
      </c>
      <c r="CI1728" t="s">
        <v>66</v>
      </c>
      <c r="CJ1728" s="8">
        <v>43938</v>
      </c>
      <c r="CK1728">
        <v>44</v>
      </c>
      <c r="CL1728">
        <v>163</v>
      </c>
      <c r="CM1728">
        <v>1</v>
      </c>
    </row>
    <row r="1729" spans="1:251" ht="20.25">
      <c r="CH1729">
        <v>95</v>
      </c>
      <c r="CI1729" t="s">
        <v>66</v>
      </c>
      <c r="CJ1729" s="8">
        <v>43939</v>
      </c>
      <c r="CK1729">
        <v>49</v>
      </c>
      <c r="CL1729">
        <v>182</v>
      </c>
      <c r="CM1729">
        <v>1</v>
      </c>
    </row>
    <row r="1730" spans="1:251" ht="20.25">
      <c r="CH1730">
        <v>95</v>
      </c>
      <c r="CI1730" t="s">
        <v>66</v>
      </c>
      <c r="CJ1730" s="8">
        <v>43940</v>
      </c>
      <c r="CK1730">
        <v>53</v>
      </c>
      <c r="CL1730">
        <v>197</v>
      </c>
      <c r="CM1730">
        <v>1</v>
      </c>
    </row>
    <row r="1731" spans="1:251" ht="20.25">
      <c r="CH1731">
        <v>95</v>
      </c>
      <c r="CI1731" t="s">
        <v>66</v>
      </c>
      <c r="CJ1731" s="8">
        <v>43941</v>
      </c>
      <c r="CK1731">
        <v>50</v>
      </c>
      <c r="CL1731">
        <v>186</v>
      </c>
      <c r="CM1731">
        <v>1</v>
      </c>
    </row>
    <row r="1732" spans="1:251" ht="20.25">
      <c r="CH1732">
        <v>95</v>
      </c>
      <c r="CI1732" t="s">
        <v>66</v>
      </c>
      <c r="CJ1732" s="8">
        <v>43942</v>
      </c>
      <c r="CK1732">
        <v>55</v>
      </c>
      <c r="CL1732">
        <v>204</v>
      </c>
      <c r="CM1732">
        <v>1</v>
      </c>
    </row>
    <row r="1733" spans="1:251" ht="20.25">
      <c r="CH1733">
        <v>95</v>
      </c>
      <c r="CI1733" t="s">
        <v>66</v>
      </c>
      <c r="CJ1733" s="8">
        <v>43943</v>
      </c>
      <c r="CK1733">
        <v>60</v>
      </c>
      <c r="CL1733">
        <v>223</v>
      </c>
      <c r="CM1733">
        <v>1</v>
      </c>
    </row>
    <row r="1734" spans="1:251" ht="20.25">
      <c r="CH1734">
        <v>95</v>
      </c>
      <c r="CI1734" t="s">
        <v>66</v>
      </c>
      <c r="CJ1734" s="8">
        <v>43944</v>
      </c>
      <c r="CK1734">
        <v>59</v>
      </c>
      <c r="CL1734">
        <v>219</v>
      </c>
      <c r="CM1734">
        <v>1</v>
      </c>
    </row>
    <row r="1735" spans="1:251" ht="20.25">
      <c r="CH1735">
        <v>95</v>
      </c>
      <c r="CI1735" t="s">
        <v>66</v>
      </c>
      <c r="CJ1735" s="8">
        <v>43945</v>
      </c>
      <c r="CK1735">
        <v>63</v>
      </c>
      <c r="CL1735">
        <v>234</v>
      </c>
      <c r="CM1735">
        <v>2</v>
      </c>
    </row>
    <row r="1736" spans="1:251" ht="20.25">
      <c r="CH1736">
        <v>95</v>
      </c>
      <c r="CI1736" t="s">
        <v>66</v>
      </c>
      <c r="CJ1736" s="8">
        <v>43946</v>
      </c>
      <c r="CK1736">
        <v>68</v>
      </c>
      <c r="CL1736">
        <v>252</v>
      </c>
      <c r="CM1736">
        <v>2</v>
      </c>
    </row>
    <row r="1737" spans="1:251" ht="20.25">
      <c r="CH1737">
        <v>95</v>
      </c>
      <c r="CI1737" t="s">
        <v>66</v>
      </c>
      <c r="CJ1737" s="8">
        <v>43947</v>
      </c>
      <c r="CK1737">
        <v>68</v>
      </c>
      <c r="CL1737">
        <v>252</v>
      </c>
      <c r="CM1737">
        <v>2</v>
      </c>
    </row>
    <row r="1738" spans="1:251" ht="20.25">
      <c r="CH1738">
        <v>95</v>
      </c>
      <c r="CI1738" t="s">
        <v>66</v>
      </c>
      <c r="CJ1738" s="8">
        <v>43948</v>
      </c>
      <c r="CK1738">
        <v>68</v>
      </c>
      <c r="CL1738">
        <v>252</v>
      </c>
      <c r="CM1738">
        <v>2</v>
      </c>
    </row>
    <row r="1739" spans="1:251" ht="20.25">
      <c r="CH1739">
        <v>95</v>
      </c>
      <c r="CI1739" t="s">
        <v>66</v>
      </c>
      <c r="CJ1739" s="8">
        <v>43949</v>
      </c>
      <c r="CK1739">
        <v>70</v>
      </c>
      <c r="CL1739">
        <v>260</v>
      </c>
      <c r="CM1739">
        <v>2</v>
      </c>
    </row>
    <row r="1740" spans="1:251" ht="20.25">
      <c r="CH1740">
        <v>95</v>
      </c>
      <c r="CI1740" t="s">
        <v>66</v>
      </c>
      <c r="CJ1740" s="8">
        <v>43950</v>
      </c>
      <c r="CK1740">
        <v>72</v>
      </c>
      <c r="CL1740">
        <v>267</v>
      </c>
      <c r="CM1740">
        <v>2</v>
      </c>
    </row>
    <row r="1741" spans="1:251" ht="20.25">
      <c r="CH1741">
        <v>95</v>
      </c>
      <c r="CI1741" t="s">
        <v>66</v>
      </c>
      <c r="CJ1741" s="8">
        <v>43951</v>
      </c>
      <c r="CK1741">
        <v>77</v>
      </c>
      <c r="CL1741">
        <v>286</v>
      </c>
      <c r="CM1741">
        <v>2</v>
      </c>
    </row>
    <row r="1742" spans="1:251" ht="20.25">
      <c r="CH1742">
        <v>95</v>
      </c>
      <c r="CI1742" t="s">
        <v>66</v>
      </c>
      <c r="CJ1742" s="8">
        <v>43952</v>
      </c>
      <c r="CK1742">
        <v>80</v>
      </c>
      <c r="CL1742">
        <v>297</v>
      </c>
      <c r="CM1742">
        <v>2</v>
      </c>
    </row>
    <row r="1743" spans="1:251" ht="20.25">
      <c r="CH1743">
        <v>95</v>
      </c>
      <c r="CI1743" t="s">
        <v>66</v>
      </c>
      <c r="CJ1743" s="8">
        <v>43953</v>
      </c>
      <c r="CK1743">
        <v>81</v>
      </c>
      <c r="CL1743">
        <v>301</v>
      </c>
      <c r="CM1743">
        <v>2</v>
      </c>
    </row>
    <row r="1744" spans="1:251" ht="20.25">
      <c r="CH1744">
        <v>95</v>
      </c>
      <c r="CI1744" t="s">
        <v>66</v>
      </c>
      <c r="CJ1744" s="8">
        <v>43954</v>
      </c>
      <c r="CK1744">
        <v>85</v>
      </c>
      <c r="CL1744">
        <v>316</v>
      </c>
      <c r="CM1744">
        <v>2</v>
      </c>
    </row>
    <row r="1745" spans="1:251" ht="20.25">
      <c r="CH1745">
        <v>95</v>
      </c>
      <c r="CI1745" t="s">
        <v>66</v>
      </c>
      <c r="CJ1745" s="8">
        <v>43955</v>
      </c>
      <c r="CK1745">
        <v>88</v>
      </c>
      <c r="CL1745">
        <v>327</v>
      </c>
      <c r="CM1745">
        <v>2</v>
      </c>
    </row>
    <row r="1746" spans="1:251" ht="20.25">
      <c r="CH1746">
        <v>95</v>
      </c>
      <c r="CI1746" t="s">
        <v>66</v>
      </c>
      <c r="CJ1746" s="8">
        <v>43956</v>
      </c>
      <c r="CK1746">
        <v>92</v>
      </c>
      <c r="CL1746">
        <v>342</v>
      </c>
      <c r="CM1746">
        <v>2</v>
      </c>
    </row>
    <row r="1747" spans="1:251" ht="20.25">
      <c r="CH1747">
        <v>95</v>
      </c>
      <c r="CI1747" t="s">
        <v>66</v>
      </c>
      <c r="CJ1747" s="8">
        <v>43957</v>
      </c>
      <c r="CK1747">
        <v>94</v>
      </c>
      <c r="CL1747">
        <v>349</v>
      </c>
      <c r="CM1747">
        <v>2</v>
      </c>
    </row>
    <row r="1748" spans="1:251" ht="20.25">
      <c r="CH1748">
        <v>95</v>
      </c>
      <c r="CI1748" t="s">
        <v>66</v>
      </c>
      <c r="CJ1748" s="8">
        <v>43958</v>
      </c>
      <c r="CK1748">
        <v>100</v>
      </c>
      <c r="CL1748">
        <v>371</v>
      </c>
      <c r="CM1748">
        <v>2</v>
      </c>
    </row>
    <row r="1749" spans="1:251" ht="20.25">
      <c r="CH1749">
        <v>95</v>
      </c>
      <c r="CI1749" t="s">
        <v>66</v>
      </c>
      <c r="CJ1749" s="8">
        <v>43959</v>
      </c>
      <c r="CK1749">
        <v>105</v>
      </c>
      <c r="CL1749">
        <v>390</v>
      </c>
      <c r="CM1749">
        <v>2</v>
      </c>
    </row>
    <row r="1750" spans="1:251" ht="20.25">
      <c r="CH1750">
        <v>95</v>
      </c>
      <c r="CI1750" t="s">
        <v>66</v>
      </c>
      <c r="CJ1750" s="8">
        <v>43960</v>
      </c>
      <c r="CK1750">
        <v>105</v>
      </c>
      <c r="CL1750">
        <v>390</v>
      </c>
      <c r="CM1750">
        <v>2</v>
      </c>
    </row>
    <row r="1751" spans="1:251" ht="20.25">
      <c r="CH1751">
        <v>95</v>
      </c>
      <c r="CI1751" t="s">
        <v>66</v>
      </c>
      <c r="CJ1751" s="8">
        <v>43961</v>
      </c>
      <c r="CK1751">
        <v>106</v>
      </c>
      <c r="CL1751">
        <v>393</v>
      </c>
      <c r="CM1751">
        <v>2</v>
      </c>
    </row>
    <row r="1752" spans="1:251" ht="20.25">
      <c r="CH1752">
        <v>95</v>
      </c>
      <c r="CI1752" t="s">
        <v>66</v>
      </c>
      <c r="CJ1752" s="8">
        <v>43962</v>
      </c>
      <c r="CK1752">
        <v>111</v>
      </c>
      <c r="CL1752">
        <v>412</v>
      </c>
      <c r="CM1752">
        <v>2</v>
      </c>
    </row>
    <row r="1753" spans="1:251" ht="20.25">
      <c r="CH1753">
        <v>95</v>
      </c>
      <c r="CI1753" t="s">
        <v>66</v>
      </c>
      <c r="CJ1753" s="8">
        <v>43963</v>
      </c>
      <c r="CK1753">
        <v>113</v>
      </c>
      <c r="CL1753">
        <v>419</v>
      </c>
      <c r="CM1753">
        <v>2</v>
      </c>
    </row>
    <row r="1754" spans="1:251" ht="20.25">
      <c r="CH1754">
        <v>95</v>
      </c>
      <c r="CI1754" t="s">
        <v>66</v>
      </c>
      <c r="CJ1754" s="8">
        <v>43964</v>
      </c>
      <c r="CK1754">
        <v>120</v>
      </c>
      <c r="CL1754">
        <v>445</v>
      </c>
      <c r="CM1754">
        <v>2</v>
      </c>
    </row>
    <row r="1755" spans="1:251" ht="20.25">
      <c r="CH1755">
        <v>95</v>
      </c>
      <c r="CI1755" t="s">
        <v>66</v>
      </c>
      <c r="CJ1755" s="8">
        <v>43965</v>
      </c>
      <c r="CK1755">
        <v>124</v>
      </c>
      <c r="CL1755">
        <v>460</v>
      </c>
      <c r="CM1755">
        <v>2</v>
      </c>
    </row>
    <row r="1756" spans="1:251" ht="20.25">
      <c r="CH1756">
        <v>95</v>
      </c>
      <c r="CI1756" t="s">
        <v>66</v>
      </c>
      <c r="CJ1756" s="8">
        <v>43966</v>
      </c>
      <c r="CK1756">
        <v>128</v>
      </c>
      <c r="CL1756">
        <v>475</v>
      </c>
      <c r="CM1756">
        <v>2</v>
      </c>
    </row>
    <row r="1757" spans="1:251" ht="20.25">
      <c r="CH1757">
        <v>98</v>
      </c>
      <c r="CI1757" t="s">
        <v>45</v>
      </c>
      <c r="CJ1757" s="8">
        <v>43914</v>
      </c>
      <c r="CK1757">
        <v>0</v>
      </c>
      <c r="CM1757">
        <v>0</v>
      </c>
    </row>
    <row r="1758" spans="1:251" ht="20.25">
      <c r="CH1758">
        <v>98</v>
      </c>
      <c r="CI1758" t="s">
        <v>45</v>
      </c>
      <c r="CJ1758" s="8">
        <v>43915</v>
      </c>
      <c r="CK1758">
        <v>0</v>
      </c>
      <c r="CM1758">
        <v>0</v>
      </c>
    </row>
    <row r="1759" spans="1:251" ht="20.25">
      <c r="CH1759">
        <v>98</v>
      </c>
      <c r="CI1759" t="s">
        <v>45</v>
      </c>
      <c r="CJ1759" s="8">
        <v>43916</v>
      </c>
      <c r="CK1759">
        <v>1</v>
      </c>
      <c r="CM1759">
        <v>0</v>
      </c>
    </row>
    <row r="1760" spans="1:251" ht="20.25">
      <c r="CH1760">
        <v>98</v>
      </c>
      <c r="CI1760" t="s">
        <v>45</v>
      </c>
      <c r="CJ1760" s="8">
        <v>43917</v>
      </c>
      <c r="CK1760">
        <v>1</v>
      </c>
      <c r="CM1760">
        <v>0</v>
      </c>
    </row>
    <row r="1761" spans="1:251" ht="20.25">
      <c r="CH1761">
        <v>98</v>
      </c>
      <c r="CI1761" t="s">
        <v>45</v>
      </c>
      <c r="CJ1761" s="8">
        <v>43918</v>
      </c>
      <c r="CK1761">
        <v>1</v>
      </c>
      <c r="CM1761">
        <v>0</v>
      </c>
    </row>
    <row r="1762" spans="1:251" ht="20.25">
      <c r="CH1762">
        <v>98</v>
      </c>
      <c r="CI1762" t="s">
        <v>45</v>
      </c>
      <c r="CJ1762" s="8">
        <v>43919</v>
      </c>
      <c r="CK1762">
        <v>1</v>
      </c>
      <c r="CM1762">
        <v>0</v>
      </c>
    </row>
    <row r="1763" spans="1:251" ht="20.25">
      <c r="CH1763">
        <v>98</v>
      </c>
      <c r="CI1763" t="s">
        <v>45</v>
      </c>
      <c r="CJ1763" s="8">
        <v>43920</v>
      </c>
      <c r="CK1763">
        <v>1</v>
      </c>
      <c r="CM1763">
        <v>0</v>
      </c>
    </row>
    <row r="1764" spans="1:251" ht="20.25">
      <c r="CH1764">
        <v>98</v>
      </c>
      <c r="CI1764" t="s">
        <v>45</v>
      </c>
      <c r="CJ1764" s="8">
        <v>43921</v>
      </c>
      <c r="CK1764">
        <v>1</v>
      </c>
      <c r="CM1764">
        <v>0</v>
      </c>
    </row>
    <row r="1765" spans="1:251" ht="20.25">
      <c r="CH1765">
        <v>98</v>
      </c>
      <c r="CI1765" t="s">
        <v>45</v>
      </c>
      <c r="CJ1765" s="8">
        <v>43922</v>
      </c>
      <c r="CK1765">
        <v>1</v>
      </c>
      <c r="CM1765">
        <v>0</v>
      </c>
    </row>
    <row r="1766" spans="1:251" ht="20.25">
      <c r="CH1766">
        <v>98</v>
      </c>
      <c r="CI1766" t="s">
        <v>45</v>
      </c>
      <c r="CJ1766" s="8">
        <v>43923</v>
      </c>
      <c r="CK1766">
        <v>1</v>
      </c>
      <c r="CM1766">
        <v>0</v>
      </c>
    </row>
    <row r="1767" spans="1:251" ht="20.25">
      <c r="CH1767">
        <v>98</v>
      </c>
      <c r="CI1767" t="s">
        <v>45</v>
      </c>
      <c r="CJ1767" s="8">
        <v>43924</v>
      </c>
      <c r="CK1767">
        <v>1</v>
      </c>
      <c r="CM1767">
        <v>0</v>
      </c>
    </row>
    <row r="1768" spans="1:251" ht="20.25">
      <c r="CH1768">
        <v>98</v>
      </c>
      <c r="CI1768" t="s">
        <v>45</v>
      </c>
      <c r="CJ1768" s="8">
        <v>43925</v>
      </c>
      <c r="CK1768">
        <v>1</v>
      </c>
      <c r="CM1768">
        <v>0</v>
      </c>
    </row>
    <row r="1769" spans="1:251" ht="20.25">
      <c r="CH1769">
        <v>98</v>
      </c>
      <c r="CI1769" t="s">
        <v>45</v>
      </c>
      <c r="CJ1769" s="8">
        <v>43926</v>
      </c>
      <c r="CK1769">
        <v>1</v>
      </c>
      <c r="CM1769">
        <v>0</v>
      </c>
    </row>
    <row r="1770" spans="1:251" ht="20.25">
      <c r="CH1770">
        <v>98</v>
      </c>
      <c r="CI1770" t="s">
        <v>45</v>
      </c>
      <c r="CJ1770" s="8">
        <v>43927</v>
      </c>
      <c r="CK1770">
        <v>1</v>
      </c>
      <c r="CM1770">
        <v>0</v>
      </c>
    </row>
    <row r="1771" spans="1:251" ht="20.25">
      <c r="CH1771">
        <v>98</v>
      </c>
      <c r="CI1771" t="s">
        <v>45</v>
      </c>
      <c r="CJ1771" s="8">
        <v>43928</v>
      </c>
      <c r="CK1771">
        <v>1</v>
      </c>
      <c r="CM1771">
        <v>0</v>
      </c>
    </row>
    <row r="1772" spans="1:251" ht="20.25">
      <c r="CH1772">
        <v>98</v>
      </c>
      <c r="CI1772" t="s">
        <v>45</v>
      </c>
      <c r="CJ1772" s="8">
        <v>43929</v>
      </c>
      <c r="CK1772">
        <v>1</v>
      </c>
      <c r="CM1772">
        <v>0</v>
      </c>
    </row>
    <row r="1773" spans="1:251" ht="20.25">
      <c r="CH1773">
        <v>98</v>
      </c>
      <c r="CI1773" t="s">
        <v>45</v>
      </c>
      <c r="CJ1773" s="8">
        <v>43930</v>
      </c>
      <c r="CK1773">
        <v>1</v>
      </c>
      <c r="CM1773">
        <v>0</v>
      </c>
    </row>
    <row r="1774" spans="1:251" ht="20.25">
      <c r="CH1774">
        <v>98</v>
      </c>
      <c r="CI1774" t="s">
        <v>45</v>
      </c>
      <c r="CJ1774" s="8">
        <v>43931</v>
      </c>
      <c r="CK1774">
        <v>1</v>
      </c>
      <c r="CM1774">
        <v>0</v>
      </c>
    </row>
    <row r="1775" spans="1:251" ht="20.25">
      <c r="CH1775">
        <v>98</v>
      </c>
      <c r="CI1775" t="s">
        <v>45</v>
      </c>
      <c r="CJ1775" s="8">
        <v>43932</v>
      </c>
      <c r="CK1775">
        <v>3</v>
      </c>
      <c r="CM1775">
        <v>0</v>
      </c>
    </row>
    <row r="1776" spans="1:251" ht="20.25">
      <c r="CH1776">
        <v>98</v>
      </c>
      <c r="CI1776" t="s">
        <v>45</v>
      </c>
      <c r="CJ1776" s="8">
        <v>43933</v>
      </c>
      <c r="CK1776">
        <v>3</v>
      </c>
      <c r="CM1776">
        <v>0</v>
      </c>
    </row>
    <row r="1777" spans="1:251" ht="20.25">
      <c r="CH1777">
        <v>98</v>
      </c>
      <c r="CI1777" t="s">
        <v>45</v>
      </c>
      <c r="CJ1777" s="8">
        <v>43934</v>
      </c>
      <c r="CK1777">
        <v>4</v>
      </c>
      <c r="CM1777">
        <v>0</v>
      </c>
    </row>
    <row r="1778" spans="1:251" ht="20.25">
      <c r="CH1778">
        <v>98</v>
      </c>
      <c r="CI1778" t="s">
        <v>45</v>
      </c>
      <c r="CJ1778" s="8">
        <v>43935</v>
      </c>
      <c r="CK1778">
        <v>4</v>
      </c>
      <c r="CM1778">
        <v>0</v>
      </c>
    </row>
    <row r="1779" spans="1:251" ht="20.25">
      <c r="CH1779">
        <v>98</v>
      </c>
      <c r="CI1779" t="s">
        <v>45</v>
      </c>
      <c r="CJ1779" s="8">
        <v>43936</v>
      </c>
      <c r="CK1779">
        <v>4</v>
      </c>
      <c r="CM1779">
        <v>0</v>
      </c>
    </row>
    <row r="1780" spans="1:251" ht="20.25">
      <c r="CH1780">
        <v>98</v>
      </c>
      <c r="CI1780" t="s">
        <v>45</v>
      </c>
      <c r="CJ1780" s="8">
        <v>43937</v>
      </c>
      <c r="CK1780">
        <v>4</v>
      </c>
      <c r="CL1780">
        <v>244</v>
      </c>
      <c r="CM1780">
        <v>0</v>
      </c>
    </row>
    <row r="1781" spans="1:251" ht="20.25">
      <c r="CH1781">
        <v>98</v>
      </c>
      <c r="CI1781" t="s">
        <v>45</v>
      </c>
      <c r="CJ1781" s="8">
        <v>43938</v>
      </c>
      <c r="CK1781">
        <v>4</v>
      </c>
      <c r="CL1781">
        <v>244</v>
      </c>
      <c r="CM1781">
        <v>0</v>
      </c>
    </row>
    <row r="1782" spans="1:251" ht="20.25">
      <c r="CH1782">
        <v>98</v>
      </c>
      <c r="CI1782" t="s">
        <v>45</v>
      </c>
      <c r="CJ1782" s="8">
        <v>43939</v>
      </c>
      <c r="CK1782">
        <v>4</v>
      </c>
      <c r="CL1782">
        <v>244</v>
      </c>
      <c r="CM1782">
        <v>0</v>
      </c>
    </row>
    <row r="1783" spans="1:251" ht="20.25">
      <c r="CH1783">
        <v>98</v>
      </c>
      <c r="CI1783" t="s">
        <v>45</v>
      </c>
      <c r="CJ1783" s="8">
        <v>43940</v>
      </c>
      <c r="CK1783">
        <v>4</v>
      </c>
      <c r="CL1783">
        <v>244</v>
      </c>
      <c r="CM1783">
        <v>0</v>
      </c>
    </row>
    <row r="1784" spans="1:251" ht="20.25">
      <c r="CH1784">
        <v>98</v>
      </c>
      <c r="CI1784" t="s">
        <v>45</v>
      </c>
      <c r="CJ1784" s="8">
        <v>43941</v>
      </c>
      <c r="CK1784">
        <v>5</v>
      </c>
      <c r="CL1784">
        <v>305</v>
      </c>
      <c r="CM1784">
        <v>0</v>
      </c>
    </row>
    <row r="1785" spans="1:251" ht="20.25">
      <c r="CH1785">
        <v>98</v>
      </c>
      <c r="CI1785" t="s">
        <v>45</v>
      </c>
      <c r="CJ1785" s="8">
        <v>43942</v>
      </c>
      <c r="CK1785">
        <v>5</v>
      </c>
      <c r="CL1785">
        <v>305</v>
      </c>
      <c r="CM1785">
        <v>0</v>
      </c>
    </row>
    <row r="1786" spans="1:251" ht="20.25">
      <c r="CH1786">
        <v>98</v>
      </c>
      <c r="CI1786" t="s">
        <v>45</v>
      </c>
      <c r="CJ1786" s="8">
        <v>43943</v>
      </c>
      <c r="CK1786">
        <v>5</v>
      </c>
      <c r="CL1786">
        <v>305</v>
      </c>
      <c r="CM1786">
        <v>0</v>
      </c>
    </row>
    <row r="1787" spans="1:251" ht="20.25">
      <c r="CH1787">
        <v>98</v>
      </c>
      <c r="CI1787" t="s">
        <v>45</v>
      </c>
      <c r="CJ1787" s="8">
        <v>43944</v>
      </c>
      <c r="CK1787">
        <v>5</v>
      </c>
      <c r="CL1787">
        <v>305</v>
      </c>
      <c r="CM1787">
        <v>0</v>
      </c>
    </row>
    <row r="1788" spans="1:251" ht="20.25">
      <c r="CH1788">
        <v>98</v>
      </c>
      <c r="CI1788" t="s">
        <v>45</v>
      </c>
      <c r="CJ1788" s="8">
        <v>43945</v>
      </c>
      <c r="CK1788">
        <v>5</v>
      </c>
      <c r="CL1788">
        <v>305</v>
      </c>
      <c r="CM1788">
        <v>0</v>
      </c>
    </row>
    <row r="1789" spans="1:251" ht="20.25">
      <c r="CH1789">
        <v>98</v>
      </c>
      <c r="CI1789" t="s">
        <v>45</v>
      </c>
      <c r="CJ1789" s="8">
        <v>43946</v>
      </c>
      <c r="CK1789">
        <v>5</v>
      </c>
      <c r="CL1789">
        <v>305</v>
      </c>
      <c r="CM1789">
        <v>0</v>
      </c>
    </row>
    <row r="1790" spans="1:251" ht="20.25">
      <c r="CH1790">
        <v>98</v>
      </c>
      <c r="CI1790" t="s">
        <v>45</v>
      </c>
      <c r="CJ1790" s="8">
        <v>43947</v>
      </c>
      <c r="CK1790">
        <v>6</v>
      </c>
      <c r="CL1790">
        <v>366</v>
      </c>
      <c r="CM1790">
        <v>0</v>
      </c>
    </row>
    <row r="1791" spans="1:251" ht="20.25">
      <c r="CH1791">
        <v>98</v>
      </c>
      <c r="CI1791" t="s">
        <v>45</v>
      </c>
      <c r="CJ1791" s="8">
        <v>43948</v>
      </c>
      <c r="CK1791">
        <v>6</v>
      </c>
      <c r="CL1791">
        <v>366</v>
      </c>
      <c r="CM1791">
        <v>0</v>
      </c>
    </row>
    <row r="1792" spans="1:251" ht="20.25">
      <c r="CH1792">
        <v>98</v>
      </c>
      <c r="CI1792" t="s">
        <v>45</v>
      </c>
      <c r="CJ1792" s="8">
        <v>43949</v>
      </c>
      <c r="CK1792">
        <v>6</v>
      </c>
      <c r="CL1792">
        <v>366</v>
      </c>
      <c r="CM1792">
        <v>0</v>
      </c>
    </row>
    <row r="1793" spans="1:251" ht="20.25">
      <c r="CH1793">
        <v>98</v>
      </c>
      <c r="CI1793" t="s">
        <v>45</v>
      </c>
      <c r="CJ1793" s="8">
        <v>43950</v>
      </c>
      <c r="CK1793">
        <v>6</v>
      </c>
      <c r="CL1793">
        <v>366</v>
      </c>
      <c r="CM1793">
        <v>0</v>
      </c>
    </row>
    <row r="1794" spans="1:251" ht="20.25">
      <c r="CH1794">
        <v>98</v>
      </c>
      <c r="CI1794" t="s">
        <v>45</v>
      </c>
      <c r="CJ1794" s="8">
        <v>43951</v>
      </c>
      <c r="CK1794">
        <v>7</v>
      </c>
      <c r="CL1794">
        <v>427</v>
      </c>
      <c r="CM1794">
        <v>0</v>
      </c>
    </row>
    <row r="1795" spans="1:251" ht="20.25">
      <c r="CH1795">
        <v>98</v>
      </c>
      <c r="CI1795" t="s">
        <v>45</v>
      </c>
      <c r="CJ1795" s="8">
        <v>43952</v>
      </c>
      <c r="CK1795">
        <v>7</v>
      </c>
      <c r="CL1795">
        <v>427</v>
      </c>
      <c r="CM1795">
        <v>0</v>
      </c>
    </row>
    <row r="1796" spans="1:251" ht="20.25">
      <c r="CH1796">
        <v>98</v>
      </c>
      <c r="CI1796" t="s">
        <v>45</v>
      </c>
      <c r="CJ1796" s="8">
        <v>43953</v>
      </c>
      <c r="CK1796">
        <v>7</v>
      </c>
      <c r="CL1796">
        <v>427</v>
      </c>
      <c r="CM1796">
        <v>0</v>
      </c>
    </row>
    <row r="1797" spans="1:251" ht="20.25">
      <c r="CH1797">
        <v>98</v>
      </c>
      <c r="CI1797" t="s">
        <v>45</v>
      </c>
      <c r="CJ1797" s="8">
        <v>43954</v>
      </c>
      <c r="CK1797">
        <v>7</v>
      </c>
      <c r="CL1797">
        <v>427</v>
      </c>
      <c r="CM1797">
        <v>0</v>
      </c>
    </row>
    <row r="1798" spans="1:251" ht="20.25">
      <c r="CH1798">
        <v>98</v>
      </c>
      <c r="CI1798" t="s">
        <v>45</v>
      </c>
      <c r="CJ1798" s="8">
        <v>43955</v>
      </c>
      <c r="CK1798">
        <v>7</v>
      </c>
      <c r="CL1798">
        <v>427</v>
      </c>
      <c r="CM1798">
        <v>0</v>
      </c>
    </row>
    <row r="1799" spans="1:251" ht="20.25">
      <c r="CH1799">
        <v>98</v>
      </c>
      <c r="CI1799" t="s">
        <v>45</v>
      </c>
      <c r="CJ1799" s="8">
        <v>43956</v>
      </c>
      <c r="CK1799">
        <v>8</v>
      </c>
      <c r="CL1799">
        <v>488</v>
      </c>
      <c r="CM1799">
        <v>0</v>
      </c>
    </row>
    <row r="1800" spans="1:251" ht="20.25">
      <c r="CH1800">
        <v>98</v>
      </c>
      <c r="CI1800" t="s">
        <v>45</v>
      </c>
      <c r="CJ1800" s="8">
        <v>43957</v>
      </c>
      <c r="CK1800">
        <v>8</v>
      </c>
      <c r="CL1800">
        <v>488</v>
      </c>
      <c r="CM1800">
        <v>0</v>
      </c>
    </row>
    <row r="1801" spans="1:251" ht="20.25">
      <c r="CH1801">
        <v>98</v>
      </c>
      <c r="CI1801" t="s">
        <v>45</v>
      </c>
      <c r="CJ1801" s="8">
        <v>43958</v>
      </c>
      <c r="CK1801">
        <v>8</v>
      </c>
      <c r="CL1801">
        <v>488</v>
      </c>
      <c r="CM1801">
        <v>0</v>
      </c>
    </row>
    <row r="1802" spans="1:251" ht="20.25">
      <c r="CH1802">
        <v>98</v>
      </c>
      <c r="CI1802" t="s">
        <v>45</v>
      </c>
      <c r="CJ1802" s="8">
        <v>43959</v>
      </c>
      <c r="CK1802">
        <v>8</v>
      </c>
      <c r="CL1802">
        <v>488</v>
      </c>
      <c r="CM1802">
        <v>0</v>
      </c>
    </row>
    <row r="1803" spans="1:251" ht="20.25">
      <c r="CH1803">
        <v>98</v>
      </c>
      <c r="CI1803" t="s">
        <v>45</v>
      </c>
      <c r="CJ1803" s="8">
        <v>43960</v>
      </c>
      <c r="CK1803">
        <v>8</v>
      </c>
      <c r="CL1803">
        <v>488</v>
      </c>
      <c r="CM1803">
        <v>0</v>
      </c>
    </row>
    <row r="1804" spans="1:251" ht="20.25">
      <c r="CH1804">
        <v>98</v>
      </c>
      <c r="CI1804" t="s">
        <v>45</v>
      </c>
      <c r="CJ1804" s="8">
        <v>43961</v>
      </c>
      <c r="CK1804">
        <v>8</v>
      </c>
      <c r="CL1804">
        <v>488</v>
      </c>
      <c r="CM1804">
        <v>0</v>
      </c>
    </row>
    <row r="1805" spans="1:251" ht="20.25">
      <c r="CH1805">
        <v>98</v>
      </c>
      <c r="CI1805" t="s">
        <v>45</v>
      </c>
      <c r="CJ1805" s="8">
        <v>43962</v>
      </c>
      <c r="CK1805">
        <v>8</v>
      </c>
      <c r="CL1805">
        <v>488</v>
      </c>
      <c r="CM1805">
        <v>0</v>
      </c>
    </row>
    <row r="1806" spans="1:251" ht="20.25">
      <c r="CH1806">
        <v>98</v>
      </c>
      <c r="CI1806" t="s">
        <v>45</v>
      </c>
      <c r="CJ1806" s="8">
        <v>43963</v>
      </c>
      <c r="CK1806">
        <v>8</v>
      </c>
      <c r="CL1806">
        <v>488</v>
      </c>
      <c r="CM1806">
        <v>0</v>
      </c>
    </row>
    <row r="1807" spans="1:251" ht="20.25">
      <c r="CH1807">
        <v>98</v>
      </c>
      <c r="CI1807" t="s">
        <v>45</v>
      </c>
      <c r="CJ1807" s="8">
        <v>43964</v>
      </c>
      <c r="CK1807">
        <v>8</v>
      </c>
      <c r="CL1807">
        <v>488</v>
      </c>
      <c r="CM1807">
        <v>0</v>
      </c>
    </row>
    <row r="1808" spans="1:251" ht="20.25">
      <c r="CH1808">
        <v>98</v>
      </c>
      <c r="CI1808" t="s">
        <v>45</v>
      </c>
      <c r="CJ1808" s="8">
        <v>43965</v>
      </c>
      <c r="CK1808">
        <v>8</v>
      </c>
      <c r="CL1808">
        <v>488</v>
      </c>
      <c r="CM1808">
        <v>0</v>
      </c>
    </row>
    <row r="1809" spans="1:251" ht="20.25">
      <c r="CH1809">
        <v>98</v>
      </c>
      <c r="CI1809" t="s">
        <v>45</v>
      </c>
      <c r="CJ1809" s="8">
        <v>43966</v>
      </c>
      <c r="CK1809">
        <v>8</v>
      </c>
      <c r="CL1809">
        <v>488</v>
      </c>
      <c r="CM1809">
        <v>0</v>
      </c>
    </row>
    <row r="1810" spans="1:251" ht="20.25">
      <c r="CH1810">
        <v>102</v>
      </c>
      <c r="CI1810" t="s">
        <v>68</v>
      </c>
      <c r="CJ1810" s="8">
        <v>43914</v>
      </c>
      <c r="CK1810">
        <v>0</v>
      </c>
      <c r="CM1810">
        <v>0</v>
      </c>
    </row>
    <row r="1811" spans="1:251" ht="20.25">
      <c r="CH1811">
        <v>102</v>
      </c>
      <c r="CI1811" t="s">
        <v>68</v>
      </c>
      <c r="CJ1811" s="8">
        <v>43915</v>
      </c>
      <c r="CK1811">
        <v>0</v>
      </c>
      <c r="CM1811">
        <v>0</v>
      </c>
    </row>
    <row r="1812" spans="1:251" ht="20.25">
      <c r="CH1812">
        <v>102</v>
      </c>
      <c r="CI1812" t="s">
        <v>68</v>
      </c>
      <c r="CJ1812" s="8">
        <v>43916</v>
      </c>
      <c r="CK1812">
        <v>0</v>
      </c>
      <c r="CM1812">
        <v>0</v>
      </c>
    </row>
    <row r="1813" spans="1:251" ht="20.25">
      <c r="CH1813">
        <v>102</v>
      </c>
      <c r="CI1813" t="s">
        <v>68</v>
      </c>
      <c r="CJ1813" s="8">
        <v>43917</v>
      </c>
      <c r="CK1813">
        <v>0</v>
      </c>
      <c r="CM1813">
        <v>0</v>
      </c>
    </row>
    <row r="1814" spans="1:251" ht="20.25">
      <c r="CH1814">
        <v>102</v>
      </c>
      <c r="CI1814" t="s">
        <v>68</v>
      </c>
      <c r="CJ1814" s="8">
        <v>43918</v>
      </c>
      <c r="CK1814">
        <v>0</v>
      </c>
      <c r="CM1814">
        <v>0</v>
      </c>
    </row>
    <row r="1815" spans="1:251" ht="20.25">
      <c r="CH1815">
        <v>102</v>
      </c>
      <c r="CI1815" t="s">
        <v>68</v>
      </c>
      <c r="CJ1815" s="8">
        <v>43919</v>
      </c>
      <c r="CK1815">
        <v>0</v>
      </c>
      <c r="CM1815">
        <v>0</v>
      </c>
    </row>
    <row r="1816" spans="1:251" ht="20.25">
      <c r="CH1816">
        <v>102</v>
      </c>
      <c r="CI1816" t="s">
        <v>68</v>
      </c>
      <c r="CJ1816" s="8">
        <v>43920</v>
      </c>
      <c r="CK1816">
        <v>0</v>
      </c>
      <c r="CM1816">
        <v>0</v>
      </c>
    </row>
    <row r="1817" spans="1:251" ht="20.25">
      <c r="CH1817">
        <v>102</v>
      </c>
      <c r="CI1817" t="s">
        <v>68</v>
      </c>
      <c r="CJ1817" s="8">
        <v>43921</v>
      </c>
      <c r="CK1817">
        <v>0</v>
      </c>
      <c r="CM1817">
        <v>0</v>
      </c>
    </row>
    <row r="1818" spans="1:251" ht="20.25">
      <c r="CH1818">
        <v>102</v>
      </c>
      <c r="CI1818" t="s">
        <v>68</v>
      </c>
      <c r="CJ1818" s="8">
        <v>43922</v>
      </c>
      <c r="CK1818">
        <v>0</v>
      </c>
      <c r="CM1818">
        <v>0</v>
      </c>
    </row>
    <row r="1819" spans="1:251" ht="20.25">
      <c r="CH1819">
        <v>102</v>
      </c>
      <c r="CI1819" t="s">
        <v>68</v>
      </c>
      <c r="CJ1819" s="8">
        <v>43923</v>
      </c>
      <c r="CK1819">
        <v>0</v>
      </c>
      <c r="CM1819">
        <v>0</v>
      </c>
    </row>
    <row r="1820" spans="1:251" ht="20.25">
      <c r="CH1820">
        <v>102</v>
      </c>
      <c r="CI1820" t="s">
        <v>68</v>
      </c>
      <c r="CJ1820" s="8">
        <v>43924</v>
      </c>
      <c r="CK1820">
        <v>0</v>
      </c>
      <c r="CM1820">
        <v>0</v>
      </c>
    </row>
    <row r="1821" spans="1:251" ht="20.25">
      <c r="CH1821">
        <v>102</v>
      </c>
      <c r="CI1821" t="s">
        <v>68</v>
      </c>
      <c r="CJ1821" s="8">
        <v>43925</v>
      </c>
      <c r="CK1821">
        <v>0</v>
      </c>
      <c r="CM1821">
        <v>0</v>
      </c>
    </row>
    <row r="1822" spans="1:251" ht="20.25">
      <c r="CH1822">
        <v>102</v>
      </c>
      <c r="CI1822" t="s">
        <v>68</v>
      </c>
      <c r="CJ1822" s="8">
        <v>43926</v>
      </c>
      <c r="CK1822">
        <v>0</v>
      </c>
      <c r="CM1822">
        <v>0</v>
      </c>
    </row>
    <row r="1823" spans="1:251" ht="20.25">
      <c r="CH1823">
        <v>102</v>
      </c>
      <c r="CI1823" t="s">
        <v>68</v>
      </c>
      <c r="CJ1823" s="8">
        <v>43927</v>
      </c>
      <c r="CK1823">
        <v>0</v>
      </c>
      <c r="CM1823">
        <v>0</v>
      </c>
    </row>
    <row r="1824" spans="1:251" ht="20.25">
      <c r="CH1824">
        <v>102</v>
      </c>
      <c r="CI1824" t="s">
        <v>68</v>
      </c>
      <c r="CJ1824" s="8">
        <v>43928</v>
      </c>
      <c r="CK1824">
        <v>0</v>
      </c>
      <c r="CM1824">
        <v>0</v>
      </c>
    </row>
    <row r="1825" spans="1:251" ht="20.25">
      <c r="CH1825">
        <v>102</v>
      </c>
      <c r="CI1825" t="s">
        <v>68</v>
      </c>
      <c r="CJ1825" s="8">
        <v>43929</v>
      </c>
      <c r="CK1825">
        <v>0</v>
      </c>
      <c r="CM1825">
        <v>0</v>
      </c>
    </row>
    <row r="1826" spans="1:251" ht="20.25">
      <c r="CH1826">
        <v>102</v>
      </c>
      <c r="CI1826" t="s">
        <v>68</v>
      </c>
      <c r="CJ1826" s="8">
        <v>43930</v>
      </c>
      <c r="CK1826">
        <v>0</v>
      </c>
      <c r="CM1826">
        <v>0</v>
      </c>
    </row>
    <row r="1827" spans="1:251" ht="20.25">
      <c r="CH1827">
        <v>102</v>
      </c>
      <c r="CI1827" t="s">
        <v>68</v>
      </c>
      <c r="CJ1827" s="8">
        <v>43931</v>
      </c>
      <c r="CK1827">
        <v>0</v>
      </c>
      <c r="CM1827">
        <v>0</v>
      </c>
    </row>
    <row r="1828" spans="1:251" ht="20.25">
      <c r="CH1828">
        <v>102</v>
      </c>
      <c r="CI1828" t="s">
        <v>68</v>
      </c>
      <c r="CJ1828" s="8">
        <v>43932</v>
      </c>
      <c r="CK1828">
        <v>0</v>
      </c>
      <c r="CM1828">
        <v>0</v>
      </c>
    </row>
    <row r="1829" spans="1:251" ht="20.25">
      <c r="CH1829">
        <v>102</v>
      </c>
      <c r="CI1829" t="s">
        <v>68</v>
      </c>
      <c r="CJ1829" s="8">
        <v>43933</v>
      </c>
      <c r="CK1829">
        <v>0</v>
      </c>
      <c r="CM1829">
        <v>0</v>
      </c>
    </row>
    <row r="1830" spans="1:251" ht="20.25">
      <c r="CH1830">
        <v>102</v>
      </c>
      <c r="CI1830" t="s">
        <v>68</v>
      </c>
      <c r="CJ1830" s="8">
        <v>43934</v>
      </c>
      <c r="CK1830">
        <v>0</v>
      </c>
      <c r="CM1830">
        <v>0</v>
      </c>
    </row>
    <row r="1831" spans="1:251" ht="20.25">
      <c r="CH1831">
        <v>102</v>
      </c>
      <c r="CI1831" t="s">
        <v>68</v>
      </c>
      <c r="CJ1831" s="8">
        <v>43935</v>
      </c>
      <c r="CK1831">
        <v>0</v>
      </c>
      <c r="CM1831">
        <v>0</v>
      </c>
    </row>
    <row r="1832" spans="1:251" ht="20.25">
      <c r="CH1832">
        <v>102</v>
      </c>
      <c r="CI1832" t="s">
        <v>68</v>
      </c>
      <c r="CJ1832" s="8">
        <v>43936</v>
      </c>
      <c r="CK1832">
        <v>0</v>
      </c>
      <c r="CM1832">
        <v>0</v>
      </c>
    </row>
    <row r="1833" spans="1:251" ht="20.25">
      <c r="CH1833">
        <v>102</v>
      </c>
      <c r="CI1833" t="s">
        <v>68</v>
      </c>
      <c r="CJ1833" s="8">
        <v>43937</v>
      </c>
      <c r="CK1833">
        <v>0</v>
      </c>
      <c r="CL1833">
        <v>0</v>
      </c>
      <c r="CM1833">
        <v>0</v>
      </c>
    </row>
    <row r="1834" spans="1:251" ht="20.25">
      <c r="CH1834">
        <v>102</v>
      </c>
      <c r="CI1834" t="s">
        <v>68</v>
      </c>
      <c r="CJ1834" s="8">
        <v>43938</v>
      </c>
      <c r="CK1834">
        <v>1</v>
      </c>
      <c r="CL1834">
        <v>19</v>
      </c>
      <c r="CM1834">
        <v>0</v>
      </c>
    </row>
    <row r="1835" spans="1:251" ht="20.25">
      <c r="CH1835">
        <v>102</v>
      </c>
      <c r="CI1835" t="s">
        <v>68</v>
      </c>
      <c r="CJ1835" s="8">
        <v>43939</v>
      </c>
      <c r="CK1835">
        <v>1</v>
      </c>
      <c r="CL1835">
        <v>19</v>
      </c>
      <c r="CM1835">
        <v>0</v>
      </c>
    </row>
    <row r="1836" spans="1:251" ht="20.25">
      <c r="CH1836">
        <v>102</v>
      </c>
      <c r="CI1836" t="s">
        <v>68</v>
      </c>
      <c r="CJ1836" s="8">
        <v>43940</v>
      </c>
      <c r="CK1836">
        <v>2</v>
      </c>
      <c r="CL1836">
        <v>38</v>
      </c>
      <c r="CM1836">
        <v>0</v>
      </c>
    </row>
    <row r="1837" spans="1:251" ht="20.25">
      <c r="CH1837">
        <v>102</v>
      </c>
      <c r="CI1837" t="s">
        <v>68</v>
      </c>
      <c r="CJ1837" s="8">
        <v>43941</v>
      </c>
      <c r="CK1837">
        <v>2</v>
      </c>
      <c r="CL1837">
        <v>38</v>
      </c>
      <c r="CM1837">
        <v>0</v>
      </c>
    </row>
    <row r="1838" spans="1:251" ht="20.25">
      <c r="CH1838">
        <v>102</v>
      </c>
      <c r="CI1838" t="s">
        <v>68</v>
      </c>
      <c r="CJ1838" s="8">
        <v>43942</v>
      </c>
      <c r="CK1838">
        <v>1</v>
      </c>
      <c r="CL1838">
        <v>19</v>
      </c>
      <c r="CM1838">
        <v>0</v>
      </c>
    </row>
    <row r="1839" spans="1:251" ht="20.25">
      <c r="CH1839">
        <v>102</v>
      </c>
      <c r="CI1839" t="s">
        <v>68</v>
      </c>
      <c r="CJ1839" s="8">
        <v>43943</v>
      </c>
      <c r="CK1839">
        <v>1</v>
      </c>
      <c r="CL1839">
        <v>19</v>
      </c>
      <c r="CM1839">
        <v>0</v>
      </c>
    </row>
    <row r="1840" spans="1:251" ht="20.25">
      <c r="CH1840">
        <v>102</v>
      </c>
      <c r="CI1840" t="s">
        <v>68</v>
      </c>
      <c r="CJ1840" s="8">
        <v>43944</v>
      </c>
      <c r="CK1840">
        <v>2</v>
      </c>
      <c r="CL1840">
        <v>38</v>
      </c>
      <c r="CM1840">
        <v>0</v>
      </c>
    </row>
    <row r="1841" spans="1:251" ht="20.25">
      <c r="CH1841">
        <v>102</v>
      </c>
      <c r="CI1841" t="s">
        <v>68</v>
      </c>
      <c r="CJ1841" s="8">
        <v>43945</v>
      </c>
      <c r="CK1841">
        <v>2</v>
      </c>
      <c r="CL1841">
        <v>38</v>
      </c>
      <c r="CM1841">
        <v>0</v>
      </c>
    </row>
    <row r="1842" spans="1:251" ht="20.25">
      <c r="CH1842">
        <v>102</v>
      </c>
      <c r="CI1842" t="s">
        <v>68</v>
      </c>
      <c r="CJ1842" s="8">
        <v>43946</v>
      </c>
      <c r="CK1842">
        <v>2</v>
      </c>
      <c r="CL1842">
        <v>38</v>
      </c>
      <c r="CM1842">
        <v>0</v>
      </c>
    </row>
    <row r="1843" spans="1:251" ht="20.25">
      <c r="CH1843">
        <v>102</v>
      </c>
      <c r="CI1843" t="s">
        <v>68</v>
      </c>
      <c r="CJ1843" s="8">
        <v>43947</v>
      </c>
      <c r="CK1843">
        <v>2</v>
      </c>
      <c r="CL1843">
        <v>38</v>
      </c>
      <c r="CM1843">
        <v>0</v>
      </c>
    </row>
    <row r="1844" spans="1:251" ht="20.25">
      <c r="CH1844">
        <v>102</v>
      </c>
      <c r="CI1844" t="s">
        <v>68</v>
      </c>
      <c r="CJ1844" s="8">
        <v>43948</v>
      </c>
      <c r="CK1844">
        <v>2</v>
      </c>
      <c r="CL1844">
        <v>38</v>
      </c>
      <c r="CM1844">
        <v>0</v>
      </c>
    </row>
    <row r="1845" spans="1:251" ht="20.25">
      <c r="CH1845">
        <v>102</v>
      </c>
      <c r="CI1845" t="s">
        <v>68</v>
      </c>
      <c r="CJ1845" s="8">
        <v>43949</v>
      </c>
      <c r="CK1845">
        <v>2</v>
      </c>
      <c r="CL1845">
        <v>38</v>
      </c>
      <c r="CM1845">
        <v>0</v>
      </c>
    </row>
    <row r="1846" spans="1:251" ht="20.25">
      <c r="CH1846">
        <v>102</v>
      </c>
      <c r="CI1846" t="s">
        <v>68</v>
      </c>
      <c r="CJ1846" s="8">
        <v>43950</v>
      </c>
      <c r="CK1846">
        <v>3</v>
      </c>
      <c r="CL1846">
        <v>57</v>
      </c>
      <c r="CM1846">
        <v>0</v>
      </c>
    </row>
    <row r="1847" spans="1:251" ht="20.25">
      <c r="CH1847">
        <v>102</v>
      </c>
      <c r="CI1847" t="s">
        <v>68</v>
      </c>
      <c r="CJ1847" s="8">
        <v>43951</v>
      </c>
      <c r="CK1847">
        <v>3</v>
      </c>
      <c r="CL1847">
        <v>57</v>
      </c>
      <c r="CM1847">
        <v>0</v>
      </c>
    </row>
    <row r="1848" spans="1:251" ht="20.25">
      <c r="CH1848">
        <v>102</v>
      </c>
      <c r="CI1848" t="s">
        <v>68</v>
      </c>
      <c r="CJ1848" s="8">
        <v>43952</v>
      </c>
      <c r="CK1848">
        <v>4</v>
      </c>
      <c r="CL1848">
        <v>76</v>
      </c>
      <c r="CM1848">
        <v>0</v>
      </c>
    </row>
    <row r="1849" spans="1:251" ht="20.25">
      <c r="CH1849">
        <v>102</v>
      </c>
      <c r="CI1849" t="s">
        <v>68</v>
      </c>
      <c r="CJ1849" s="8">
        <v>43953</v>
      </c>
      <c r="CK1849">
        <v>6</v>
      </c>
      <c r="CL1849">
        <v>114</v>
      </c>
      <c r="CM1849">
        <v>0</v>
      </c>
    </row>
    <row r="1850" spans="1:251" ht="20.25">
      <c r="CH1850">
        <v>102</v>
      </c>
      <c r="CI1850" t="s">
        <v>68</v>
      </c>
      <c r="CJ1850" s="8">
        <v>43954</v>
      </c>
      <c r="CK1850">
        <v>5</v>
      </c>
      <c r="CL1850">
        <v>95</v>
      </c>
      <c r="CM1850">
        <v>0</v>
      </c>
    </row>
    <row r="1851" spans="1:251" ht="20.25">
      <c r="CH1851">
        <v>102</v>
      </c>
      <c r="CI1851" t="s">
        <v>68</v>
      </c>
      <c r="CJ1851" s="8">
        <v>43955</v>
      </c>
      <c r="CK1851">
        <v>5</v>
      </c>
      <c r="CL1851">
        <v>95</v>
      </c>
      <c r="CM1851">
        <v>0</v>
      </c>
    </row>
    <row r="1852" spans="1:251" ht="20.25">
      <c r="CH1852">
        <v>102</v>
      </c>
      <c r="CI1852" t="s">
        <v>68</v>
      </c>
      <c r="CJ1852" s="8">
        <v>43956</v>
      </c>
      <c r="CK1852">
        <v>8</v>
      </c>
      <c r="CL1852">
        <v>153</v>
      </c>
      <c r="CM1852">
        <v>0</v>
      </c>
    </row>
    <row r="1853" spans="1:251" ht="20.25">
      <c r="CH1853">
        <v>102</v>
      </c>
      <c r="CI1853" t="s">
        <v>68</v>
      </c>
      <c r="CJ1853" s="8">
        <v>43957</v>
      </c>
      <c r="CK1853">
        <v>8</v>
      </c>
      <c r="CL1853">
        <v>153</v>
      </c>
      <c r="CM1853">
        <v>0</v>
      </c>
    </row>
    <row r="1854" spans="1:251" ht="20.25">
      <c r="CH1854">
        <v>102</v>
      </c>
      <c r="CI1854" t="s">
        <v>68</v>
      </c>
      <c r="CJ1854" s="8">
        <v>43958</v>
      </c>
      <c r="CK1854">
        <v>8</v>
      </c>
      <c r="CL1854">
        <v>153</v>
      </c>
      <c r="CM1854">
        <v>0</v>
      </c>
    </row>
    <row r="1855" spans="1:251" ht="20.25">
      <c r="CH1855">
        <v>102</v>
      </c>
      <c r="CI1855" t="s">
        <v>68</v>
      </c>
      <c r="CJ1855" s="8">
        <v>43959</v>
      </c>
      <c r="CK1855">
        <v>9</v>
      </c>
      <c r="CL1855">
        <v>172</v>
      </c>
      <c r="CM1855">
        <v>0</v>
      </c>
    </row>
    <row r="1856" spans="1:251" ht="20.25">
      <c r="CH1856">
        <v>102</v>
      </c>
      <c r="CI1856" t="s">
        <v>68</v>
      </c>
      <c r="CJ1856" s="8">
        <v>43960</v>
      </c>
      <c r="CK1856">
        <v>9</v>
      </c>
      <c r="CL1856">
        <v>172</v>
      </c>
      <c r="CM1856">
        <v>0</v>
      </c>
    </row>
    <row r="1857" spans="1:251" ht="20.25">
      <c r="CH1857">
        <v>102</v>
      </c>
      <c r="CI1857" t="s">
        <v>68</v>
      </c>
      <c r="CJ1857" s="8">
        <v>43961</v>
      </c>
      <c r="CK1857">
        <v>9</v>
      </c>
      <c r="CL1857">
        <v>172</v>
      </c>
      <c r="CM1857">
        <v>0</v>
      </c>
    </row>
    <row r="1858" spans="1:251" ht="20.25">
      <c r="CH1858">
        <v>102</v>
      </c>
      <c r="CI1858" t="s">
        <v>68</v>
      </c>
      <c r="CJ1858" s="8">
        <v>43962</v>
      </c>
      <c r="CK1858">
        <v>9</v>
      </c>
      <c r="CL1858">
        <v>172</v>
      </c>
      <c r="CM1858">
        <v>0</v>
      </c>
    </row>
    <row r="1859" spans="1:251" ht="20.25">
      <c r="CH1859">
        <v>102</v>
      </c>
      <c r="CI1859" t="s">
        <v>68</v>
      </c>
      <c r="CJ1859" s="8">
        <v>43963</v>
      </c>
      <c r="CK1859">
        <v>9</v>
      </c>
      <c r="CL1859">
        <v>172</v>
      </c>
      <c r="CM1859">
        <v>0</v>
      </c>
    </row>
    <row r="1860" spans="1:251" ht="20.25">
      <c r="CH1860">
        <v>102</v>
      </c>
      <c r="CI1860" t="s">
        <v>68</v>
      </c>
      <c r="CJ1860" s="8">
        <v>43964</v>
      </c>
      <c r="CK1860">
        <v>10</v>
      </c>
      <c r="CL1860">
        <v>191</v>
      </c>
      <c r="CM1860">
        <v>0</v>
      </c>
    </row>
    <row r="1861" spans="1:251" ht="20.25">
      <c r="CH1861">
        <v>102</v>
      </c>
      <c r="CI1861" t="s">
        <v>68</v>
      </c>
      <c r="CJ1861" s="8">
        <v>43965</v>
      </c>
      <c r="CK1861">
        <v>10</v>
      </c>
      <c r="CL1861">
        <v>191</v>
      </c>
      <c r="CM1861">
        <v>0</v>
      </c>
    </row>
    <row r="1862" spans="1:251" ht="20.25">
      <c r="CH1862">
        <v>102</v>
      </c>
      <c r="CI1862" t="s">
        <v>68</v>
      </c>
      <c r="CJ1862" s="8">
        <v>43966</v>
      </c>
      <c r="CK1862">
        <v>10</v>
      </c>
      <c r="CL1862">
        <v>191</v>
      </c>
      <c r="CM1862">
        <v>0</v>
      </c>
    </row>
    <row r="1863" spans="1:251" ht="20.25">
      <c r="CH1863">
        <v>104</v>
      </c>
      <c r="CI1863" t="s">
        <v>70</v>
      </c>
      <c r="CJ1863" s="8">
        <v>43914</v>
      </c>
      <c r="CK1863">
        <v>2</v>
      </c>
      <c r="CM1863">
        <v>0</v>
      </c>
    </row>
    <row r="1864" spans="1:251" ht="20.25">
      <c r="CH1864">
        <v>104</v>
      </c>
      <c r="CI1864" t="s">
        <v>70</v>
      </c>
      <c r="CJ1864" s="8">
        <v>43915</v>
      </c>
      <c r="CK1864">
        <v>2</v>
      </c>
      <c r="CM1864">
        <v>0</v>
      </c>
    </row>
    <row r="1865" spans="1:251" ht="20.25">
      <c r="CH1865">
        <v>104</v>
      </c>
      <c r="CI1865" t="s">
        <v>70</v>
      </c>
      <c r="CJ1865" s="8">
        <v>43916</v>
      </c>
      <c r="CK1865">
        <v>2</v>
      </c>
      <c r="CM1865">
        <v>0</v>
      </c>
    </row>
    <row r="1866" spans="1:251" ht="20.25">
      <c r="CH1866">
        <v>104</v>
      </c>
      <c r="CI1866" t="s">
        <v>70</v>
      </c>
      <c r="CJ1866" s="8">
        <v>43917</v>
      </c>
      <c r="CK1866">
        <v>2</v>
      </c>
      <c r="CM1866">
        <v>0</v>
      </c>
    </row>
    <row r="1867" spans="1:251" ht="20.25">
      <c r="CH1867">
        <v>104</v>
      </c>
      <c r="CI1867" t="s">
        <v>70</v>
      </c>
      <c r="CJ1867" s="8">
        <v>43918</v>
      </c>
      <c r="CK1867">
        <v>2</v>
      </c>
      <c r="CM1867">
        <v>0</v>
      </c>
    </row>
    <row r="1868" spans="1:251" ht="20.25">
      <c r="CH1868">
        <v>104</v>
      </c>
      <c r="CI1868" t="s">
        <v>70</v>
      </c>
      <c r="CJ1868" s="8">
        <v>43919</v>
      </c>
      <c r="CK1868">
        <v>2</v>
      </c>
      <c r="CM1868">
        <v>0</v>
      </c>
    </row>
    <row r="1869" spans="1:251" ht="20.25">
      <c r="CH1869">
        <v>104</v>
      </c>
      <c r="CI1869" t="s">
        <v>70</v>
      </c>
      <c r="CJ1869" s="8">
        <v>43920</v>
      </c>
      <c r="CK1869">
        <v>2</v>
      </c>
      <c r="CM1869">
        <v>0</v>
      </c>
    </row>
    <row r="1870" spans="1:251" ht="20.25">
      <c r="CH1870">
        <v>104</v>
      </c>
      <c r="CI1870" t="s">
        <v>70</v>
      </c>
      <c r="CJ1870" s="8">
        <v>43921</v>
      </c>
      <c r="CK1870">
        <v>2</v>
      </c>
      <c r="CM1870">
        <v>1</v>
      </c>
    </row>
    <row r="1871" spans="1:251" ht="20.25">
      <c r="CH1871">
        <v>104</v>
      </c>
      <c r="CI1871" t="s">
        <v>70</v>
      </c>
      <c r="CJ1871" s="8">
        <v>43922</v>
      </c>
      <c r="CK1871">
        <v>2</v>
      </c>
      <c r="CM1871">
        <v>1</v>
      </c>
    </row>
    <row r="1872" spans="1:251" ht="20.25">
      <c r="CH1872">
        <v>104</v>
      </c>
      <c r="CI1872" t="s">
        <v>70</v>
      </c>
      <c r="CJ1872" s="8">
        <v>43923</v>
      </c>
      <c r="CK1872">
        <v>2</v>
      </c>
      <c r="CM1872">
        <v>1</v>
      </c>
    </row>
    <row r="1873" spans="1:251" ht="20.25">
      <c r="CH1873">
        <v>104</v>
      </c>
      <c r="CI1873" t="s">
        <v>70</v>
      </c>
      <c r="CJ1873" s="8">
        <v>43924</v>
      </c>
      <c r="CK1873">
        <v>3</v>
      </c>
      <c r="CM1873">
        <v>1</v>
      </c>
    </row>
    <row r="1874" spans="1:251" ht="20.25">
      <c r="CH1874">
        <v>104</v>
      </c>
      <c r="CI1874" t="s">
        <v>70</v>
      </c>
      <c r="CJ1874" s="8">
        <v>43925</v>
      </c>
      <c r="CK1874">
        <v>5</v>
      </c>
      <c r="CM1874">
        <v>1</v>
      </c>
    </row>
    <row r="1875" spans="1:251" ht="20.25">
      <c r="CH1875">
        <v>104</v>
      </c>
      <c r="CI1875" t="s">
        <v>70</v>
      </c>
      <c r="CJ1875" s="8">
        <v>43926</v>
      </c>
      <c r="CK1875">
        <v>5</v>
      </c>
      <c r="CM1875">
        <v>1</v>
      </c>
    </row>
    <row r="1876" spans="1:251" ht="20.25">
      <c r="CH1876">
        <v>104</v>
      </c>
      <c r="CI1876" t="s">
        <v>70</v>
      </c>
      <c r="CJ1876" s="8">
        <v>43927</v>
      </c>
      <c r="CK1876">
        <v>6</v>
      </c>
      <c r="CM1876">
        <v>1</v>
      </c>
    </row>
    <row r="1877" spans="1:251" ht="20.25">
      <c r="CH1877">
        <v>104</v>
      </c>
      <c r="CI1877" t="s">
        <v>70</v>
      </c>
      <c r="CJ1877" s="8">
        <v>43928</v>
      </c>
      <c r="CK1877">
        <v>6</v>
      </c>
      <c r="CM1877">
        <v>1</v>
      </c>
    </row>
    <row r="1878" spans="1:251" ht="20.25">
      <c r="CH1878">
        <v>104</v>
      </c>
      <c r="CI1878" t="s">
        <v>70</v>
      </c>
      <c r="CJ1878" s="8">
        <v>43929</v>
      </c>
      <c r="CK1878">
        <v>8</v>
      </c>
      <c r="CM1878">
        <v>1</v>
      </c>
    </row>
    <row r="1879" spans="1:251" ht="20.25">
      <c r="CH1879">
        <v>104</v>
      </c>
      <c r="CI1879" t="s">
        <v>70</v>
      </c>
      <c r="CJ1879" s="8">
        <v>43930</v>
      </c>
      <c r="CK1879">
        <v>12</v>
      </c>
      <c r="CM1879">
        <v>1</v>
      </c>
    </row>
    <row r="1880" spans="1:251" ht="20.25">
      <c r="CH1880">
        <v>104</v>
      </c>
      <c r="CI1880" t="s">
        <v>70</v>
      </c>
      <c r="CJ1880" s="8">
        <v>43931</v>
      </c>
      <c r="CK1880">
        <v>13</v>
      </c>
      <c r="CM1880">
        <v>1</v>
      </c>
    </row>
    <row r="1881" spans="1:251" ht="20.25">
      <c r="CH1881">
        <v>104</v>
      </c>
      <c r="CI1881" t="s">
        <v>70</v>
      </c>
      <c r="CJ1881" s="8">
        <v>43932</v>
      </c>
      <c r="CK1881">
        <v>15</v>
      </c>
      <c r="CM1881">
        <v>1</v>
      </c>
    </row>
    <row r="1882" spans="1:251" ht="20.25">
      <c r="CH1882">
        <v>104</v>
      </c>
      <c r="CI1882" t="s">
        <v>70</v>
      </c>
      <c r="CJ1882" s="8">
        <v>43933</v>
      </c>
      <c r="CK1882">
        <v>13</v>
      </c>
      <c r="CM1882">
        <v>1</v>
      </c>
    </row>
    <row r="1883" spans="1:251" ht="20.25">
      <c r="CH1883">
        <v>104</v>
      </c>
      <c r="CI1883" t="s">
        <v>70</v>
      </c>
      <c r="CJ1883" s="8">
        <v>43934</v>
      </c>
      <c r="CK1883">
        <v>19</v>
      </c>
      <c r="CM1883">
        <v>1</v>
      </c>
    </row>
    <row r="1884" spans="1:251" ht="20.25">
      <c r="CH1884">
        <v>104</v>
      </c>
      <c r="CI1884" t="s">
        <v>70</v>
      </c>
      <c r="CJ1884" s="8">
        <v>43935</v>
      </c>
      <c r="CK1884">
        <v>22</v>
      </c>
      <c r="CM1884">
        <v>1</v>
      </c>
    </row>
    <row r="1885" spans="1:251" ht="20.25">
      <c r="CH1885">
        <v>104</v>
      </c>
      <c r="CI1885" t="s">
        <v>70</v>
      </c>
      <c r="CJ1885" s="8">
        <v>43936</v>
      </c>
      <c r="CK1885">
        <v>22</v>
      </c>
      <c r="CM1885">
        <v>1</v>
      </c>
    </row>
    <row r="1886" spans="1:251" ht="20.25">
      <c r="CH1886">
        <v>104</v>
      </c>
      <c r="CI1886" t="s">
        <v>70</v>
      </c>
      <c r="CJ1886" s="8">
        <v>43937</v>
      </c>
      <c r="CK1886">
        <v>24</v>
      </c>
      <c r="CL1886">
        <v>61</v>
      </c>
      <c r="CM1886">
        <v>1</v>
      </c>
    </row>
    <row r="1887" spans="1:251" ht="20.25">
      <c r="CH1887">
        <v>104</v>
      </c>
      <c r="CI1887" t="s">
        <v>70</v>
      </c>
      <c r="CJ1887" s="8">
        <v>43938</v>
      </c>
      <c r="CK1887">
        <v>26</v>
      </c>
      <c r="CL1887">
        <v>66</v>
      </c>
      <c r="CM1887">
        <v>1</v>
      </c>
    </row>
    <row r="1888" spans="1:251" ht="20.25">
      <c r="CH1888">
        <v>104</v>
      </c>
      <c r="CI1888" t="s">
        <v>70</v>
      </c>
      <c r="CJ1888" s="8">
        <v>43939</v>
      </c>
      <c r="CK1888">
        <v>26</v>
      </c>
      <c r="CL1888">
        <v>66</v>
      </c>
      <c r="CM1888">
        <v>1</v>
      </c>
    </row>
    <row r="1889" spans="1:251" ht="20.25">
      <c r="CH1889">
        <v>104</v>
      </c>
      <c r="CI1889" t="s">
        <v>70</v>
      </c>
      <c r="CJ1889" s="8">
        <v>43940</v>
      </c>
      <c r="CK1889">
        <v>26</v>
      </c>
      <c r="CL1889">
        <v>66</v>
      </c>
      <c r="CM1889">
        <v>1</v>
      </c>
    </row>
    <row r="1890" spans="1:251" ht="20.25">
      <c r="CH1890">
        <v>104</v>
      </c>
      <c r="CI1890" t="s">
        <v>70</v>
      </c>
      <c r="CJ1890" s="8">
        <v>43941</v>
      </c>
      <c r="CK1890">
        <v>27</v>
      </c>
      <c r="CL1890">
        <v>69</v>
      </c>
      <c r="CM1890">
        <v>1</v>
      </c>
    </row>
    <row r="1891" spans="1:251" ht="20.25">
      <c r="CH1891">
        <v>104</v>
      </c>
      <c r="CI1891" t="s">
        <v>70</v>
      </c>
      <c r="CJ1891" s="8">
        <v>43942</v>
      </c>
      <c r="CK1891">
        <v>30</v>
      </c>
      <c r="CL1891">
        <v>77</v>
      </c>
      <c r="CM1891">
        <v>1</v>
      </c>
    </row>
    <row r="1892" spans="1:251" ht="20.25">
      <c r="CH1892">
        <v>104</v>
      </c>
      <c r="CI1892" t="s">
        <v>70</v>
      </c>
      <c r="CJ1892" s="8">
        <v>43943</v>
      </c>
      <c r="CK1892">
        <v>31</v>
      </c>
      <c r="CL1892">
        <v>79</v>
      </c>
      <c r="CM1892">
        <v>1</v>
      </c>
    </row>
    <row r="1893" spans="1:251" ht="20.25">
      <c r="CH1893">
        <v>104</v>
      </c>
      <c r="CI1893" t="s">
        <v>70</v>
      </c>
      <c r="CJ1893" s="8">
        <v>43944</v>
      </c>
      <c r="CK1893">
        <v>33</v>
      </c>
      <c r="CL1893">
        <v>84</v>
      </c>
      <c r="CM1893">
        <v>1</v>
      </c>
    </row>
    <row r="1894" spans="1:251" ht="20.25">
      <c r="CH1894">
        <v>104</v>
      </c>
      <c r="CI1894" t="s">
        <v>70</v>
      </c>
      <c r="CJ1894" s="8">
        <v>43945</v>
      </c>
      <c r="CK1894">
        <v>34</v>
      </c>
      <c r="CL1894">
        <v>87</v>
      </c>
      <c r="CM1894">
        <v>1</v>
      </c>
    </row>
    <row r="1895" spans="1:251" ht="20.25">
      <c r="CH1895">
        <v>104</v>
      </c>
      <c r="CI1895" t="s">
        <v>70</v>
      </c>
      <c r="CJ1895" s="8">
        <v>43946</v>
      </c>
      <c r="CK1895">
        <v>35</v>
      </c>
      <c r="CL1895">
        <v>89</v>
      </c>
      <c r="CM1895">
        <v>1</v>
      </c>
    </row>
    <row r="1896" spans="1:251" ht="20.25">
      <c r="CH1896">
        <v>104</v>
      </c>
      <c r="CI1896" t="s">
        <v>70</v>
      </c>
      <c r="CJ1896" s="8">
        <v>43947</v>
      </c>
      <c r="CK1896">
        <v>36</v>
      </c>
      <c r="CL1896">
        <v>92</v>
      </c>
      <c r="CM1896">
        <v>2</v>
      </c>
    </row>
    <row r="1897" spans="1:251" ht="20.25">
      <c r="CH1897">
        <v>104</v>
      </c>
      <c r="CI1897" t="s">
        <v>70</v>
      </c>
      <c r="CJ1897" s="8">
        <v>43948</v>
      </c>
      <c r="CK1897">
        <v>38</v>
      </c>
      <c r="CL1897">
        <v>97</v>
      </c>
      <c r="CM1897">
        <v>2</v>
      </c>
    </row>
    <row r="1898" spans="1:251" ht="20.25">
      <c r="CH1898">
        <v>104</v>
      </c>
      <c r="CI1898" t="s">
        <v>70</v>
      </c>
      <c r="CJ1898" s="8">
        <v>43949</v>
      </c>
      <c r="CK1898">
        <v>41</v>
      </c>
      <c r="CL1898">
        <v>105</v>
      </c>
      <c r="CM1898">
        <v>2</v>
      </c>
    </row>
    <row r="1899" spans="1:251" ht="20.25">
      <c r="CH1899">
        <v>104</v>
      </c>
      <c r="CI1899" t="s">
        <v>70</v>
      </c>
      <c r="CJ1899" s="8">
        <v>43950</v>
      </c>
      <c r="CK1899">
        <v>39</v>
      </c>
      <c r="CL1899">
        <v>100</v>
      </c>
      <c r="CM1899">
        <v>2</v>
      </c>
    </row>
    <row r="1900" spans="1:251" ht="20.25">
      <c r="CH1900">
        <v>104</v>
      </c>
      <c r="CI1900" t="s">
        <v>70</v>
      </c>
      <c r="CJ1900" s="8">
        <v>43951</v>
      </c>
      <c r="CK1900">
        <v>41</v>
      </c>
      <c r="CL1900">
        <v>105</v>
      </c>
      <c r="CM1900">
        <v>2</v>
      </c>
    </row>
    <row r="1901" spans="1:251" ht="20.25">
      <c r="CH1901">
        <v>104</v>
      </c>
      <c r="CI1901" t="s">
        <v>70</v>
      </c>
      <c r="CJ1901" s="8">
        <v>43952</v>
      </c>
      <c r="CK1901">
        <v>44</v>
      </c>
      <c r="CL1901">
        <v>112</v>
      </c>
      <c r="CM1901">
        <v>2</v>
      </c>
    </row>
    <row r="1902" spans="1:251" ht="20.25">
      <c r="CH1902">
        <v>104</v>
      </c>
      <c r="CI1902" t="s">
        <v>70</v>
      </c>
      <c r="CJ1902" s="8">
        <v>43953</v>
      </c>
      <c r="CK1902">
        <v>47</v>
      </c>
      <c r="CL1902">
        <v>120</v>
      </c>
      <c r="CM1902">
        <v>2</v>
      </c>
    </row>
    <row r="1903" spans="1:251" ht="20.25">
      <c r="CH1903">
        <v>104</v>
      </c>
      <c r="CI1903" t="s">
        <v>70</v>
      </c>
      <c r="CJ1903" s="8">
        <v>43954</v>
      </c>
      <c r="CK1903">
        <v>50</v>
      </c>
      <c r="CL1903">
        <v>128</v>
      </c>
      <c r="CM1903">
        <v>2</v>
      </c>
    </row>
    <row r="1904" spans="1:251" ht="20.25">
      <c r="CH1904">
        <v>104</v>
      </c>
      <c r="CI1904" t="s">
        <v>70</v>
      </c>
      <c r="CJ1904" s="8">
        <v>43955</v>
      </c>
      <c r="CK1904">
        <v>52</v>
      </c>
      <c r="CL1904">
        <v>133</v>
      </c>
      <c r="CM1904">
        <v>2</v>
      </c>
    </row>
    <row r="1905" spans="1:251" ht="20.25">
      <c r="CH1905">
        <v>104</v>
      </c>
      <c r="CI1905" t="s">
        <v>70</v>
      </c>
      <c r="CJ1905" s="8">
        <v>43956</v>
      </c>
      <c r="CK1905">
        <v>55</v>
      </c>
      <c r="CL1905">
        <v>141</v>
      </c>
      <c r="CM1905">
        <v>2</v>
      </c>
    </row>
    <row r="1906" spans="1:251" ht="20.25">
      <c r="CH1906">
        <v>104</v>
      </c>
      <c r="CI1906" t="s">
        <v>70</v>
      </c>
      <c r="CJ1906" s="8">
        <v>43957</v>
      </c>
      <c r="CK1906">
        <v>56</v>
      </c>
      <c r="CL1906">
        <v>143</v>
      </c>
      <c r="CM1906">
        <v>2</v>
      </c>
    </row>
    <row r="1907" spans="1:251" ht="20.25">
      <c r="CH1907">
        <v>104</v>
      </c>
      <c r="CI1907" t="s">
        <v>70</v>
      </c>
      <c r="CJ1907" s="8">
        <v>43958</v>
      </c>
      <c r="CK1907">
        <v>58</v>
      </c>
      <c r="CL1907">
        <v>148</v>
      </c>
      <c r="CM1907">
        <v>2</v>
      </c>
    </row>
    <row r="1908" spans="1:251" ht="20.25">
      <c r="CH1908">
        <v>104</v>
      </c>
      <c r="CI1908" t="s">
        <v>70</v>
      </c>
      <c r="CJ1908" s="8">
        <v>43959</v>
      </c>
      <c r="CK1908">
        <v>58</v>
      </c>
      <c r="CL1908">
        <v>148</v>
      </c>
      <c r="CM1908">
        <v>2</v>
      </c>
    </row>
    <row r="1909" spans="1:251" ht="20.25">
      <c r="CH1909">
        <v>104</v>
      </c>
      <c r="CI1909" t="s">
        <v>70</v>
      </c>
      <c r="CJ1909" s="8">
        <v>43960</v>
      </c>
      <c r="CK1909">
        <v>59</v>
      </c>
      <c r="CL1909">
        <v>151</v>
      </c>
      <c r="CM1909">
        <v>2</v>
      </c>
    </row>
    <row r="1910" spans="1:251" ht="20.25">
      <c r="CH1910">
        <v>104</v>
      </c>
      <c r="CI1910" t="s">
        <v>70</v>
      </c>
      <c r="CJ1910" s="8">
        <v>43961</v>
      </c>
      <c r="CK1910">
        <v>59</v>
      </c>
      <c r="CL1910">
        <v>151</v>
      </c>
      <c r="CM1910">
        <v>2</v>
      </c>
    </row>
    <row r="1911" spans="1:251" ht="20.25">
      <c r="CH1911">
        <v>104</v>
      </c>
      <c r="CI1911" t="s">
        <v>70</v>
      </c>
      <c r="CJ1911" s="8">
        <v>43962</v>
      </c>
      <c r="CK1911">
        <v>60</v>
      </c>
      <c r="CL1911">
        <v>153</v>
      </c>
      <c r="CM1911">
        <v>2</v>
      </c>
    </row>
    <row r="1912" spans="1:251" ht="20.25">
      <c r="CH1912">
        <v>104</v>
      </c>
      <c r="CI1912" t="s">
        <v>70</v>
      </c>
      <c r="CJ1912" s="8">
        <v>43963</v>
      </c>
      <c r="CK1912">
        <v>63</v>
      </c>
      <c r="CL1912">
        <v>161</v>
      </c>
      <c r="CM1912">
        <v>2</v>
      </c>
    </row>
    <row r="1913" spans="1:251" ht="20.25">
      <c r="CH1913">
        <v>104</v>
      </c>
      <c r="CI1913" t="s">
        <v>70</v>
      </c>
      <c r="CJ1913" s="8">
        <v>43964</v>
      </c>
      <c r="CK1913">
        <v>66</v>
      </c>
      <c r="CL1913">
        <v>169</v>
      </c>
      <c r="CM1913">
        <v>3</v>
      </c>
    </row>
    <row r="1914" spans="1:251" ht="20.25">
      <c r="CH1914">
        <v>104</v>
      </c>
      <c r="CI1914" t="s">
        <v>70</v>
      </c>
      <c r="CJ1914" s="8">
        <v>43965</v>
      </c>
      <c r="CK1914">
        <v>74</v>
      </c>
      <c r="CL1914">
        <v>189</v>
      </c>
      <c r="CM1914">
        <v>3</v>
      </c>
    </row>
    <row r="1915" spans="1:251" ht="20.25">
      <c r="CH1915">
        <v>104</v>
      </c>
      <c r="CI1915" t="s">
        <v>70</v>
      </c>
      <c r="CJ1915" s="8">
        <v>43966</v>
      </c>
      <c r="CK1915">
        <v>74</v>
      </c>
      <c r="CL1915">
        <v>189</v>
      </c>
      <c r="CM1915">
        <v>3</v>
      </c>
    </row>
    <row r="1916" spans="1:251" ht="20.25">
      <c r="CH1916">
        <v>113</v>
      </c>
      <c r="CI1916" t="s">
        <v>72</v>
      </c>
      <c r="CJ1916" s="8">
        <v>43914</v>
      </c>
      <c r="CK1916">
        <v>1</v>
      </c>
      <c r="CM1916">
        <v>0</v>
      </c>
    </row>
    <row r="1917" spans="1:251" ht="20.25">
      <c r="CH1917">
        <v>113</v>
      </c>
      <c r="CI1917" t="s">
        <v>72</v>
      </c>
      <c r="CJ1917" s="8">
        <v>43915</v>
      </c>
      <c r="CK1917">
        <v>2</v>
      </c>
      <c r="CM1917">
        <v>0</v>
      </c>
    </row>
    <row r="1918" spans="1:251" ht="20.25">
      <c r="CH1918">
        <v>113</v>
      </c>
      <c r="CI1918" t="s">
        <v>72</v>
      </c>
      <c r="CJ1918" s="8">
        <v>43916</v>
      </c>
      <c r="CK1918">
        <v>2</v>
      </c>
      <c r="CM1918">
        <v>0</v>
      </c>
    </row>
    <row r="1919" spans="1:251" ht="20.25">
      <c r="CH1919">
        <v>113</v>
      </c>
      <c r="CI1919" t="s">
        <v>72</v>
      </c>
      <c r="CJ1919" s="8">
        <v>43917</v>
      </c>
      <c r="CK1919">
        <v>2</v>
      </c>
      <c r="CM1919">
        <v>0</v>
      </c>
    </row>
    <row r="1920" spans="1:251" ht="20.25">
      <c r="CH1920">
        <v>113</v>
      </c>
      <c r="CI1920" t="s">
        <v>72</v>
      </c>
      <c r="CJ1920" s="8">
        <v>43918</v>
      </c>
      <c r="CK1920">
        <v>2</v>
      </c>
      <c r="CM1920">
        <v>0</v>
      </c>
    </row>
    <row r="1921" spans="1:251" ht="20.25">
      <c r="CH1921">
        <v>113</v>
      </c>
      <c r="CI1921" t="s">
        <v>72</v>
      </c>
      <c r="CJ1921" s="8">
        <v>43919</v>
      </c>
      <c r="CK1921">
        <v>2</v>
      </c>
      <c r="CM1921">
        <v>0</v>
      </c>
    </row>
    <row r="1922" spans="1:251" ht="20.25">
      <c r="CH1922">
        <v>113</v>
      </c>
      <c r="CI1922" t="s">
        <v>72</v>
      </c>
      <c r="CJ1922" s="8">
        <v>43920</v>
      </c>
      <c r="CK1922">
        <v>3</v>
      </c>
      <c r="CM1922">
        <v>0</v>
      </c>
    </row>
    <row r="1923" spans="1:251" ht="20.25">
      <c r="CH1923">
        <v>113</v>
      </c>
      <c r="CI1923" t="s">
        <v>72</v>
      </c>
      <c r="CJ1923" s="8">
        <v>43921</v>
      </c>
      <c r="CK1923">
        <v>3</v>
      </c>
      <c r="CM1923">
        <v>0</v>
      </c>
    </row>
    <row r="1924" spans="1:251" ht="20.25">
      <c r="CH1924">
        <v>113</v>
      </c>
      <c r="CI1924" t="s">
        <v>72</v>
      </c>
      <c r="CJ1924" s="8">
        <v>43922</v>
      </c>
      <c r="CK1924">
        <v>3</v>
      </c>
      <c r="CM1924">
        <v>0</v>
      </c>
    </row>
    <row r="1925" spans="1:251" ht="20.25">
      <c r="CH1925">
        <v>113</v>
      </c>
      <c r="CI1925" t="s">
        <v>72</v>
      </c>
      <c r="CJ1925" s="8">
        <v>43923</v>
      </c>
      <c r="CK1925">
        <v>4</v>
      </c>
      <c r="CM1925">
        <v>1</v>
      </c>
    </row>
    <row r="1926" spans="1:251" ht="20.25">
      <c r="CH1926">
        <v>113</v>
      </c>
      <c r="CI1926" t="s">
        <v>72</v>
      </c>
      <c r="CJ1926" s="8">
        <v>43924</v>
      </c>
      <c r="CK1926">
        <v>6</v>
      </c>
      <c r="CM1926">
        <v>0</v>
      </c>
    </row>
    <row r="1927" spans="1:251" ht="20.25">
      <c r="CH1927">
        <v>113</v>
      </c>
      <c r="CI1927" t="s">
        <v>72</v>
      </c>
      <c r="CJ1927" s="8">
        <v>43925</v>
      </c>
      <c r="CK1927">
        <v>7</v>
      </c>
      <c r="CM1927">
        <v>2</v>
      </c>
    </row>
    <row r="1928" spans="1:251" ht="20.25">
      <c r="CH1928">
        <v>113</v>
      </c>
      <c r="CI1928" t="s">
        <v>72</v>
      </c>
      <c r="CJ1928" s="8">
        <v>43926</v>
      </c>
      <c r="CK1928">
        <v>8</v>
      </c>
      <c r="CM1928">
        <v>2</v>
      </c>
    </row>
    <row r="1929" spans="1:251" ht="20.25">
      <c r="CH1929">
        <v>113</v>
      </c>
      <c r="CI1929" t="s">
        <v>72</v>
      </c>
      <c r="CJ1929" s="8">
        <v>43927</v>
      </c>
      <c r="CK1929">
        <v>10</v>
      </c>
      <c r="CM1929">
        <v>3</v>
      </c>
    </row>
    <row r="1930" spans="1:251" ht="20.25">
      <c r="CH1930">
        <v>113</v>
      </c>
      <c r="CI1930" t="s">
        <v>72</v>
      </c>
      <c r="CJ1930" s="8">
        <v>43928</v>
      </c>
      <c r="CK1930">
        <v>13</v>
      </c>
      <c r="CM1930">
        <v>3</v>
      </c>
    </row>
    <row r="1931" spans="1:251" ht="20.25">
      <c r="CH1931">
        <v>113</v>
      </c>
      <c r="CI1931" t="s">
        <v>72</v>
      </c>
      <c r="CJ1931" s="8">
        <v>43929</v>
      </c>
      <c r="CK1931">
        <v>15</v>
      </c>
      <c r="CM1931">
        <v>3</v>
      </c>
    </row>
    <row r="1932" spans="1:251" ht="20.25">
      <c r="CH1932">
        <v>113</v>
      </c>
      <c r="CI1932" t="s">
        <v>72</v>
      </c>
      <c r="CJ1932" s="8">
        <v>43930</v>
      </c>
      <c r="CK1932">
        <v>19</v>
      </c>
      <c r="CM1932">
        <v>4</v>
      </c>
    </row>
    <row r="1933" spans="1:251" ht="20.25">
      <c r="CH1933">
        <v>113</v>
      </c>
      <c r="CI1933" t="s">
        <v>72</v>
      </c>
      <c r="CJ1933" s="8">
        <v>43931</v>
      </c>
      <c r="CK1933">
        <v>23</v>
      </c>
      <c r="CM1933">
        <v>5</v>
      </c>
    </row>
    <row r="1934" spans="1:251" ht="20.25">
      <c r="CH1934">
        <v>113</v>
      </c>
      <c r="CI1934" t="s">
        <v>72</v>
      </c>
      <c r="CJ1934" s="8">
        <v>43932</v>
      </c>
      <c r="CK1934">
        <v>28</v>
      </c>
      <c r="CM1934">
        <v>5</v>
      </c>
    </row>
    <row r="1935" spans="1:251" ht="20.25">
      <c r="CH1935">
        <v>113</v>
      </c>
      <c r="CI1935" t="s">
        <v>72</v>
      </c>
      <c r="CJ1935" s="8">
        <v>43933</v>
      </c>
      <c r="CK1935">
        <v>28</v>
      </c>
      <c r="CM1935">
        <v>5</v>
      </c>
    </row>
    <row r="1936" spans="1:251" ht="20.25">
      <c r="CH1936">
        <v>113</v>
      </c>
      <c r="CI1936" t="s">
        <v>72</v>
      </c>
      <c r="CJ1936" s="8">
        <v>43934</v>
      </c>
      <c r="CK1936">
        <v>30</v>
      </c>
      <c r="CM1936">
        <v>4</v>
      </c>
    </row>
    <row r="1937" spans="1:251" ht="20.25">
      <c r="CH1937">
        <v>113</v>
      </c>
      <c r="CI1937" t="s">
        <v>72</v>
      </c>
      <c r="CJ1937" s="8">
        <v>43935</v>
      </c>
      <c r="CK1937">
        <v>30</v>
      </c>
      <c r="CM1937">
        <v>4</v>
      </c>
    </row>
    <row r="1938" spans="1:251" ht="20.25">
      <c r="CH1938">
        <v>113</v>
      </c>
      <c r="CI1938" t="s">
        <v>72</v>
      </c>
      <c r="CJ1938" s="8">
        <v>43936</v>
      </c>
      <c r="CK1938">
        <v>31</v>
      </c>
      <c r="CM1938">
        <v>7</v>
      </c>
    </row>
    <row r="1939" spans="1:251" ht="20.25">
      <c r="CH1939">
        <v>113</v>
      </c>
      <c r="CI1939" t="s">
        <v>72</v>
      </c>
      <c r="CJ1939" s="8">
        <v>43937</v>
      </c>
      <c r="CK1939">
        <v>31</v>
      </c>
      <c r="CL1939">
        <v>333</v>
      </c>
      <c r="CM1939">
        <v>7</v>
      </c>
    </row>
    <row r="1940" spans="1:251" ht="20.25">
      <c r="CH1940">
        <v>113</v>
      </c>
      <c r="CI1940" t="s">
        <v>72</v>
      </c>
      <c r="CJ1940" s="8">
        <v>43938</v>
      </c>
      <c r="CK1940">
        <v>33</v>
      </c>
      <c r="CL1940">
        <v>355</v>
      </c>
      <c r="CM1940">
        <v>7</v>
      </c>
    </row>
    <row r="1941" spans="1:251" ht="20.25">
      <c r="CH1941">
        <v>113</v>
      </c>
      <c r="CI1941" t="s">
        <v>72</v>
      </c>
      <c r="CJ1941" s="8">
        <v>43939</v>
      </c>
      <c r="CK1941">
        <v>36</v>
      </c>
      <c r="CL1941">
        <v>387</v>
      </c>
      <c r="CM1941">
        <v>8</v>
      </c>
    </row>
    <row r="1942" spans="1:251" ht="20.25">
      <c r="CH1942">
        <v>113</v>
      </c>
      <c r="CI1942" t="s">
        <v>72</v>
      </c>
      <c r="CJ1942" s="8">
        <v>43940</v>
      </c>
      <c r="CK1942">
        <v>36</v>
      </c>
      <c r="CL1942">
        <v>387</v>
      </c>
      <c r="CM1942">
        <v>8</v>
      </c>
    </row>
    <row r="1943" spans="1:251" ht="20.25">
      <c r="CH1943">
        <v>113</v>
      </c>
      <c r="CI1943" t="s">
        <v>72</v>
      </c>
      <c r="CJ1943" s="8">
        <v>43941</v>
      </c>
      <c r="CK1943">
        <v>38</v>
      </c>
      <c r="CL1943">
        <v>408</v>
      </c>
      <c r="CM1943">
        <v>8</v>
      </c>
    </row>
    <row r="1944" spans="1:251" ht="20.25">
      <c r="CH1944">
        <v>113</v>
      </c>
      <c r="CI1944" t="s">
        <v>72</v>
      </c>
      <c r="CJ1944" s="8">
        <v>43942</v>
      </c>
      <c r="CK1944">
        <v>40</v>
      </c>
      <c r="CL1944">
        <v>430</v>
      </c>
      <c r="CM1944">
        <v>9</v>
      </c>
    </row>
    <row r="1945" spans="1:251" ht="20.25">
      <c r="CH1945">
        <v>113</v>
      </c>
      <c r="CI1945" t="s">
        <v>72</v>
      </c>
      <c r="CJ1945" s="8">
        <v>43943</v>
      </c>
      <c r="CK1945">
        <v>41</v>
      </c>
      <c r="CL1945">
        <v>441</v>
      </c>
      <c r="CM1945">
        <v>9</v>
      </c>
    </row>
    <row r="1946" spans="1:251" ht="20.25">
      <c r="CH1946">
        <v>113</v>
      </c>
      <c r="CI1946" t="s">
        <v>72</v>
      </c>
      <c r="CJ1946" s="8">
        <v>43944</v>
      </c>
      <c r="CK1946">
        <v>42</v>
      </c>
      <c r="CL1946">
        <v>451</v>
      </c>
      <c r="CM1946">
        <v>9</v>
      </c>
    </row>
    <row r="1947" spans="1:251" ht="20.25">
      <c r="CH1947">
        <v>113</v>
      </c>
      <c r="CI1947" t="s">
        <v>72</v>
      </c>
      <c r="CJ1947" s="8">
        <v>43945</v>
      </c>
      <c r="CK1947">
        <v>44</v>
      </c>
      <c r="CL1947">
        <v>473</v>
      </c>
      <c r="CM1947">
        <v>10</v>
      </c>
    </row>
    <row r="1948" spans="1:251" ht="20.25">
      <c r="CH1948">
        <v>113</v>
      </c>
      <c r="CI1948" t="s">
        <v>72</v>
      </c>
      <c r="CJ1948" s="8">
        <v>43946</v>
      </c>
      <c r="CK1948">
        <v>46</v>
      </c>
      <c r="CL1948">
        <v>494</v>
      </c>
      <c r="CM1948">
        <v>10</v>
      </c>
    </row>
    <row r="1949" spans="1:251" ht="20.25">
      <c r="CH1949">
        <v>113</v>
      </c>
      <c r="CI1949" t="s">
        <v>72</v>
      </c>
      <c r="CJ1949" s="8">
        <v>43947</v>
      </c>
      <c r="CK1949">
        <v>47</v>
      </c>
      <c r="CL1949">
        <v>505</v>
      </c>
      <c r="CM1949">
        <v>10</v>
      </c>
    </row>
    <row r="1950" spans="1:251" ht="20.25">
      <c r="CH1950">
        <v>113</v>
      </c>
      <c r="CI1950" t="s">
        <v>72</v>
      </c>
      <c r="CJ1950" s="8">
        <v>43948</v>
      </c>
      <c r="CK1950">
        <v>47</v>
      </c>
      <c r="CL1950">
        <v>505</v>
      </c>
      <c r="CM1950">
        <v>11</v>
      </c>
    </row>
    <row r="1951" spans="1:251" ht="20.25">
      <c r="CH1951">
        <v>113</v>
      </c>
      <c r="CI1951" t="s">
        <v>72</v>
      </c>
      <c r="CJ1951" s="8">
        <v>43949</v>
      </c>
      <c r="CK1951">
        <v>50</v>
      </c>
      <c r="CL1951">
        <v>537</v>
      </c>
      <c r="CM1951">
        <v>12</v>
      </c>
    </row>
    <row r="1952" spans="1:251" ht="20.25">
      <c r="CH1952">
        <v>113</v>
      </c>
      <c r="CI1952" t="s">
        <v>72</v>
      </c>
      <c r="CJ1952" s="8">
        <v>43950</v>
      </c>
      <c r="CK1952">
        <v>50</v>
      </c>
      <c r="CL1952">
        <v>537</v>
      </c>
      <c r="CM1952">
        <v>12</v>
      </c>
    </row>
    <row r="1953" spans="1:251" ht="20.25">
      <c r="CH1953">
        <v>113</v>
      </c>
      <c r="CI1953" t="s">
        <v>72</v>
      </c>
      <c r="CJ1953" s="8">
        <v>43951</v>
      </c>
      <c r="CK1953">
        <v>50</v>
      </c>
      <c r="CL1953">
        <v>537</v>
      </c>
      <c r="CM1953">
        <v>12</v>
      </c>
    </row>
    <row r="1954" spans="1:251" ht="20.25">
      <c r="CH1954">
        <v>113</v>
      </c>
      <c r="CI1954" t="s">
        <v>72</v>
      </c>
      <c r="CJ1954" s="8">
        <v>43952</v>
      </c>
      <c r="CK1954">
        <v>51</v>
      </c>
      <c r="CL1954">
        <v>548</v>
      </c>
      <c r="CM1954">
        <v>12</v>
      </c>
    </row>
    <row r="1955" spans="1:251" ht="20.25">
      <c r="CH1955">
        <v>113</v>
      </c>
      <c r="CI1955" t="s">
        <v>72</v>
      </c>
      <c r="CJ1955" s="8">
        <v>43953</v>
      </c>
      <c r="CK1955">
        <v>51</v>
      </c>
      <c r="CL1955">
        <v>548</v>
      </c>
      <c r="CM1955">
        <v>12</v>
      </c>
    </row>
    <row r="1956" spans="1:251" ht="20.25">
      <c r="CH1956">
        <v>113</v>
      </c>
      <c r="CI1956" t="s">
        <v>72</v>
      </c>
      <c r="CJ1956" s="8">
        <v>43954</v>
      </c>
      <c r="CK1956">
        <v>51</v>
      </c>
      <c r="CL1956">
        <v>548</v>
      </c>
      <c r="CM1956">
        <v>12</v>
      </c>
    </row>
    <row r="1957" spans="1:251" ht="20.25">
      <c r="CH1957">
        <v>113</v>
      </c>
      <c r="CI1957" t="s">
        <v>72</v>
      </c>
      <c r="CJ1957" s="8">
        <v>43955</v>
      </c>
      <c r="CK1957">
        <v>52</v>
      </c>
      <c r="CL1957">
        <v>559</v>
      </c>
      <c r="CM1957">
        <v>12</v>
      </c>
    </row>
    <row r="1958" spans="1:251" ht="20.25">
      <c r="CH1958">
        <v>113</v>
      </c>
      <c r="CI1958" t="s">
        <v>72</v>
      </c>
      <c r="CJ1958" s="8">
        <v>43956</v>
      </c>
      <c r="CK1958">
        <v>51</v>
      </c>
      <c r="CL1958">
        <v>548</v>
      </c>
      <c r="CM1958">
        <v>12</v>
      </c>
    </row>
    <row r="1959" spans="1:251" ht="20.25">
      <c r="CH1959">
        <v>113</v>
      </c>
      <c r="CI1959" t="s">
        <v>72</v>
      </c>
      <c r="CJ1959" s="8">
        <v>43957</v>
      </c>
      <c r="CK1959">
        <v>51</v>
      </c>
      <c r="CL1959">
        <v>548</v>
      </c>
      <c r="CM1959">
        <v>12</v>
      </c>
    </row>
    <row r="1960" spans="1:251" ht="20.25">
      <c r="CH1960">
        <v>113</v>
      </c>
      <c r="CI1960" t="s">
        <v>72</v>
      </c>
      <c r="CJ1960" s="8">
        <v>43958</v>
      </c>
      <c r="CK1960">
        <v>51</v>
      </c>
      <c r="CL1960">
        <v>548</v>
      </c>
      <c r="CM1960">
        <v>12</v>
      </c>
    </row>
    <row r="1961" spans="1:251" ht="20.25">
      <c r="CH1961">
        <v>113</v>
      </c>
      <c r="CI1961" t="s">
        <v>72</v>
      </c>
      <c r="CJ1961" s="8">
        <v>43959</v>
      </c>
      <c r="CK1961">
        <v>51</v>
      </c>
      <c r="CL1961">
        <v>548</v>
      </c>
      <c r="CM1961">
        <v>12</v>
      </c>
    </row>
    <row r="1962" spans="1:251" ht="20.25">
      <c r="CH1962">
        <v>113</v>
      </c>
      <c r="CI1962" t="s">
        <v>72</v>
      </c>
      <c r="CJ1962" s="8">
        <v>43960</v>
      </c>
      <c r="CK1962">
        <v>50</v>
      </c>
      <c r="CL1962">
        <v>537</v>
      </c>
      <c r="CM1962">
        <v>11</v>
      </c>
    </row>
    <row r="1963" spans="1:251" ht="20.25">
      <c r="CH1963">
        <v>113</v>
      </c>
      <c r="CI1963" t="s">
        <v>72</v>
      </c>
      <c r="CJ1963" s="8">
        <v>43961</v>
      </c>
      <c r="CK1963">
        <v>51</v>
      </c>
      <c r="CL1963">
        <v>548</v>
      </c>
      <c r="CM1963">
        <v>11</v>
      </c>
    </row>
    <row r="1964" spans="1:251" ht="20.25">
      <c r="CH1964">
        <v>113</v>
      </c>
      <c r="CI1964" t="s">
        <v>72</v>
      </c>
      <c r="CJ1964" s="8">
        <v>43962</v>
      </c>
      <c r="CK1964">
        <v>52</v>
      </c>
      <c r="CL1964">
        <v>559</v>
      </c>
      <c r="CM1964">
        <v>11</v>
      </c>
    </row>
    <row r="1965" spans="1:251" ht="20.25">
      <c r="CH1965">
        <v>113</v>
      </c>
      <c r="CI1965" t="s">
        <v>72</v>
      </c>
      <c r="CJ1965" s="8">
        <v>43963</v>
      </c>
      <c r="CK1965">
        <v>52</v>
      </c>
      <c r="CL1965">
        <v>559</v>
      </c>
      <c r="CM1965">
        <v>11</v>
      </c>
    </row>
    <row r="1966" spans="1:251" ht="20.25">
      <c r="CH1966">
        <v>113</v>
      </c>
      <c r="CI1966" t="s">
        <v>72</v>
      </c>
      <c r="CJ1966" s="8">
        <v>43964</v>
      </c>
      <c r="CK1966">
        <v>52</v>
      </c>
      <c r="CL1966">
        <v>559</v>
      </c>
      <c r="CM1966">
        <v>11</v>
      </c>
    </row>
    <row r="1967" spans="1:251" ht="20.25">
      <c r="CH1967">
        <v>113</v>
      </c>
      <c r="CI1967" t="s">
        <v>72</v>
      </c>
      <c r="CJ1967" s="8">
        <v>43965</v>
      </c>
      <c r="CK1967">
        <v>54</v>
      </c>
      <c r="CL1967">
        <v>580</v>
      </c>
      <c r="CM1967">
        <v>14</v>
      </c>
    </row>
    <row r="1968" spans="1:251" ht="20.25">
      <c r="CH1968">
        <v>113</v>
      </c>
      <c r="CI1968" t="s">
        <v>72</v>
      </c>
      <c r="CJ1968" s="8">
        <v>43966</v>
      </c>
      <c r="CK1968">
        <v>54</v>
      </c>
      <c r="CL1968">
        <v>580</v>
      </c>
      <c r="CM1968">
        <v>14</v>
      </c>
    </row>
    <row r="1969" spans="1:251" ht="20.25">
      <c r="CH1969">
        <v>119</v>
      </c>
      <c r="CI1969" t="s">
        <v>74</v>
      </c>
      <c r="CJ1969" s="8">
        <v>43914</v>
      </c>
      <c r="CK1969">
        <v>8</v>
      </c>
      <c r="CM1969">
        <v>0</v>
      </c>
    </row>
    <row r="1970" spans="1:251" ht="20.25">
      <c r="CH1970">
        <v>119</v>
      </c>
      <c r="CI1970" t="s">
        <v>74</v>
      </c>
      <c r="CJ1970" s="8">
        <v>43915</v>
      </c>
      <c r="CK1970">
        <v>8</v>
      </c>
      <c r="CM1970">
        <v>1</v>
      </c>
    </row>
    <row r="1971" spans="1:251" ht="20.25">
      <c r="CH1971">
        <v>119</v>
      </c>
      <c r="CI1971" t="s">
        <v>74</v>
      </c>
      <c r="CJ1971" s="8">
        <v>43916</v>
      </c>
      <c r="CK1971">
        <v>9</v>
      </c>
      <c r="CM1971">
        <v>1</v>
      </c>
    </row>
    <row r="1972" spans="1:251" ht="20.25">
      <c r="CH1972">
        <v>119</v>
      </c>
      <c r="CI1972" t="s">
        <v>74</v>
      </c>
      <c r="CJ1972" s="8">
        <v>43917</v>
      </c>
      <c r="CK1972">
        <v>11</v>
      </c>
      <c r="CM1972">
        <v>1</v>
      </c>
    </row>
    <row r="1973" spans="1:251" ht="20.25">
      <c r="CH1973">
        <v>119</v>
      </c>
      <c r="CI1973" t="s">
        <v>74</v>
      </c>
      <c r="CJ1973" s="8">
        <v>43918</v>
      </c>
      <c r="CK1973">
        <v>14</v>
      </c>
      <c r="CM1973">
        <v>1</v>
      </c>
    </row>
    <row r="1974" spans="1:251" ht="20.25">
      <c r="CH1974">
        <v>119</v>
      </c>
      <c r="CI1974" t="s">
        <v>74</v>
      </c>
      <c r="CJ1974" s="8">
        <v>43919</v>
      </c>
      <c r="CK1974">
        <v>14</v>
      </c>
      <c r="CM1974">
        <v>1</v>
      </c>
    </row>
    <row r="1975" spans="1:251" ht="20.25">
      <c r="CH1975">
        <v>119</v>
      </c>
      <c r="CI1975" t="s">
        <v>74</v>
      </c>
      <c r="CJ1975" s="8">
        <v>43920</v>
      </c>
      <c r="CK1975">
        <v>15</v>
      </c>
      <c r="CM1975">
        <v>1</v>
      </c>
    </row>
    <row r="1976" spans="1:251" ht="20.25">
      <c r="CH1976">
        <v>119</v>
      </c>
      <c r="CI1976" t="s">
        <v>74</v>
      </c>
      <c r="CJ1976" s="8">
        <v>43921</v>
      </c>
      <c r="CK1976">
        <v>17</v>
      </c>
      <c r="CM1976">
        <v>1</v>
      </c>
    </row>
    <row r="1977" spans="1:251" ht="20.25">
      <c r="CH1977">
        <v>119</v>
      </c>
      <c r="CI1977" t="s">
        <v>74</v>
      </c>
      <c r="CJ1977" s="8">
        <v>43922</v>
      </c>
      <c r="CK1977">
        <v>20</v>
      </c>
      <c r="CM1977">
        <v>1</v>
      </c>
    </row>
    <row r="1978" spans="1:251" ht="20.25">
      <c r="CH1978">
        <v>119</v>
      </c>
      <c r="CI1978" t="s">
        <v>74</v>
      </c>
      <c r="CJ1978" s="8">
        <v>43923</v>
      </c>
      <c r="CK1978">
        <v>22</v>
      </c>
      <c r="CM1978">
        <v>1</v>
      </c>
    </row>
    <row r="1979" spans="1:251" ht="20.25">
      <c r="CH1979">
        <v>119</v>
      </c>
      <c r="CI1979" t="s">
        <v>74</v>
      </c>
      <c r="CJ1979" s="8">
        <v>43924</v>
      </c>
      <c r="CK1979">
        <v>26</v>
      </c>
      <c r="CM1979">
        <v>1</v>
      </c>
    </row>
    <row r="1980" spans="1:251" ht="20.25">
      <c r="CH1980">
        <v>119</v>
      </c>
      <c r="CI1980" t="s">
        <v>74</v>
      </c>
      <c r="CJ1980" s="8">
        <v>43925</v>
      </c>
      <c r="CK1980">
        <v>28</v>
      </c>
      <c r="CM1980">
        <v>1</v>
      </c>
    </row>
    <row r="1981" spans="1:251" ht="20.25">
      <c r="CH1981">
        <v>119</v>
      </c>
      <c r="CI1981" t="s">
        <v>74</v>
      </c>
      <c r="CJ1981" s="8">
        <v>43926</v>
      </c>
      <c r="CK1981">
        <v>29</v>
      </c>
      <c r="CM1981">
        <v>1</v>
      </c>
    </row>
    <row r="1982" spans="1:251" ht="20.25">
      <c r="CH1982">
        <v>119</v>
      </c>
      <c r="CI1982" t="s">
        <v>74</v>
      </c>
      <c r="CJ1982" s="8">
        <v>43927</v>
      </c>
      <c r="CK1982">
        <v>31</v>
      </c>
      <c r="CM1982">
        <v>1</v>
      </c>
    </row>
    <row r="1983" spans="1:251" ht="20.25">
      <c r="CH1983">
        <v>119</v>
      </c>
      <c r="CI1983" t="s">
        <v>74</v>
      </c>
      <c r="CJ1983" s="8">
        <v>43928</v>
      </c>
      <c r="CK1983">
        <v>45</v>
      </c>
      <c r="CM1983">
        <v>4</v>
      </c>
    </row>
    <row r="1984" spans="1:251" ht="20.25">
      <c r="CH1984">
        <v>119</v>
      </c>
      <c r="CI1984" t="s">
        <v>74</v>
      </c>
      <c r="CJ1984" s="8">
        <v>43929</v>
      </c>
      <c r="CK1984">
        <v>50</v>
      </c>
      <c r="CM1984">
        <v>5</v>
      </c>
    </row>
    <row r="1985" spans="1:251" ht="20.25">
      <c r="CH1985">
        <v>119</v>
      </c>
      <c r="CI1985" t="s">
        <v>74</v>
      </c>
      <c r="CJ1985" s="8">
        <v>43930</v>
      </c>
      <c r="CK1985">
        <v>58</v>
      </c>
      <c r="CM1985">
        <v>5</v>
      </c>
    </row>
    <row r="1986" spans="1:251" ht="20.25">
      <c r="CH1986">
        <v>119</v>
      </c>
      <c r="CI1986" t="s">
        <v>74</v>
      </c>
      <c r="CJ1986" s="8">
        <v>43931</v>
      </c>
      <c r="CK1986">
        <v>62</v>
      </c>
      <c r="CM1986">
        <v>5</v>
      </c>
    </row>
    <row r="1987" spans="1:251" ht="20.25">
      <c r="CH1987">
        <v>119</v>
      </c>
      <c r="CI1987" t="s">
        <v>74</v>
      </c>
      <c r="CJ1987" s="8">
        <v>43932</v>
      </c>
      <c r="CK1987">
        <v>63</v>
      </c>
      <c r="CM1987">
        <v>5</v>
      </c>
    </row>
    <row r="1988" spans="1:251" ht="20.25">
      <c r="CH1988">
        <v>119</v>
      </c>
      <c r="CI1988" t="s">
        <v>74</v>
      </c>
      <c r="CJ1988" s="8">
        <v>43933</v>
      </c>
      <c r="CK1988">
        <v>65</v>
      </c>
      <c r="CM1988">
        <v>6</v>
      </c>
    </row>
    <row r="1989" spans="1:251" ht="20.25">
      <c r="CH1989">
        <v>119</v>
      </c>
      <c r="CI1989" t="s">
        <v>74</v>
      </c>
      <c r="CJ1989" s="8">
        <v>43934</v>
      </c>
      <c r="CK1989">
        <v>77</v>
      </c>
      <c r="CM1989">
        <v>6</v>
      </c>
    </row>
    <row r="1990" spans="1:251" ht="20.25">
      <c r="CH1990">
        <v>119</v>
      </c>
      <c r="CI1990" t="s">
        <v>74</v>
      </c>
      <c r="CJ1990" s="8">
        <v>43935</v>
      </c>
      <c r="CK1990">
        <v>84</v>
      </c>
      <c r="CM1990">
        <v>10</v>
      </c>
    </row>
    <row r="1991" spans="1:251" ht="20.25">
      <c r="CH1991">
        <v>119</v>
      </c>
      <c r="CI1991" t="s">
        <v>74</v>
      </c>
      <c r="CJ1991" s="8">
        <v>43936</v>
      </c>
      <c r="CK1991">
        <v>101</v>
      </c>
      <c r="CM1991">
        <v>12</v>
      </c>
    </row>
    <row r="1992" spans="1:251" ht="20.25">
      <c r="CH1992">
        <v>119</v>
      </c>
      <c r="CI1992" t="s">
        <v>74</v>
      </c>
      <c r="CJ1992" s="8">
        <v>43937</v>
      </c>
      <c r="CK1992">
        <v>104</v>
      </c>
      <c r="CL1992">
        <v>516</v>
      </c>
      <c r="CM1992">
        <v>13</v>
      </c>
    </row>
    <row r="1993" spans="1:251" ht="20.25">
      <c r="CH1993">
        <v>119</v>
      </c>
      <c r="CI1993" t="s">
        <v>74</v>
      </c>
      <c r="CJ1993" s="8">
        <v>43938</v>
      </c>
      <c r="CK1993">
        <v>108</v>
      </c>
      <c r="CL1993">
        <v>536</v>
      </c>
      <c r="CM1993">
        <v>13</v>
      </c>
    </row>
    <row r="1994" spans="1:251" ht="20.25">
      <c r="CH1994">
        <v>119</v>
      </c>
      <c r="CI1994" t="s">
        <v>74</v>
      </c>
      <c r="CJ1994" s="8">
        <v>43939</v>
      </c>
      <c r="CK1994">
        <v>121</v>
      </c>
      <c r="CL1994">
        <v>601</v>
      </c>
      <c r="CM1994">
        <v>15</v>
      </c>
    </row>
    <row r="1995" spans="1:251" ht="20.25">
      <c r="CH1995">
        <v>119</v>
      </c>
      <c r="CI1995" t="s">
        <v>74</v>
      </c>
      <c r="CJ1995" s="8">
        <v>43940</v>
      </c>
      <c r="CK1995">
        <v>130</v>
      </c>
      <c r="CL1995">
        <v>645</v>
      </c>
      <c r="CM1995">
        <v>15</v>
      </c>
    </row>
    <row r="1996" spans="1:251" ht="20.25">
      <c r="CH1996">
        <v>119</v>
      </c>
      <c r="CI1996" t="s">
        <v>74</v>
      </c>
      <c r="CJ1996" s="8">
        <v>43941</v>
      </c>
      <c r="CK1996">
        <v>159</v>
      </c>
      <c r="CL1996">
        <v>789</v>
      </c>
      <c r="CM1996">
        <v>16</v>
      </c>
    </row>
    <row r="1997" spans="1:251" ht="20.25">
      <c r="CH1997">
        <v>119</v>
      </c>
      <c r="CI1997" t="s">
        <v>74</v>
      </c>
      <c r="CJ1997" s="8">
        <v>43942</v>
      </c>
      <c r="CK1997">
        <v>169</v>
      </c>
      <c r="CL1997">
        <v>839</v>
      </c>
      <c r="CM1997">
        <v>20</v>
      </c>
    </row>
    <row r="1998" spans="1:251" ht="20.25">
      <c r="CH1998">
        <v>119</v>
      </c>
      <c r="CI1998" t="s">
        <v>74</v>
      </c>
      <c r="CJ1998" s="8">
        <v>43943</v>
      </c>
      <c r="CK1998">
        <v>180</v>
      </c>
      <c r="CL1998">
        <v>894</v>
      </c>
      <c r="CM1998">
        <v>24</v>
      </c>
    </row>
    <row r="1999" spans="1:251" ht="20.25">
      <c r="CH1999">
        <v>119</v>
      </c>
      <c r="CI1999" t="s">
        <v>74</v>
      </c>
      <c r="CJ1999" s="8">
        <v>43944</v>
      </c>
      <c r="CK1999">
        <v>184</v>
      </c>
      <c r="CL1999">
        <v>913</v>
      </c>
      <c r="CM1999">
        <v>25</v>
      </c>
    </row>
    <row r="2000" spans="1:251" ht="20.25">
      <c r="CH2000">
        <v>119</v>
      </c>
      <c r="CI2000" t="s">
        <v>74</v>
      </c>
      <c r="CJ2000" s="8">
        <v>43945</v>
      </c>
      <c r="CK2000">
        <v>199</v>
      </c>
      <c r="CL2000">
        <v>988</v>
      </c>
      <c r="CM2000">
        <v>28</v>
      </c>
    </row>
    <row r="2001" spans="1:251" ht="20.25">
      <c r="CH2001">
        <v>119</v>
      </c>
      <c r="CI2001" t="s">
        <v>74</v>
      </c>
      <c r="CJ2001" s="8">
        <v>43946</v>
      </c>
      <c r="CK2001">
        <v>202</v>
      </c>
      <c r="CL2001">
        <v>1003</v>
      </c>
      <c r="CM2001">
        <v>31</v>
      </c>
    </row>
    <row r="2002" spans="1:251" ht="20.25">
      <c r="CH2002">
        <v>119</v>
      </c>
      <c r="CI2002" t="s">
        <v>74</v>
      </c>
      <c r="CJ2002" s="8">
        <v>43947</v>
      </c>
      <c r="CK2002">
        <v>205</v>
      </c>
      <c r="CL2002">
        <v>1018</v>
      </c>
      <c r="CM2002">
        <v>31</v>
      </c>
    </row>
    <row r="2003" spans="1:251" ht="20.25">
      <c r="CH2003">
        <v>119</v>
      </c>
      <c r="CI2003" t="s">
        <v>74</v>
      </c>
      <c r="CJ2003" s="8">
        <v>43948</v>
      </c>
      <c r="CK2003">
        <v>214</v>
      </c>
      <c r="CL2003">
        <v>1062</v>
      </c>
      <c r="CM2003">
        <v>33</v>
      </c>
    </row>
    <row r="2004" spans="1:251" ht="20.25">
      <c r="CH2004">
        <v>119</v>
      </c>
      <c r="CI2004" t="s">
        <v>74</v>
      </c>
      <c r="CJ2004" s="8">
        <v>43949</v>
      </c>
      <c r="CK2004">
        <v>215</v>
      </c>
      <c r="CL2004">
        <v>1067</v>
      </c>
      <c r="CM2004">
        <v>33</v>
      </c>
    </row>
    <row r="2005" spans="1:251" ht="20.25">
      <c r="CH2005">
        <v>119</v>
      </c>
      <c r="CI2005" t="s">
        <v>74</v>
      </c>
      <c r="CJ2005" s="8">
        <v>43950</v>
      </c>
      <c r="CK2005">
        <v>217</v>
      </c>
      <c r="CL2005">
        <v>1077</v>
      </c>
      <c r="CM2005">
        <v>35</v>
      </c>
    </row>
    <row r="2006" spans="1:251" ht="20.25">
      <c r="CH2006">
        <v>119</v>
      </c>
      <c r="CI2006" t="s">
        <v>74</v>
      </c>
      <c r="CJ2006" s="8">
        <v>43951</v>
      </c>
      <c r="CK2006">
        <v>225</v>
      </c>
      <c r="CL2006">
        <v>1117</v>
      </c>
      <c r="CM2006">
        <v>40</v>
      </c>
    </row>
    <row r="2007" spans="1:251" ht="20.25">
      <c r="CH2007">
        <v>119</v>
      </c>
      <c r="CI2007" t="s">
        <v>74</v>
      </c>
      <c r="CJ2007" s="8">
        <v>43952</v>
      </c>
      <c r="CK2007">
        <v>228</v>
      </c>
      <c r="CL2007">
        <v>1132</v>
      </c>
      <c r="CM2007">
        <v>40</v>
      </c>
    </row>
    <row r="2008" spans="1:251" ht="20.25">
      <c r="CH2008">
        <v>119</v>
      </c>
      <c r="CI2008" t="s">
        <v>74</v>
      </c>
      <c r="CJ2008" s="8">
        <v>43953</v>
      </c>
      <c r="CK2008">
        <v>232</v>
      </c>
      <c r="CL2008">
        <v>1152</v>
      </c>
      <c r="CM2008">
        <v>42</v>
      </c>
    </row>
    <row r="2009" spans="1:251" ht="20.25">
      <c r="CH2009">
        <v>119</v>
      </c>
      <c r="CI2009" t="s">
        <v>74</v>
      </c>
      <c r="CJ2009" s="8">
        <v>43954</v>
      </c>
      <c r="CK2009">
        <v>234</v>
      </c>
      <c r="CL2009">
        <v>1162</v>
      </c>
      <c r="CM2009">
        <v>43</v>
      </c>
    </row>
    <row r="2010" spans="1:251" ht="20.25">
      <c r="CH2010">
        <v>119</v>
      </c>
      <c r="CI2010" t="s">
        <v>74</v>
      </c>
      <c r="CJ2010" s="8">
        <v>43955</v>
      </c>
      <c r="CK2010">
        <v>242</v>
      </c>
      <c r="CL2010">
        <v>1201</v>
      </c>
      <c r="CM2010">
        <v>44</v>
      </c>
    </row>
    <row r="2011" spans="1:251" ht="20.25">
      <c r="CH2011">
        <v>119</v>
      </c>
      <c r="CI2011" t="s">
        <v>74</v>
      </c>
      <c r="CJ2011" s="8">
        <v>43956</v>
      </c>
      <c r="CK2011">
        <v>257</v>
      </c>
      <c r="CL2011">
        <v>1276</v>
      </c>
      <c r="CM2011">
        <v>50</v>
      </c>
    </row>
    <row r="2012" spans="1:251" ht="20.25">
      <c r="CH2012">
        <v>119</v>
      </c>
      <c r="CI2012" t="s">
        <v>74</v>
      </c>
      <c r="CJ2012" s="8">
        <v>43957</v>
      </c>
      <c r="CK2012">
        <v>268</v>
      </c>
      <c r="CL2012">
        <v>1330</v>
      </c>
      <c r="CM2012">
        <v>54</v>
      </c>
    </row>
    <row r="2013" spans="1:251" ht="20.25">
      <c r="CH2013">
        <v>119</v>
      </c>
      <c r="CI2013" t="s">
        <v>74</v>
      </c>
      <c r="CJ2013" s="8">
        <v>43958</v>
      </c>
      <c r="CK2013">
        <v>272</v>
      </c>
      <c r="CL2013">
        <v>1350</v>
      </c>
      <c r="CM2013">
        <v>55</v>
      </c>
    </row>
    <row r="2014" spans="1:251" ht="20.25">
      <c r="CH2014">
        <v>119</v>
      </c>
      <c r="CI2014" t="s">
        <v>74</v>
      </c>
      <c r="CJ2014" s="8">
        <v>43959</v>
      </c>
      <c r="CK2014">
        <v>282</v>
      </c>
      <c r="CL2014">
        <v>1400</v>
      </c>
      <c r="CM2014">
        <v>59</v>
      </c>
    </row>
    <row r="2015" spans="1:251" ht="20.25">
      <c r="CH2015">
        <v>119</v>
      </c>
      <c r="CI2015" t="s">
        <v>74</v>
      </c>
      <c r="CJ2015" s="8">
        <v>43960</v>
      </c>
      <c r="CK2015">
        <v>286</v>
      </c>
      <c r="CL2015">
        <v>1420</v>
      </c>
      <c r="CM2015">
        <v>60</v>
      </c>
    </row>
    <row r="2016" spans="1:251" ht="20.25">
      <c r="CH2016">
        <v>119</v>
      </c>
      <c r="CI2016" t="s">
        <v>74</v>
      </c>
      <c r="CJ2016" s="8">
        <v>43961</v>
      </c>
      <c r="CK2016">
        <v>289</v>
      </c>
      <c r="CL2016">
        <v>1435</v>
      </c>
      <c r="CM2016">
        <v>60</v>
      </c>
    </row>
    <row r="2017" spans="1:251" ht="20.25">
      <c r="CH2017">
        <v>119</v>
      </c>
      <c r="CI2017" t="s">
        <v>74</v>
      </c>
      <c r="CJ2017" s="8">
        <v>43962</v>
      </c>
      <c r="CK2017">
        <v>294</v>
      </c>
      <c r="CL2017">
        <v>1459</v>
      </c>
      <c r="CM2017">
        <v>61</v>
      </c>
    </row>
    <row r="2018" spans="1:251" ht="20.25">
      <c r="CH2018">
        <v>119</v>
      </c>
      <c r="CI2018" t="s">
        <v>74</v>
      </c>
      <c r="CJ2018" s="8">
        <v>43963</v>
      </c>
      <c r="CK2018">
        <v>303</v>
      </c>
      <c r="CL2018">
        <v>1504</v>
      </c>
      <c r="CM2018">
        <v>66</v>
      </c>
    </row>
    <row r="2019" spans="1:251" ht="20.25">
      <c r="CH2019">
        <v>119</v>
      </c>
      <c r="CI2019" t="s">
        <v>74</v>
      </c>
      <c r="CJ2019" s="8">
        <v>43964</v>
      </c>
      <c r="CK2019">
        <v>312</v>
      </c>
      <c r="CL2019">
        <v>1549</v>
      </c>
      <c r="CM2019">
        <v>70</v>
      </c>
    </row>
    <row r="2020" spans="1:251" ht="20.25">
      <c r="CH2020">
        <v>119</v>
      </c>
      <c r="CI2020" t="s">
        <v>74</v>
      </c>
      <c r="CJ2020" s="8">
        <v>43965</v>
      </c>
      <c r="CK2020">
        <v>322</v>
      </c>
      <c r="CL2020">
        <v>1598</v>
      </c>
      <c r="CM2020">
        <v>71</v>
      </c>
    </row>
    <row r="2021" spans="1:251" ht="20.25">
      <c r="CH2021">
        <v>119</v>
      </c>
      <c r="CI2021" t="s">
        <v>74</v>
      </c>
      <c r="CJ2021" s="8">
        <v>43966</v>
      </c>
      <c r="CK2021">
        <v>333</v>
      </c>
      <c r="CL2021">
        <v>1653</v>
      </c>
      <c r="CM2021">
        <v>73</v>
      </c>
    </row>
    <row r="2022" spans="1:251" ht="20.25">
      <c r="CH2022">
        <v>128</v>
      </c>
      <c r="CI2022" t="s">
        <v>75</v>
      </c>
      <c r="CJ2022" s="8">
        <v>43914</v>
      </c>
      <c r="CK2022">
        <v>0</v>
      </c>
      <c r="CM2022">
        <v>0</v>
      </c>
    </row>
    <row r="2023" spans="1:251" ht="20.25">
      <c r="CH2023">
        <v>128</v>
      </c>
      <c r="CI2023" t="s">
        <v>75</v>
      </c>
      <c r="CJ2023" s="8">
        <v>43915</v>
      </c>
      <c r="CK2023">
        <v>3</v>
      </c>
      <c r="CM2023">
        <v>0</v>
      </c>
    </row>
    <row r="2024" spans="1:251" ht="20.25">
      <c r="CH2024">
        <v>128</v>
      </c>
      <c r="CI2024" t="s">
        <v>75</v>
      </c>
      <c r="CJ2024" s="8">
        <v>43916</v>
      </c>
      <c r="CK2024">
        <v>3</v>
      </c>
      <c r="CM2024">
        <v>0</v>
      </c>
    </row>
    <row r="2025" spans="1:251" ht="20.25">
      <c r="CH2025">
        <v>128</v>
      </c>
      <c r="CI2025" t="s">
        <v>75</v>
      </c>
      <c r="CJ2025" s="8">
        <v>43917</v>
      </c>
      <c r="CK2025">
        <v>4</v>
      </c>
      <c r="CM2025">
        <v>0</v>
      </c>
    </row>
    <row r="2026" spans="1:251" ht="20.25">
      <c r="CH2026">
        <v>128</v>
      </c>
      <c r="CI2026" t="s">
        <v>75</v>
      </c>
      <c r="CJ2026" s="8">
        <v>43918</v>
      </c>
      <c r="CK2026">
        <v>5</v>
      </c>
      <c r="CM2026">
        <v>0</v>
      </c>
    </row>
    <row r="2027" spans="1:251" ht="20.25">
      <c r="CH2027">
        <v>128</v>
      </c>
      <c r="CI2027" t="s">
        <v>75</v>
      </c>
      <c r="CJ2027" s="8">
        <v>43919</v>
      </c>
      <c r="CK2027">
        <v>5</v>
      </c>
      <c r="CM2027">
        <v>0</v>
      </c>
    </row>
    <row r="2028" spans="1:251" ht="20.25">
      <c r="CH2028">
        <v>128</v>
      </c>
      <c r="CI2028" t="s">
        <v>75</v>
      </c>
      <c r="CJ2028" s="8">
        <v>43920</v>
      </c>
      <c r="CK2028">
        <v>5</v>
      </c>
      <c r="CM2028">
        <v>0</v>
      </c>
    </row>
    <row r="2029" spans="1:251" ht="20.25">
      <c r="CH2029">
        <v>128</v>
      </c>
      <c r="CI2029" t="s">
        <v>75</v>
      </c>
      <c r="CJ2029" s="8">
        <v>43921</v>
      </c>
      <c r="CK2029">
        <v>7</v>
      </c>
      <c r="CM2029">
        <v>0</v>
      </c>
    </row>
    <row r="2030" spans="1:251" ht="20.25">
      <c r="CH2030">
        <v>128</v>
      </c>
      <c r="CI2030" t="s">
        <v>75</v>
      </c>
      <c r="CJ2030" s="8">
        <v>43922</v>
      </c>
      <c r="CK2030">
        <v>9</v>
      </c>
      <c r="CM2030">
        <v>0</v>
      </c>
    </row>
    <row r="2031" spans="1:251" ht="20.25">
      <c r="CH2031">
        <v>128</v>
      </c>
      <c r="CI2031" t="s">
        <v>75</v>
      </c>
      <c r="CJ2031" s="8">
        <v>43923</v>
      </c>
      <c r="CK2031">
        <v>9</v>
      </c>
      <c r="CM2031">
        <v>0</v>
      </c>
    </row>
    <row r="2032" spans="1:251" ht="20.25">
      <c r="CH2032">
        <v>128</v>
      </c>
      <c r="CI2032" t="s">
        <v>75</v>
      </c>
      <c r="CJ2032" s="8">
        <v>43924</v>
      </c>
      <c r="CK2032">
        <v>9</v>
      </c>
      <c r="CM2032">
        <v>0</v>
      </c>
    </row>
    <row r="2033" spans="1:251" ht="20.25">
      <c r="CH2033">
        <v>128</v>
      </c>
      <c r="CI2033" t="s">
        <v>75</v>
      </c>
      <c r="CJ2033" s="8">
        <v>43925</v>
      </c>
      <c r="CK2033">
        <v>10</v>
      </c>
      <c r="CM2033">
        <v>0</v>
      </c>
    </row>
    <row r="2034" spans="1:251" ht="20.25">
      <c r="CH2034">
        <v>128</v>
      </c>
      <c r="CI2034" t="s">
        <v>75</v>
      </c>
      <c r="CJ2034" s="8">
        <v>43926</v>
      </c>
      <c r="CK2034">
        <v>10</v>
      </c>
      <c r="CM2034">
        <v>0</v>
      </c>
    </row>
    <row r="2035" spans="1:251" ht="20.25">
      <c r="CH2035">
        <v>128</v>
      </c>
      <c r="CI2035" t="s">
        <v>75</v>
      </c>
      <c r="CJ2035" s="8">
        <v>43927</v>
      </c>
      <c r="CK2035">
        <v>11</v>
      </c>
      <c r="CM2035">
        <v>0</v>
      </c>
    </row>
    <row r="2036" spans="1:251" ht="20.25">
      <c r="CH2036">
        <v>128</v>
      </c>
      <c r="CI2036" t="s">
        <v>75</v>
      </c>
      <c r="CJ2036" s="8">
        <v>43928</v>
      </c>
      <c r="CK2036">
        <v>15</v>
      </c>
      <c r="CM2036">
        <v>0</v>
      </c>
    </row>
    <row r="2037" spans="1:251" ht="20.25">
      <c r="CH2037">
        <v>128</v>
      </c>
      <c r="CI2037" t="s">
        <v>75</v>
      </c>
      <c r="CJ2037" s="8">
        <v>43929</v>
      </c>
      <c r="CK2037">
        <v>21</v>
      </c>
      <c r="CM2037">
        <v>0</v>
      </c>
    </row>
    <row r="2038" spans="1:251" ht="20.25">
      <c r="CH2038">
        <v>128</v>
      </c>
      <c r="CI2038" t="s">
        <v>75</v>
      </c>
      <c r="CJ2038" s="8">
        <v>43930</v>
      </c>
      <c r="CK2038">
        <v>21</v>
      </c>
      <c r="CM2038">
        <v>0</v>
      </c>
    </row>
    <row r="2039" spans="1:251" ht="20.25">
      <c r="CH2039">
        <v>128</v>
      </c>
      <c r="CI2039" t="s">
        <v>75</v>
      </c>
      <c r="CJ2039" s="8">
        <v>43931</v>
      </c>
      <c r="CK2039">
        <v>22</v>
      </c>
      <c r="CM2039">
        <v>0</v>
      </c>
    </row>
    <row r="2040" spans="1:251" ht="20.25">
      <c r="CH2040">
        <v>128</v>
      </c>
      <c r="CI2040" t="s">
        <v>75</v>
      </c>
      <c r="CJ2040" s="8">
        <v>43932</v>
      </c>
      <c r="CK2040">
        <v>22</v>
      </c>
      <c r="CM2040">
        <v>0</v>
      </c>
    </row>
    <row r="2041" spans="1:251" ht="20.25">
      <c r="CH2041">
        <v>128</v>
      </c>
      <c r="CI2041" t="s">
        <v>75</v>
      </c>
      <c r="CJ2041" s="8">
        <v>43933</v>
      </c>
      <c r="CK2041">
        <v>22</v>
      </c>
      <c r="CM2041">
        <v>0</v>
      </c>
    </row>
    <row r="2042" spans="1:251" ht="20.25">
      <c r="CH2042">
        <v>128</v>
      </c>
      <c r="CI2042" t="s">
        <v>75</v>
      </c>
      <c r="CJ2042" s="8">
        <v>43934</v>
      </c>
      <c r="CK2042">
        <v>33</v>
      </c>
      <c r="CM2042">
        <v>0</v>
      </c>
    </row>
    <row r="2043" spans="1:251" ht="20.25">
      <c r="CH2043">
        <v>128</v>
      </c>
      <c r="CI2043" t="s">
        <v>75</v>
      </c>
      <c r="CJ2043" s="8">
        <v>43935</v>
      </c>
      <c r="CK2043">
        <v>35</v>
      </c>
      <c r="CM2043">
        <v>0</v>
      </c>
    </row>
    <row r="2044" spans="1:251" ht="20.25">
      <c r="CH2044">
        <v>128</v>
      </c>
      <c r="CI2044" t="s">
        <v>75</v>
      </c>
      <c r="CJ2044" s="8">
        <v>43936</v>
      </c>
      <c r="CK2044">
        <v>41</v>
      </c>
      <c r="CM2044">
        <v>2</v>
      </c>
    </row>
    <row r="2045" spans="1:251" ht="20.25">
      <c r="CH2045">
        <v>128</v>
      </c>
      <c r="CI2045" t="s">
        <v>75</v>
      </c>
      <c r="CJ2045" s="8">
        <v>43937</v>
      </c>
      <c r="CK2045">
        <v>42</v>
      </c>
      <c r="CL2045">
        <v>168</v>
      </c>
      <c r="CM2045">
        <v>2</v>
      </c>
    </row>
    <row r="2046" spans="1:251" ht="20.25">
      <c r="CH2046">
        <v>128</v>
      </c>
      <c r="CI2046" t="s">
        <v>75</v>
      </c>
      <c r="CJ2046" s="8">
        <v>43938</v>
      </c>
      <c r="CK2046">
        <v>43</v>
      </c>
      <c r="CL2046">
        <v>172</v>
      </c>
      <c r="CM2046">
        <v>3</v>
      </c>
    </row>
    <row r="2047" spans="1:251" ht="20.25">
      <c r="CH2047">
        <v>128</v>
      </c>
      <c r="CI2047" t="s">
        <v>75</v>
      </c>
      <c r="CJ2047" s="8">
        <v>43939</v>
      </c>
      <c r="CK2047">
        <v>45</v>
      </c>
      <c r="CL2047">
        <v>180</v>
      </c>
      <c r="CM2047">
        <v>3</v>
      </c>
    </row>
    <row r="2048" spans="1:251" ht="20.25">
      <c r="CH2048">
        <v>128</v>
      </c>
      <c r="CI2048" t="s">
        <v>75</v>
      </c>
      <c r="CJ2048" s="8">
        <v>43940</v>
      </c>
      <c r="CK2048">
        <v>47</v>
      </c>
      <c r="CL2048">
        <v>188</v>
      </c>
      <c r="CM2048">
        <v>3</v>
      </c>
    </row>
    <row r="2049" spans="1:251" ht="20.25">
      <c r="CH2049">
        <v>128</v>
      </c>
      <c r="CI2049" t="s">
        <v>75</v>
      </c>
      <c r="CJ2049" s="8">
        <v>43941</v>
      </c>
      <c r="CK2049">
        <v>56</v>
      </c>
      <c r="CL2049">
        <v>224</v>
      </c>
      <c r="CM2049">
        <v>3</v>
      </c>
    </row>
    <row r="2050" spans="1:251" ht="20.25">
      <c r="CH2050">
        <v>128</v>
      </c>
      <c r="CI2050" t="s">
        <v>75</v>
      </c>
      <c r="CJ2050" s="8">
        <v>43942</v>
      </c>
      <c r="CK2050">
        <v>56</v>
      </c>
      <c r="CL2050">
        <v>224</v>
      </c>
      <c r="CM2050">
        <v>3</v>
      </c>
    </row>
    <row r="2051" spans="1:251" ht="20.25">
      <c r="CH2051">
        <v>128</v>
      </c>
      <c r="CI2051" t="s">
        <v>75</v>
      </c>
      <c r="CJ2051" s="8">
        <v>43943</v>
      </c>
      <c r="CK2051">
        <v>59</v>
      </c>
      <c r="CL2051">
        <v>236</v>
      </c>
      <c r="CM2051">
        <v>3</v>
      </c>
    </row>
    <row r="2052" spans="1:251" ht="20.25">
      <c r="CH2052">
        <v>128</v>
      </c>
      <c r="CI2052" t="s">
        <v>75</v>
      </c>
      <c r="CJ2052" s="8">
        <v>43944</v>
      </c>
      <c r="CK2052">
        <v>59</v>
      </c>
      <c r="CL2052">
        <v>236</v>
      </c>
      <c r="CM2052">
        <v>3</v>
      </c>
    </row>
    <row r="2053" spans="1:251" ht="20.25">
      <c r="CH2053">
        <v>128</v>
      </c>
      <c r="CI2053" t="s">
        <v>75</v>
      </c>
      <c r="CJ2053" s="8">
        <v>43945</v>
      </c>
      <c r="CK2053">
        <v>60</v>
      </c>
      <c r="CL2053">
        <v>240</v>
      </c>
      <c r="CM2053">
        <v>3</v>
      </c>
    </row>
    <row r="2054" spans="1:251" ht="20.25">
      <c r="CH2054">
        <v>128</v>
      </c>
      <c r="CI2054" t="s">
        <v>75</v>
      </c>
      <c r="CJ2054" s="8">
        <v>43946</v>
      </c>
      <c r="CK2054">
        <v>61</v>
      </c>
      <c r="CL2054">
        <v>244</v>
      </c>
      <c r="CM2054">
        <v>3</v>
      </c>
    </row>
    <row r="2055" spans="1:251" ht="20.25">
      <c r="CH2055">
        <v>128</v>
      </c>
      <c r="CI2055" t="s">
        <v>75</v>
      </c>
      <c r="CJ2055" s="8">
        <v>43947</v>
      </c>
      <c r="CK2055">
        <v>62</v>
      </c>
      <c r="CL2055">
        <v>248</v>
      </c>
      <c r="CM2055">
        <v>3</v>
      </c>
    </row>
    <row r="2056" spans="1:251" ht="20.25">
      <c r="CH2056">
        <v>128</v>
      </c>
      <c r="CI2056" t="s">
        <v>75</v>
      </c>
      <c r="CJ2056" s="8">
        <v>43948</v>
      </c>
      <c r="CK2056">
        <v>63</v>
      </c>
      <c r="CL2056">
        <v>252</v>
      </c>
      <c r="CM2056">
        <v>3</v>
      </c>
    </row>
    <row r="2057" spans="1:251" ht="20.25">
      <c r="CH2057">
        <v>128</v>
      </c>
      <c r="CI2057" t="s">
        <v>75</v>
      </c>
      <c r="CJ2057" s="8">
        <v>43949</v>
      </c>
      <c r="CK2057">
        <v>63</v>
      </c>
      <c r="CL2057">
        <v>252</v>
      </c>
      <c r="CM2057">
        <v>5</v>
      </c>
    </row>
    <row r="2058" spans="1:251" ht="20.25">
      <c r="CH2058">
        <v>128</v>
      </c>
      <c r="CI2058" t="s">
        <v>75</v>
      </c>
      <c r="CJ2058" s="8">
        <v>43950</v>
      </c>
      <c r="CK2058">
        <v>67</v>
      </c>
      <c r="CL2058">
        <v>268</v>
      </c>
      <c r="CM2058">
        <v>5</v>
      </c>
    </row>
    <row r="2059" spans="1:251" ht="20.25">
      <c r="CH2059">
        <v>128</v>
      </c>
      <c r="CI2059" t="s">
        <v>75</v>
      </c>
      <c r="CJ2059" s="8">
        <v>43951</v>
      </c>
      <c r="CK2059">
        <v>69</v>
      </c>
      <c r="CL2059">
        <v>276</v>
      </c>
      <c r="CM2059">
        <v>6</v>
      </c>
    </row>
    <row r="2060" spans="1:251" ht="20.25">
      <c r="CH2060">
        <v>128</v>
      </c>
      <c r="CI2060" t="s">
        <v>75</v>
      </c>
      <c r="CJ2060" s="8">
        <v>43952</v>
      </c>
      <c r="CK2060">
        <v>74</v>
      </c>
      <c r="CL2060">
        <v>296</v>
      </c>
      <c r="CM2060">
        <v>6</v>
      </c>
    </row>
    <row r="2061" spans="1:251" ht="20.25">
      <c r="CH2061">
        <v>128</v>
      </c>
      <c r="CI2061" t="s">
        <v>75</v>
      </c>
      <c r="CJ2061" s="8">
        <v>43953</v>
      </c>
      <c r="CK2061">
        <v>75</v>
      </c>
      <c r="CL2061">
        <v>300</v>
      </c>
      <c r="CM2061">
        <v>6</v>
      </c>
    </row>
    <row r="2062" spans="1:251" ht="20.25">
      <c r="CH2062">
        <v>128</v>
      </c>
      <c r="CI2062" t="s">
        <v>75</v>
      </c>
      <c r="CJ2062" s="8">
        <v>43954</v>
      </c>
      <c r="CK2062">
        <v>76</v>
      </c>
      <c r="CL2062">
        <v>304</v>
      </c>
      <c r="CM2062">
        <v>7</v>
      </c>
    </row>
    <row r="2063" spans="1:251" ht="20.25">
      <c r="CH2063">
        <v>128</v>
      </c>
      <c r="CI2063" t="s">
        <v>75</v>
      </c>
      <c r="CJ2063" s="8">
        <v>43955</v>
      </c>
      <c r="CK2063">
        <v>77</v>
      </c>
      <c r="CL2063">
        <v>308</v>
      </c>
      <c r="CM2063">
        <v>7</v>
      </c>
    </row>
    <row r="2064" spans="1:251" ht="20.25">
      <c r="CH2064">
        <v>128</v>
      </c>
      <c r="CI2064" t="s">
        <v>75</v>
      </c>
      <c r="CJ2064" s="8">
        <v>43956</v>
      </c>
      <c r="CK2064">
        <v>78</v>
      </c>
      <c r="CL2064">
        <v>312</v>
      </c>
      <c r="CM2064">
        <v>8</v>
      </c>
    </row>
    <row r="2065" spans="1:251" ht="20.25">
      <c r="CH2065">
        <v>128</v>
      </c>
      <c r="CI2065" t="s">
        <v>75</v>
      </c>
      <c r="CJ2065" s="8">
        <v>43957</v>
      </c>
      <c r="CK2065">
        <v>81</v>
      </c>
      <c r="CL2065">
        <v>324</v>
      </c>
      <c r="CM2065">
        <v>8</v>
      </c>
    </row>
    <row r="2066" spans="1:251" ht="20.25">
      <c r="CH2066">
        <v>128</v>
      </c>
      <c r="CI2066" t="s">
        <v>75</v>
      </c>
      <c r="CJ2066" s="8">
        <v>43958</v>
      </c>
      <c r="CK2066">
        <v>83</v>
      </c>
      <c r="CL2066">
        <v>332</v>
      </c>
      <c r="CM2066">
        <v>8</v>
      </c>
    </row>
    <row r="2067" spans="1:251" ht="20.25">
      <c r="CH2067">
        <v>128</v>
      </c>
      <c r="CI2067" t="s">
        <v>75</v>
      </c>
      <c r="CJ2067" s="8">
        <v>43959</v>
      </c>
      <c r="CK2067">
        <v>85</v>
      </c>
      <c r="CL2067">
        <v>340</v>
      </c>
      <c r="CM2067">
        <v>8</v>
      </c>
    </row>
    <row r="2068" spans="1:251" ht="20.25">
      <c r="CH2068">
        <v>128</v>
      </c>
      <c r="CI2068" t="s">
        <v>75</v>
      </c>
      <c r="CJ2068" s="8">
        <v>43960</v>
      </c>
      <c r="CK2068">
        <v>86</v>
      </c>
      <c r="CL2068">
        <v>344</v>
      </c>
      <c r="CM2068">
        <v>9</v>
      </c>
    </row>
    <row r="2069" spans="1:251" ht="20.25">
      <c r="CH2069">
        <v>128</v>
      </c>
      <c r="CI2069" t="s">
        <v>75</v>
      </c>
      <c r="CJ2069" s="8">
        <v>43961</v>
      </c>
      <c r="CK2069">
        <v>87</v>
      </c>
      <c r="CL2069">
        <v>348</v>
      </c>
      <c r="CM2069">
        <v>9</v>
      </c>
    </row>
    <row r="2070" spans="1:251" ht="20.25">
      <c r="CH2070">
        <v>128</v>
      </c>
      <c r="CI2070" t="s">
        <v>75</v>
      </c>
      <c r="CJ2070" s="8">
        <v>43962</v>
      </c>
      <c r="CK2070">
        <v>87</v>
      </c>
      <c r="CL2070">
        <v>348</v>
      </c>
      <c r="CM2070">
        <v>9</v>
      </c>
    </row>
    <row r="2071" spans="1:251" ht="20.25">
      <c r="CH2071">
        <v>128</v>
      </c>
      <c r="CI2071" t="s">
        <v>75</v>
      </c>
      <c r="CJ2071" s="8">
        <v>43963</v>
      </c>
      <c r="CK2071">
        <v>88</v>
      </c>
      <c r="CL2071">
        <v>352</v>
      </c>
      <c r="CM2071">
        <v>10</v>
      </c>
    </row>
    <row r="2072" spans="1:251" ht="20.25">
      <c r="CH2072">
        <v>128</v>
      </c>
      <c r="CI2072" t="s">
        <v>75</v>
      </c>
      <c r="CJ2072" s="8">
        <v>43964</v>
      </c>
      <c r="CK2072">
        <v>89</v>
      </c>
      <c r="CL2072">
        <v>356</v>
      </c>
      <c r="CM2072">
        <v>10</v>
      </c>
    </row>
    <row r="2073" spans="1:251" ht="20.25">
      <c r="CH2073">
        <v>128</v>
      </c>
      <c r="CI2073" t="s">
        <v>75</v>
      </c>
      <c r="CJ2073" s="8">
        <v>43965</v>
      </c>
      <c r="CK2073">
        <v>96</v>
      </c>
      <c r="CL2073">
        <v>384</v>
      </c>
      <c r="CM2073">
        <v>10</v>
      </c>
    </row>
    <row r="2074" spans="1:251" ht="20.25">
      <c r="CH2074">
        <v>128</v>
      </c>
      <c r="CI2074" t="s">
        <v>75</v>
      </c>
      <c r="CJ2074" s="8">
        <v>43966</v>
      </c>
      <c r="CK2074">
        <v>99</v>
      </c>
      <c r="CL2074">
        <v>396</v>
      </c>
      <c r="CM2074">
        <v>10</v>
      </c>
    </row>
    <row r="2075" spans="1:251" ht="20.25">
      <c r="CH2075">
        <v>132</v>
      </c>
      <c r="CI2075" t="s">
        <v>77</v>
      </c>
      <c r="CJ2075" s="8">
        <v>43914</v>
      </c>
      <c r="CK2075">
        <v>3</v>
      </c>
      <c r="CM2075">
        <v>0</v>
      </c>
    </row>
    <row r="2076" spans="1:251" ht="20.25">
      <c r="CH2076">
        <v>132</v>
      </c>
      <c r="CI2076" t="s">
        <v>77</v>
      </c>
      <c r="CJ2076" s="8">
        <v>43915</v>
      </c>
      <c r="CK2076">
        <v>3</v>
      </c>
      <c r="CM2076">
        <v>0</v>
      </c>
    </row>
    <row r="2077" spans="1:251" ht="20.25">
      <c r="CH2077">
        <v>132</v>
      </c>
      <c r="CI2077" t="s">
        <v>77</v>
      </c>
      <c r="CJ2077" s="8">
        <v>43916</v>
      </c>
      <c r="CK2077">
        <v>4</v>
      </c>
      <c r="CM2077">
        <v>0</v>
      </c>
    </row>
    <row r="2078" spans="1:251" ht="20.25">
      <c r="CH2078">
        <v>132</v>
      </c>
      <c r="CI2078" t="s">
        <v>77</v>
      </c>
      <c r="CJ2078" s="8">
        <v>43917</v>
      </c>
      <c r="CK2078">
        <v>4</v>
      </c>
      <c r="CM2078">
        <v>0</v>
      </c>
    </row>
    <row r="2079" spans="1:251" ht="20.25">
      <c r="CH2079">
        <v>132</v>
      </c>
      <c r="CI2079" t="s">
        <v>77</v>
      </c>
      <c r="CJ2079" s="8">
        <v>43918</v>
      </c>
      <c r="CK2079">
        <v>4</v>
      </c>
      <c r="CM2079">
        <v>0</v>
      </c>
    </row>
    <row r="2080" spans="1:251" ht="20.25">
      <c r="CH2080">
        <v>132</v>
      </c>
      <c r="CI2080" t="s">
        <v>77</v>
      </c>
      <c r="CJ2080" s="8">
        <v>43919</v>
      </c>
      <c r="CK2080">
        <v>7</v>
      </c>
      <c r="CM2080">
        <v>0</v>
      </c>
    </row>
    <row r="2081" spans="1:251" ht="20.25">
      <c r="CH2081">
        <v>132</v>
      </c>
      <c r="CI2081" t="s">
        <v>77</v>
      </c>
      <c r="CJ2081" s="8">
        <v>43920</v>
      </c>
      <c r="CK2081">
        <v>8</v>
      </c>
      <c r="CM2081">
        <v>0</v>
      </c>
    </row>
    <row r="2082" spans="1:251" ht="20.25">
      <c r="CH2082">
        <v>132</v>
      </c>
      <c r="CI2082" t="s">
        <v>77</v>
      </c>
      <c r="CJ2082" s="8">
        <v>43921</v>
      </c>
      <c r="CK2082">
        <v>9</v>
      </c>
      <c r="CM2082">
        <v>0</v>
      </c>
    </row>
    <row r="2083" spans="1:251" ht="20.25">
      <c r="CH2083">
        <v>132</v>
      </c>
      <c r="CI2083" t="s">
        <v>77</v>
      </c>
      <c r="CJ2083" s="8">
        <v>43922</v>
      </c>
      <c r="CK2083">
        <v>10</v>
      </c>
      <c r="CM2083">
        <v>0</v>
      </c>
    </row>
    <row r="2084" spans="1:251" ht="20.25">
      <c r="CH2084">
        <v>132</v>
      </c>
      <c r="CI2084" t="s">
        <v>77</v>
      </c>
      <c r="CJ2084" s="8">
        <v>43923</v>
      </c>
      <c r="CK2084">
        <v>12</v>
      </c>
      <c r="CM2084">
        <v>0</v>
      </c>
    </row>
    <row r="2085" spans="1:251" ht="20.25">
      <c r="CH2085">
        <v>132</v>
      </c>
      <c r="CI2085" t="s">
        <v>77</v>
      </c>
      <c r="CJ2085" s="8">
        <v>43924</v>
      </c>
      <c r="CK2085">
        <v>15</v>
      </c>
      <c r="CM2085">
        <v>0</v>
      </c>
    </row>
    <row r="2086" spans="1:251" ht="20.25">
      <c r="CH2086">
        <v>132</v>
      </c>
      <c r="CI2086" t="s">
        <v>77</v>
      </c>
      <c r="CJ2086" s="8">
        <v>43925</v>
      </c>
      <c r="CK2086">
        <v>14</v>
      </c>
      <c r="CM2086">
        <v>0</v>
      </c>
    </row>
    <row r="2087" spans="1:251" ht="20.25">
      <c r="CH2087">
        <v>132</v>
      </c>
      <c r="CI2087" t="s">
        <v>77</v>
      </c>
      <c r="CJ2087" s="8">
        <v>43926</v>
      </c>
      <c r="CK2087">
        <v>14</v>
      </c>
      <c r="CM2087">
        <v>0</v>
      </c>
    </row>
    <row r="2088" spans="1:251" ht="20.25">
      <c r="CH2088">
        <v>132</v>
      </c>
      <c r="CI2088" t="s">
        <v>77</v>
      </c>
      <c r="CJ2088" s="8">
        <v>43927</v>
      </c>
      <c r="CK2088">
        <v>16</v>
      </c>
      <c r="CM2088">
        <v>0</v>
      </c>
    </row>
    <row r="2089" spans="1:251" ht="20.25">
      <c r="CH2089">
        <v>132</v>
      </c>
      <c r="CI2089" t="s">
        <v>77</v>
      </c>
      <c r="CJ2089" s="8">
        <v>43928</v>
      </c>
      <c r="CK2089">
        <v>18</v>
      </c>
      <c r="CM2089">
        <v>0</v>
      </c>
    </row>
    <row r="2090" spans="1:251" ht="20.25">
      <c r="CH2090">
        <v>132</v>
      </c>
      <c r="CI2090" t="s">
        <v>77</v>
      </c>
      <c r="CJ2090" s="8">
        <v>43929</v>
      </c>
      <c r="CK2090">
        <v>22</v>
      </c>
      <c r="CM2090">
        <v>0</v>
      </c>
    </row>
    <row r="2091" spans="1:251" ht="20.25">
      <c r="CH2091">
        <v>132</v>
      </c>
      <c r="CI2091" t="s">
        <v>77</v>
      </c>
      <c r="CJ2091" s="8">
        <v>43930</v>
      </c>
      <c r="CK2091">
        <v>27</v>
      </c>
      <c r="CM2091">
        <v>0</v>
      </c>
    </row>
    <row r="2092" spans="1:251" ht="20.25">
      <c r="CH2092">
        <v>132</v>
      </c>
      <c r="CI2092" t="s">
        <v>77</v>
      </c>
      <c r="CJ2092" s="8">
        <v>43931</v>
      </c>
      <c r="CK2092">
        <v>28</v>
      </c>
      <c r="CM2092">
        <v>1</v>
      </c>
    </row>
    <row r="2093" spans="1:251" ht="20.25">
      <c r="CH2093">
        <v>132</v>
      </c>
      <c r="CI2093" t="s">
        <v>77</v>
      </c>
      <c r="CJ2093" s="8">
        <v>43932</v>
      </c>
      <c r="CK2093">
        <v>30</v>
      </c>
      <c r="CM2093">
        <v>1</v>
      </c>
    </row>
    <row r="2094" spans="1:251" ht="20.25">
      <c r="CH2094">
        <v>132</v>
      </c>
      <c r="CI2094" t="s">
        <v>77</v>
      </c>
      <c r="CJ2094" s="8">
        <v>43933</v>
      </c>
      <c r="CK2094">
        <v>32</v>
      </c>
      <c r="CM2094">
        <v>1</v>
      </c>
    </row>
    <row r="2095" spans="1:251" ht="20.25">
      <c r="CH2095">
        <v>132</v>
      </c>
      <c r="CI2095" t="s">
        <v>77</v>
      </c>
      <c r="CJ2095" s="8">
        <v>43934</v>
      </c>
      <c r="CK2095">
        <v>37</v>
      </c>
      <c r="CM2095">
        <v>1</v>
      </c>
    </row>
    <row r="2096" spans="1:251" ht="20.25">
      <c r="CH2096">
        <v>132</v>
      </c>
      <c r="CI2096" t="s">
        <v>77</v>
      </c>
      <c r="CJ2096" s="8">
        <v>43935</v>
      </c>
      <c r="CK2096">
        <v>37</v>
      </c>
      <c r="CM2096">
        <v>1</v>
      </c>
    </row>
    <row r="2097" spans="1:251" ht="20.25">
      <c r="CH2097">
        <v>132</v>
      </c>
      <c r="CI2097" t="s">
        <v>77</v>
      </c>
      <c r="CJ2097" s="8">
        <v>43936</v>
      </c>
      <c r="CK2097">
        <v>41</v>
      </c>
      <c r="CM2097">
        <v>1</v>
      </c>
    </row>
    <row r="2098" spans="1:251" ht="20.25">
      <c r="CH2098">
        <v>132</v>
      </c>
      <c r="CI2098" t="s">
        <v>77</v>
      </c>
      <c r="CJ2098" s="8">
        <v>43937</v>
      </c>
      <c r="CK2098">
        <v>46</v>
      </c>
      <c r="CL2098">
        <v>177</v>
      </c>
      <c r="CM2098">
        <v>2</v>
      </c>
    </row>
    <row r="2099" spans="1:251" ht="20.25">
      <c r="CH2099">
        <v>132</v>
      </c>
      <c r="CI2099" t="s">
        <v>77</v>
      </c>
      <c r="CJ2099" s="8">
        <v>43938</v>
      </c>
      <c r="CK2099">
        <v>48</v>
      </c>
      <c r="CL2099">
        <v>184</v>
      </c>
      <c r="CM2099">
        <v>2</v>
      </c>
    </row>
    <row r="2100" spans="1:251" ht="20.25">
      <c r="CH2100">
        <v>132</v>
      </c>
      <c r="CI2100" t="s">
        <v>77</v>
      </c>
      <c r="CJ2100" s="8">
        <v>43939</v>
      </c>
      <c r="CK2100">
        <v>47</v>
      </c>
      <c r="CL2100">
        <v>180</v>
      </c>
      <c r="CM2100">
        <v>3</v>
      </c>
    </row>
    <row r="2101" spans="1:251" ht="20.25">
      <c r="CH2101">
        <v>132</v>
      </c>
      <c r="CI2101" t="s">
        <v>77</v>
      </c>
      <c r="CJ2101" s="8">
        <v>43940</v>
      </c>
      <c r="CK2101">
        <v>48</v>
      </c>
      <c r="CL2101">
        <v>184</v>
      </c>
      <c r="CM2101">
        <v>3</v>
      </c>
    </row>
    <row r="2102" spans="1:251" ht="20.25">
      <c r="CH2102">
        <v>132</v>
      </c>
      <c r="CI2102" t="s">
        <v>77</v>
      </c>
      <c r="CJ2102" s="8">
        <v>43941</v>
      </c>
      <c r="CK2102">
        <v>57</v>
      </c>
      <c r="CL2102">
        <v>219</v>
      </c>
      <c r="CM2102">
        <v>5</v>
      </c>
    </row>
    <row r="2103" spans="1:251" ht="20.25">
      <c r="CH2103">
        <v>132</v>
      </c>
      <c r="CI2103" t="s">
        <v>77</v>
      </c>
      <c r="CJ2103" s="8">
        <v>43942</v>
      </c>
      <c r="CK2103">
        <v>57</v>
      </c>
      <c r="CL2103">
        <v>219</v>
      </c>
      <c r="CM2103">
        <v>5</v>
      </c>
    </row>
    <row r="2104" spans="1:251" ht="20.25">
      <c r="CH2104">
        <v>132</v>
      </c>
      <c r="CI2104" t="s">
        <v>77</v>
      </c>
      <c r="CJ2104" s="8">
        <v>43943</v>
      </c>
      <c r="CK2104">
        <v>65</v>
      </c>
      <c r="CL2104">
        <v>249</v>
      </c>
      <c r="CM2104">
        <v>8</v>
      </c>
    </row>
    <row r="2105" spans="1:251" ht="20.25">
      <c r="CH2105">
        <v>132</v>
      </c>
      <c r="CI2105" t="s">
        <v>77</v>
      </c>
      <c r="CJ2105" s="8">
        <v>43944</v>
      </c>
      <c r="CK2105">
        <v>69</v>
      </c>
      <c r="CL2105">
        <v>265</v>
      </c>
      <c r="CM2105">
        <v>8</v>
      </c>
    </row>
    <row r="2106" spans="1:251" ht="20.25">
      <c r="CH2106">
        <v>132</v>
      </c>
      <c r="CI2106" t="s">
        <v>77</v>
      </c>
      <c r="CJ2106" s="8">
        <v>43945</v>
      </c>
      <c r="CK2106">
        <v>74</v>
      </c>
      <c r="CL2106">
        <v>284</v>
      </c>
      <c r="CM2106">
        <v>12</v>
      </c>
    </row>
    <row r="2107" spans="1:251" ht="20.25">
      <c r="CH2107">
        <v>132</v>
      </c>
      <c r="CI2107" t="s">
        <v>77</v>
      </c>
      <c r="CJ2107" s="8">
        <v>43946</v>
      </c>
      <c r="CK2107">
        <v>75</v>
      </c>
      <c r="CL2107">
        <v>288</v>
      </c>
      <c r="CM2107">
        <v>12</v>
      </c>
    </row>
    <row r="2108" spans="1:251" ht="20.25">
      <c r="CH2108">
        <v>132</v>
      </c>
      <c r="CI2108" t="s">
        <v>77</v>
      </c>
      <c r="CJ2108" s="8">
        <v>43947</v>
      </c>
      <c r="CK2108">
        <v>78</v>
      </c>
      <c r="CL2108">
        <v>299</v>
      </c>
      <c r="CM2108">
        <v>12</v>
      </c>
    </row>
    <row r="2109" spans="1:251" ht="20.25">
      <c r="CH2109">
        <v>132</v>
      </c>
      <c r="CI2109" t="s">
        <v>77</v>
      </c>
      <c r="CJ2109" s="8">
        <v>43948</v>
      </c>
      <c r="CK2109">
        <v>80</v>
      </c>
      <c r="CL2109">
        <v>307</v>
      </c>
      <c r="CM2109">
        <v>15</v>
      </c>
    </row>
    <row r="2110" spans="1:251" ht="20.25">
      <c r="CH2110">
        <v>132</v>
      </c>
      <c r="CI2110" t="s">
        <v>77</v>
      </c>
      <c r="CJ2110" s="8">
        <v>43949</v>
      </c>
      <c r="CK2110">
        <v>80</v>
      </c>
      <c r="CL2110">
        <v>307</v>
      </c>
      <c r="CM2110">
        <v>16</v>
      </c>
    </row>
    <row r="2111" spans="1:251" ht="20.25">
      <c r="CH2111">
        <v>132</v>
      </c>
      <c r="CI2111" t="s">
        <v>77</v>
      </c>
      <c r="CJ2111" s="8">
        <v>43950</v>
      </c>
      <c r="CK2111">
        <v>82</v>
      </c>
      <c r="CL2111">
        <v>315</v>
      </c>
      <c r="CM2111">
        <v>18</v>
      </c>
    </row>
    <row r="2112" spans="1:251" ht="20.25">
      <c r="CH2112">
        <v>132</v>
      </c>
      <c r="CI2112" t="s">
        <v>77</v>
      </c>
      <c r="CJ2112" s="8">
        <v>43951</v>
      </c>
      <c r="CK2112">
        <v>83</v>
      </c>
      <c r="CL2112">
        <v>319</v>
      </c>
      <c r="CM2112">
        <v>18</v>
      </c>
    </row>
    <row r="2113" spans="1:251" ht="20.25">
      <c r="CH2113">
        <v>132</v>
      </c>
      <c r="CI2113" t="s">
        <v>77</v>
      </c>
      <c r="CJ2113" s="8">
        <v>43952</v>
      </c>
      <c r="CK2113">
        <v>91</v>
      </c>
      <c r="CL2113">
        <v>349</v>
      </c>
      <c r="CM2113">
        <v>20</v>
      </c>
    </row>
    <row r="2114" spans="1:251" ht="20.25">
      <c r="CH2114">
        <v>132</v>
      </c>
      <c r="CI2114" t="s">
        <v>77</v>
      </c>
      <c r="CJ2114" s="8">
        <v>43953</v>
      </c>
      <c r="CK2114">
        <v>95</v>
      </c>
      <c r="CL2114">
        <v>365</v>
      </c>
      <c r="CM2114">
        <v>21</v>
      </c>
    </row>
    <row r="2115" spans="1:251" ht="20.25">
      <c r="CH2115">
        <v>132</v>
      </c>
      <c r="CI2115" t="s">
        <v>77</v>
      </c>
      <c r="CJ2115" s="8">
        <v>43954</v>
      </c>
      <c r="CK2115">
        <v>93</v>
      </c>
      <c r="CL2115">
        <v>357</v>
      </c>
      <c r="CM2115">
        <v>21</v>
      </c>
    </row>
    <row r="2116" spans="1:251" ht="20.25">
      <c r="CH2116">
        <v>132</v>
      </c>
      <c r="CI2116" t="s">
        <v>77</v>
      </c>
      <c r="CJ2116" s="8">
        <v>43955</v>
      </c>
      <c r="CK2116">
        <v>97</v>
      </c>
      <c r="CL2116">
        <v>372</v>
      </c>
      <c r="CM2116">
        <v>22</v>
      </c>
    </row>
    <row r="2117" spans="1:251" ht="20.25">
      <c r="CH2117">
        <v>132</v>
      </c>
      <c r="CI2117" t="s">
        <v>77</v>
      </c>
      <c r="CJ2117" s="8">
        <v>43956</v>
      </c>
      <c r="CK2117">
        <v>102</v>
      </c>
      <c r="CL2117">
        <v>391</v>
      </c>
      <c r="CM2117">
        <v>26</v>
      </c>
    </row>
    <row r="2118" spans="1:251" ht="20.25">
      <c r="CH2118">
        <v>132</v>
      </c>
      <c r="CI2118" t="s">
        <v>77</v>
      </c>
      <c r="CJ2118" s="8">
        <v>43957</v>
      </c>
      <c r="CK2118">
        <v>106</v>
      </c>
      <c r="CL2118">
        <v>407</v>
      </c>
      <c r="CM2118">
        <v>26</v>
      </c>
    </row>
    <row r="2119" spans="1:251" ht="20.25">
      <c r="CH2119">
        <v>132</v>
      </c>
      <c r="CI2119" t="s">
        <v>77</v>
      </c>
      <c r="CJ2119" s="8">
        <v>43958</v>
      </c>
      <c r="CK2119">
        <v>110</v>
      </c>
      <c r="CL2119">
        <v>422</v>
      </c>
      <c r="CM2119">
        <v>27</v>
      </c>
    </row>
    <row r="2120" spans="1:251" ht="20.25">
      <c r="CH2120">
        <v>132</v>
      </c>
      <c r="CI2120" t="s">
        <v>77</v>
      </c>
      <c r="CJ2120" s="8">
        <v>43959</v>
      </c>
      <c r="CK2120">
        <v>111</v>
      </c>
      <c r="CL2120">
        <v>426</v>
      </c>
      <c r="CM2120">
        <v>27</v>
      </c>
    </row>
    <row r="2121" spans="1:251" ht="20.25">
      <c r="CH2121">
        <v>132</v>
      </c>
      <c r="CI2121" t="s">
        <v>77</v>
      </c>
      <c r="CJ2121" s="8">
        <v>43960</v>
      </c>
      <c r="CK2121">
        <v>114</v>
      </c>
      <c r="CL2121">
        <v>438</v>
      </c>
      <c r="CM2121">
        <v>26</v>
      </c>
    </row>
    <row r="2122" spans="1:251" ht="20.25">
      <c r="CH2122">
        <v>132</v>
      </c>
      <c r="CI2122" t="s">
        <v>77</v>
      </c>
      <c r="CJ2122" s="8">
        <v>43961</v>
      </c>
      <c r="CK2122">
        <v>114</v>
      </c>
      <c r="CL2122">
        <v>438</v>
      </c>
      <c r="CM2122">
        <v>26</v>
      </c>
    </row>
    <row r="2123" spans="1:251" ht="20.25">
      <c r="CH2123">
        <v>132</v>
      </c>
      <c r="CI2123" t="s">
        <v>77</v>
      </c>
      <c r="CJ2123" s="8">
        <v>43962</v>
      </c>
      <c r="CK2123">
        <v>118</v>
      </c>
      <c r="CL2123">
        <v>453</v>
      </c>
      <c r="CM2123">
        <v>26</v>
      </c>
    </row>
    <row r="2124" spans="1:251" ht="20.25">
      <c r="CH2124">
        <v>132</v>
      </c>
      <c r="CI2124" t="s">
        <v>77</v>
      </c>
      <c r="CJ2124" s="8">
        <v>43963</v>
      </c>
      <c r="CK2124">
        <v>120</v>
      </c>
      <c r="CL2124">
        <v>461</v>
      </c>
      <c r="CM2124">
        <v>26</v>
      </c>
    </row>
    <row r="2125" spans="1:251" ht="20.25">
      <c r="CH2125">
        <v>132</v>
      </c>
      <c r="CI2125" t="s">
        <v>77</v>
      </c>
      <c r="CJ2125" s="8">
        <v>43964</v>
      </c>
      <c r="CK2125">
        <v>122</v>
      </c>
      <c r="CL2125">
        <v>468</v>
      </c>
      <c r="CM2125">
        <v>27</v>
      </c>
    </row>
    <row r="2126" spans="1:251" ht="20.25">
      <c r="CH2126">
        <v>132</v>
      </c>
      <c r="CI2126" t="s">
        <v>77</v>
      </c>
      <c r="CJ2126" s="8">
        <v>43965</v>
      </c>
      <c r="CK2126">
        <v>125</v>
      </c>
      <c r="CL2126">
        <v>480</v>
      </c>
      <c r="CM2126">
        <v>27</v>
      </c>
    </row>
    <row r="2127" spans="1:251" ht="20.25">
      <c r="CH2127">
        <v>132</v>
      </c>
      <c r="CI2127" t="s">
        <v>77</v>
      </c>
      <c r="CJ2127" s="8">
        <v>43966</v>
      </c>
      <c r="CK2127">
        <v>125</v>
      </c>
      <c r="CL2127">
        <v>480</v>
      </c>
      <c r="CM2127">
        <v>27</v>
      </c>
    </row>
    <row r="2128" spans="1:251" ht="20.25">
      <c r="CH2128">
        <v>137</v>
      </c>
      <c r="CI2128" t="s">
        <v>79</v>
      </c>
      <c r="CJ2128" s="8">
        <v>43914</v>
      </c>
      <c r="CK2128">
        <v>1</v>
      </c>
      <c r="CM2128">
        <v>0</v>
      </c>
    </row>
    <row r="2129" spans="1:251" ht="20.25">
      <c r="CH2129">
        <v>137</v>
      </c>
      <c r="CI2129" t="s">
        <v>79</v>
      </c>
      <c r="CJ2129" s="8">
        <v>43915</v>
      </c>
      <c r="CK2129">
        <v>1</v>
      </c>
      <c r="CM2129">
        <v>0</v>
      </c>
    </row>
    <row r="2130" spans="1:251" ht="20.25">
      <c r="CH2130">
        <v>137</v>
      </c>
      <c r="CI2130" t="s">
        <v>79</v>
      </c>
      <c r="CJ2130" s="8">
        <v>43916</v>
      </c>
      <c r="CK2130">
        <v>1</v>
      </c>
      <c r="CM2130">
        <v>0</v>
      </c>
    </row>
    <row r="2131" spans="1:251" ht="20.25">
      <c r="CH2131">
        <v>137</v>
      </c>
      <c r="CI2131" t="s">
        <v>79</v>
      </c>
      <c r="CJ2131" s="8">
        <v>43917</v>
      </c>
      <c r="CK2131">
        <v>1</v>
      </c>
      <c r="CM2131">
        <v>0</v>
      </c>
    </row>
    <row r="2132" spans="1:251" ht="20.25">
      <c r="CH2132">
        <v>137</v>
      </c>
      <c r="CI2132" t="s">
        <v>79</v>
      </c>
      <c r="CJ2132" s="8">
        <v>43918</v>
      </c>
      <c r="CK2132">
        <v>1</v>
      </c>
      <c r="CM2132">
        <v>0</v>
      </c>
    </row>
    <row r="2133" spans="1:251" ht="20.25">
      <c r="CH2133">
        <v>137</v>
      </c>
      <c r="CI2133" t="s">
        <v>79</v>
      </c>
      <c r="CJ2133" s="8">
        <v>43919</v>
      </c>
      <c r="CK2133">
        <v>1</v>
      </c>
      <c r="CM2133">
        <v>0</v>
      </c>
    </row>
    <row r="2134" spans="1:251" ht="20.25">
      <c r="CH2134">
        <v>137</v>
      </c>
      <c r="CI2134" t="s">
        <v>79</v>
      </c>
      <c r="CJ2134" s="8">
        <v>43920</v>
      </c>
      <c r="CK2134">
        <v>1</v>
      </c>
      <c r="CM2134">
        <v>0</v>
      </c>
    </row>
    <row r="2135" spans="1:251" ht="20.25">
      <c r="CH2135">
        <v>137</v>
      </c>
      <c r="CI2135" t="s">
        <v>79</v>
      </c>
      <c r="CJ2135" s="8">
        <v>43921</v>
      </c>
      <c r="CK2135">
        <v>2</v>
      </c>
      <c r="CM2135">
        <v>0</v>
      </c>
    </row>
    <row r="2136" spans="1:251" ht="20.25">
      <c r="CH2136">
        <v>137</v>
      </c>
      <c r="CI2136" t="s">
        <v>79</v>
      </c>
      <c r="CJ2136" s="8">
        <v>43922</v>
      </c>
      <c r="CK2136">
        <v>2</v>
      </c>
      <c r="CM2136">
        <v>0</v>
      </c>
    </row>
    <row r="2137" spans="1:251" ht="20.25">
      <c r="CH2137">
        <v>137</v>
      </c>
      <c r="CI2137" t="s">
        <v>79</v>
      </c>
      <c r="CJ2137" s="8">
        <v>43923</v>
      </c>
      <c r="CK2137">
        <v>2</v>
      </c>
      <c r="CM2137">
        <v>0</v>
      </c>
    </row>
    <row r="2138" spans="1:251" ht="20.25">
      <c r="CH2138">
        <v>137</v>
      </c>
      <c r="CI2138" t="s">
        <v>79</v>
      </c>
      <c r="CJ2138" s="8">
        <v>43924</v>
      </c>
      <c r="CK2138">
        <v>3</v>
      </c>
      <c r="CM2138">
        <v>1</v>
      </c>
    </row>
    <row r="2139" spans="1:251" ht="20.25">
      <c r="CH2139">
        <v>137</v>
      </c>
      <c r="CI2139" t="s">
        <v>79</v>
      </c>
      <c r="CJ2139" s="8">
        <v>43925</v>
      </c>
      <c r="CK2139">
        <v>6</v>
      </c>
      <c r="CM2139">
        <v>1</v>
      </c>
    </row>
    <row r="2140" spans="1:251" ht="20.25">
      <c r="CH2140">
        <v>137</v>
      </c>
      <c r="CI2140" t="s">
        <v>79</v>
      </c>
      <c r="CJ2140" s="8">
        <v>43926</v>
      </c>
      <c r="CK2140">
        <v>6</v>
      </c>
      <c r="CM2140">
        <v>2</v>
      </c>
    </row>
    <row r="2141" spans="1:251" ht="20.25">
      <c r="CH2141">
        <v>137</v>
      </c>
      <c r="CI2141" t="s">
        <v>79</v>
      </c>
      <c r="CJ2141" s="8">
        <v>43927</v>
      </c>
      <c r="CK2141">
        <v>6</v>
      </c>
      <c r="CM2141">
        <v>2</v>
      </c>
    </row>
    <row r="2142" spans="1:251" ht="20.25">
      <c r="CH2142">
        <v>137</v>
      </c>
      <c r="CI2142" t="s">
        <v>79</v>
      </c>
      <c r="CJ2142" s="8">
        <v>43928</v>
      </c>
      <c r="CK2142">
        <v>9</v>
      </c>
      <c r="CM2142">
        <v>2</v>
      </c>
    </row>
    <row r="2143" spans="1:251" ht="20.25">
      <c r="CH2143">
        <v>137</v>
      </c>
      <c r="CI2143" t="s">
        <v>79</v>
      </c>
      <c r="CJ2143" s="8">
        <v>43929</v>
      </c>
      <c r="CK2143">
        <v>15</v>
      </c>
      <c r="CM2143">
        <v>2</v>
      </c>
    </row>
    <row r="2144" spans="1:251" ht="20.25">
      <c r="CH2144">
        <v>137</v>
      </c>
      <c r="CI2144" t="s">
        <v>79</v>
      </c>
      <c r="CJ2144" s="8">
        <v>43930</v>
      </c>
      <c r="CK2144">
        <v>14</v>
      </c>
      <c r="CM2144">
        <v>2</v>
      </c>
    </row>
    <row r="2145" spans="1:251" ht="20.25">
      <c r="CH2145">
        <v>137</v>
      </c>
      <c r="CI2145" t="s">
        <v>79</v>
      </c>
      <c r="CJ2145" s="8">
        <v>43931</v>
      </c>
      <c r="CK2145">
        <v>13</v>
      </c>
      <c r="CM2145">
        <v>2</v>
      </c>
    </row>
    <row r="2146" spans="1:251" ht="20.25">
      <c r="CH2146">
        <v>137</v>
      </c>
      <c r="CI2146" t="s">
        <v>79</v>
      </c>
      <c r="CJ2146" s="8">
        <v>43932</v>
      </c>
      <c r="CK2146">
        <v>19</v>
      </c>
      <c r="CM2146">
        <v>2</v>
      </c>
    </row>
    <row r="2147" spans="1:251" ht="20.25">
      <c r="CH2147">
        <v>137</v>
      </c>
      <c r="CI2147" t="s">
        <v>79</v>
      </c>
      <c r="CJ2147" s="8">
        <v>43933</v>
      </c>
      <c r="CK2147">
        <v>19</v>
      </c>
      <c r="CM2147">
        <v>2</v>
      </c>
    </row>
    <row r="2148" spans="1:251" ht="20.25">
      <c r="CH2148">
        <v>137</v>
      </c>
      <c r="CI2148" t="s">
        <v>79</v>
      </c>
      <c r="CJ2148" s="8">
        <v>43934</v>
      </c>
      <c r="CK2148">
        <v>19</v>
      </c>
      <c r="CM2148">
        <v>2</v>
      </c>
    </row>
    <row r="2149" spans="1:251" ht="20.25">
      <c r="CH2149">
        <v>137</v>
      </c>
      <c r="CI2149" t="s">
        <v>79</v>
      </c>
      <c r="CJ2149" s="8">
        <v>43935</v>
      </c>
      <c r="CK2149">
        <v>18</v>
      </c>
      <c r="CM2149">
        <v>2</v>
      </c>
    </row>
    <row r="2150" spans="1:251" ht="20.25">
      <c r="CH2150">
        <v>137</v>
      </c>
      <c r="CI2150" t="s">
        <v>79</v>
      </c>
      <c r="CJ2150" s="8">
        <v>43936</v>
      </c>
      <c r="CK2150">
        <v>21</v>
      </c>
      <c r="CM2150">
        <v>1</v>
      </c>
    </row>
    <row r="2151" spans="1:251" ht="20.25">
      <c r="CH2151">
        <v>137</v>
      </c>
      <c r="CI2151" t="s">
        <v>79</v>
      </c>
      <c r="CJ2151" s="8">
        <v>43937</v>
      </c>
      <c r="CK2151">
        <v>18</v>
      </c>
      <c r="CL2151">
        <v>98</v>
      </c>
      <c r="CM2151">
        <v>1</v>
      </c>
    </row>
    <row r="2152" spans="1:251" ht="20.25">
      <c r="CH2152">
        <v>137</v>
      </c>
      <c r="CI2152" t="s">
        <v>79</v>
      </c>
      <c r="CJ2152" s="8">
        <v>43938</v>
      </c>
      <c r="CK2152">
        <v>18</v>
      </c>
      <c r="CL2152">
        <v>98</v>
      </c>
      <c r="CM2152">
        <v>1</v>
      </c>
    </row>
    <row r="2153" spans="1:251" ht="20.25">
      <c r="CH2153">
        <v>137</v>
      </c>
      <c r="CI2153" t="s">
        <v>79</v>
      </c>
      <c r="CJ2153" s="8">
        <v>43939</v>
      </c>
      <c r="CK2153">
        <v>18</v>
      </c>
      <c r="CL2153">
        <v>98</v>
      </c>
      <c r="CM2153">
        <v>1</v>
      </c>
    </row>
    <row r="2154" spans="1:251" ht="20.25">
      <c r="CH2154">
        <v>137</v>
      </c>
      <c r="CI2154" t="s">
        <v>79</v>
      </c>
      <c r="CJ2154" s="8">
        <v>43940</v>
      </c>
      <c r="CK2154">
        <v>20</v>
      </c>
      <c r="CL2154">
        <v>108</v>
      </c>
      <c r="CM2154">
        <v>1</v>
      </c>
    </row>
    <row r="2155" spans="1:251" ht="20.25">
      <c r="CH2155">
        <v>137</v>
      </c>
      <c r="CI2155" t="s">
        <v>79</v>
      </c>
      <c r="CJ2155" s="8">
        <v>43941</v>
      </c>
      <c r="CK2155">
        <v>23</v>
      </c>
      <c r="CL2155">
        <v>125</v>
      </c>
      <c r="CM2155">
        <v>2</v>
      </c>
    </row>
    <row r="2156" spans="1:251" ht="20.25">
      <c r="CH2156">
        <v>137</v>
      </c>
      <c r="CI2156" t="s">
        <v>79</v>
      </c>
      <c r="CJ2156" s="8">
        <v>43942</v>
      </c>
      <c r="CK2156">
        <v>23</v>
      </c>
      <c r="CL2156">
        <v>125</v>
      </c>
      <c r="CM2156">
        <v>2</v>
      </c>
    </row>
    <row r="2157" spans="1:251" ht="20.25">
      <c r="CH2157">
        <v>137</v>
      </c>
      <c r="CI2157" t="s">
        <v>79</v>
      </c>
      <c r="CJ2157" s="8">
        <v>43943</v>
      </c>
      <c r="CK2157">
        <v>24</v>
      </c>
      <c r="CL2157">
        <v>130</v>
      </c>
      <c r="CM2157">
        <v>2</v>
      </c>
    </row>
    <row r="2158" spans="1:251" ht="20.25">
      <c r="CH2158">
        <v>137</v>
      </c>
      <c r="CI2158" t="s">
        <v>79</v>
      </c>
      <c r="CJ2158" s="8">
        <v>43944</v>
      </c>
      <c r="CK2158">
        <v>24</v>
      </c>
      <c r="CL2158">
        <v>130</v>
      </c>
      <c r="CM2158">
        <v>2</v>
      </c>
    </row>
    <row r="2159" spans="1:251" ht="20.25">
      <c r="CH2159">
        <v>137</v>
      </c>
      <c r="CI2159" t="s">
        <v>79</v>
      </c>
      <c r="CJ2159" s="8">
        <v>43945</v>
      </c>
      <c r="CK2159">
        <v>26</v>
      </c>
      <c r="CL2159">
        <v>141</v>
      </c>
      <c r="CM2159">
        <v>2</v>
      </c>
    </row>
    <row r="2160" spans="1:251" ht="20.25">
      <c r="CH2160">
        <v>137</v>
      </c>
      <c r="CI2160" t="s">
        <v>79</v>
      </c>
      <c r="CJ2160" s="8">
        <v>43946</v>
      </c>
      <c r="CK2160">
        <v>27</v>
      </c>
      <c r="CL2160">
        <v>146</v>
      </c>
      <c r="CM2160">
        <v>2</v>
      </c>
    </row>
    <row r="2161" spans="1:251" ht="20.25">
      <c r="CH2161">
        <v>137</v>
      </c>
      <c r="CI2161" t="s">
        <v>79</v>
      </c>
      <c r="CJ2161" s="8">
        <v>43947</v>
      </c>
      <c r="CK2161">
        <v>27</v>
      </c>
      <c r="CL2161">
        <v>146</v>
      </c>
      <c r="CM2161">
        <v>4</v>
      </c>
    </row>
    <row r="2162" spans="1:251" ht="20.25">
      <c r="CH2162">
        <v>137</v>
      </c>
      <c r="CI2162" t="s">
        <v>79</v>
      </c>
      <c r="CJ2162" s="8">
        <v>43948</v>
      </c>
      <c r="CK2162">
        <v>27</v>
      </c>
      <c r="CL2162">
        <v>146</v>
      </c>
      <c r="CM2162">
        <v>5</v>
      </c>
    </row>
    <row r="2163" spans="1:251" ht="20.25">
      <c r="CH2163">
        <v>137</v>
      </c>
      <c r="CI2163" t="s">
        <v>79</v>
      </c>
      <c r="CJ2163" s="8">
        <v>43949</v>
      </c>
      <c r="CK2163">
        <v>26</v>
      </c>
      <c r="CL2163">
        <v>141</v>
      </c>
      <c r="CM2163">
        <v>4</v>
      </c>
    </row>
    <row r="2164" spans="1:251" ht="20.25">
      <c r="CH2164">
        <v>137</v>
      </c>
      <c r="CI2164" t="s">
        <v>79</v>
      </c>
      <c r="CJ2164" s="8">
        <v>43950</v>
      </c>
      <c r="CK2164">
        <v>26</v>
      </c>
      <c r="CL2164">
        <v>141</v>
      </c>
      <c r="CM2164">
        <v>4</v>
      </c>
    </row>
    <row r="2165" spans="1:251" ht="20.25">
      <c r="CH2165">
        <v>137</v>
      </c>
      <c r="CI2165" t="s">
        <v>79</v>
      </c>
      <c r="CJ2165" s="8">
        <v>43951</v>
      </c>
      <c r="CK2165">
        <v>26</v>
      </c>
      <c r="CL2165">
        <v>141</v>
      </c>
      <c r="CM2165">
        <v>4</v>
      </c>
    </row>
    <row r="2166" spans="1:251" ht="20.25">
      <c r="CH2166">
        <v>137</v>
      </c>
      <c r="CI2166" t="s">
        <v>79</v>
      </c>
      <c r="CJ2166" s="8">
        <v>43952</v>
      </c>
      <c r="CK2166">
        <v>26</v>
      </c>
      <c r="CL2166">
        <v>141</v>
      </c>
      <c r="CM2166">
        <v>4</v>
      </c>
    </row>
    <row r="2167" spans="1:251" ht="20.25">
      <c r="CH2167">
        <v>137</v>
      </c>
      <c r="CI2167" t="s">
        <v>79</v>
      </c>
      <c r="CJ2167" s="8">
        <v>43953</v>
      </c>
      <c r="CK2167">
        <v>27</v>
      </c>
      <c r="CL2167">
        <v>146</v>
      </c>
      <c r="CM2167">
        <v>5</v>
      </c>
    </row>
    <row r="2168" spans="1:251" ht="20.25">
      <c r="CH2168">
        <v>137</v>
      </c>
      <c r="CI2168" t="s">
        <v>79</v>
      </c>
      <c r="CJ2168" s="8">
        <v>43954</v>
      </c>
      <c r="CK2168">
        <v>28</v>
      </c>
      <c r="CL2168">
        <v>152</v>
      </c>
      <c r="CM2168">
        <v>6</v>
      </c>
    </row>
    <row r="2169" spans="1:251" ht="20.25">
      <c r="CH2169">
        <v>137</v>
      </c>
      <c r="CI2169" t="s">
        <v>79</v>
      </c>
      <c r="CJ2169" s="8">
        <v>43955</v>
      </c>
      <c r="CK2169">
        <v>27</v>
      </c>
      <c r="CL2169">
        <v>146</v>
      </c>
      <c r="CM2169">
        <v>6</v>
      </c>
    </row>
    <row r="2170" spans="1:251" ht="20.25">
      <c r="CH2170">
        <v>137</v>
      </c>
      <c r="CI2170" t="s">
        <v>79</v>
      </c>
      <c r="CJ2170" s="8">
        <v>43956</v>
      </c>
      <c r="CK2170">
        <v>29</v>
      </c>
      <c r="CL2170">
        <v>157</v>
      </c>
      <c r="CM2170">
        <v>6</v>
      </c>
    </row>
    <row r="2171" spans="1:251" ht="20.25">
      <c r="CH2171">
        <v>137</v>
      </c>
      <c r="CI2171" t="s">
        <v>79</v>
      </c>
      <c r="CJ2171" s="8">
        <v>43957</v>
      </c>
      <c r="CK2171">
        <v>29</v>
      </c>
      <c r="CL2171">
        <v>157</v>
      </c>
      <c r="CM2171">
        <v>6</v>
      </c>
    </row>
    <row r="2172" spans="1:251" ht="20.25">
      <c r="CH2172">
        <v>137</v>
      </c>
      <c r="CI2172" t="s">
        <v>79</v>
      </c>
      <c r="CJ2172" s="8">
        <v>43958</v>
      </c>
      <c r="CK2172">
        <v>30</v>
      </c>
      <c r="CL2172">
        <v>163</v>
      </c>
      <c r="CM2172">
        <v>6</v>
      </c>
    </row>
    <row r="2173" spans="1:251" ht="20.25">
      <c r="CH2173">
        <v>137</v>
      </c>
      <c r="CI2173" t="s">
        <v>79</v>
      </c>
      <c r="CJ2173" s="8">
        <v>43959</v>
      </c>
      <c r="CK2173">
        <v>30</v>
      </c>
      <c r="CL2173">
        <v>163</v>
      </c>
      <c r="CM2173">
        <v>5</v>
      </c>
    </row>
    <row r="2174" spans="1:251" ht="20.25">
      <c r="CH2174">
        <v>137</v>
      </c>
      <c r="CI2174" t="s">
        <v>79</v>
      </c>
      <c r="CJ2174" s="8">
        <v>43960</v>
      </c>
      <c r="CK2174">
        <v>26</v>
      </c>
      <c r="CL2174">
        <v>141</v>
      </c>
      <c r="CM2174">
        <v>1</v>
      </c>
    </row>
    <row r="2175" spans="1:251" ht="20.25">
      <c r="CH2175">
        <v>137</v>
      </c>
      <c r="CI2175" t="s">
        <v>79</v>
      </c>
      <c r="CJ2175" s="8">
        <v>43961</v>
      </c>
      <c r="CK2175">
        <v>27</v>
      </c>
      <c r="CL2175">
        <v>146</v>
      </c>
      <c r="CM2175">
        <v>2</v>
      </c>
    </row>
    <row r="2176" spans="1:251" ht="20.25">
      <c r="CH2176">
        <v>137</v>
      </c>
      <c r="CI2176" t="s">
        <v>79</v>
      </c>
      <c r="CJ2176" s="8">
        <v>43962</v>
      </c>
      <c r="CK2176">
        <v>27</v>
      </c>
      <c r="CL2176">
        <v>146</v>
      </c>
      <c r="CM2176">
        <v>2</v>
      </c>
    </row>
    <row r="2177" spans="1:251" ht="20.25">
      <c r="CH2177">
        <v>137</v>
      </c>
      <c r="CI2177" t="s">
        <v>79</v>
      </c>
      <c r="CJ2177" s="8">
        <v>43963</v>
      </c>
      <c r="CK2177">
        <v>27</v>
      </c>
      <c r="CL2177">
        <v>146</v>
      </c>
      <c r="CM2177">
        <v>2</v>
      </c>
    </row>
    <row r="2178" spans="1:251" ht="20.25">
      <c r="CH2178">
        <v>137</v>
      </c>
      <c r="CI2178" t="s">
        <v>79</v>
      </c>
      <c r="CJ2178" s="8">
        <v>43964</v>
      </c>
      <c r="CK2178">
        <v>27</v>
      </c>
      <c r="CL2178">
        <v>146</v>
      </c>
      <c r="CM2178">
        <v>2</v>
      </c>
    </row>
    <row r="2179" spans="1:251" ht="20.25">
      <c r="CH2179">
        <v>137</v>
      </c>
      <c r="CI2179" t="s">
        <v>79</v>
      </c>
      <c r="CJ2179" s="8">
        <v>43965</v>
      </c>
      <c r="CK2179">
        <v>27</v>
      </c>
      <c r="CL2179">
        <v>146</v>
      </c>
      <c r="CM2179">
        <v>2</v>
      </c>
    </row>
    <row r="2180" spans="1:251" ht="20.25">
      <c r="CH2180">
        <v>137</v>
      </c>
      <c r="CI2180" t="s">
        <v>79</v>
      </c>
      <c r="CJ2180" s="8">
        <v>43966</v>
      </c>
      <c r="CK2180">
        <v>29</v>
      </c>
      <c r="CL2180">
        <v>157</v>
      </c>
      <c r="CM2180">
        <v>2</v>
      </c>
    </row>
    <row r="2181" spans="1:251" ht="20.25">
      <c r="CH2181">
        <v>143</v>
      </c>
      <c r="CI2181" t="s">
        <v>52</v>
      </c>
      <c r="CJ2181" s="8">
        <v>43914</v>
      </c>
      <c r="CK2181">
        <v>2</v>
      </c>
      <c r="CM2181">
        <v>0</v>
      </c>
    </row>
    <row r="2182" spans="1:251" ht="20.25">
      <c r="CH2182">
        <v>143</v>
      </c>
      <c r="CI2182" t="s">
        <v>52</v>
      </c>
      <c r="CJ2182" s="8">
        <v>43915</v>
      </c>
      <c r="CK2182">
        <v>4</v>
      </c>
      <c r="CM2182">
        <v>0</v>
      </c>
    </row>
    <row r="2183" spans="1:251" ht="20.25">
      <c r="CH2183">
        <v>143</v>
      </c>
      <c r="CI2183" t="s">
        <v>52</v>
      </c>
      <c r="CJ2183" s="8">
        <v>43916</v>
      </c>
      <c r="CK2183">
        <v>7</v>
      </c>
      <c r="CM2183">
        <v>0</v>
      </c>
    </row>
    <row r="2184" spans="1:251" ht="20.25">
      <c r="CH2184">
        <v>143</v>
      </c>
      <c r="CI2184" t="s">
        <v>52</v>
      </c>
      <c r="CJ2184" s="8">
        <v>43917</v>
      </c>
      <c r="CK2184">
        <v>8</v>
      </c>
      <c r="CM2184">
        <v>0</v>
      </c>
    </row>
    <row r="2185" spans="1:251" ht="20.25">
      <c r="CH2185">
        <v>143</v>
      </c>
      <c r="CI2185" t="s">
        <v>52</v>
      </c>
      <c r="CJ2185" s="8">
        <v>43918</v>
      </c>
      <c r="CK2185">
        <v>13</v>
      </c>
      <c r="CM2185">
        <v>0</v>
      </c>
    </row>
    <row r="2186" spans="1:251" ht="20.25">
      <c r="CH2186">
        <v>143</v>
      </c>
      <c r="CI2186" t="s">
        <v>52</v>
      </c>
      <c r="CJ2186" s="8">
        <v>43919</v>
      </c>
      <c r="CK2186">
        <v>14</v>
      </c>
      <c r="CM2186">
        <v>0</v>
      </c>
    </row>
    <row r="2187" spans="1:251" ht="20.25">
      <c r="CH2187">
        <v>143</v>
      </c>
      <c r="CI2187" t="s">
        <v>52</v>
      </c>
      <c r="CJ2187" s="8">
        <v>43920</v>
      </c>
      <c r="CK2187">
        <v>18</v>
      </c>
      <c r="CM2187">
        <v>1</v>
      </c>
    </row>
    <row r="2188" spans="1:251" ht="20.25">
      <c r="CH2188">
        <v>143</v>
      </c>
      <c r="CI2188" t="s">
        <v>52</v>
      </c>
      <c r="CJ2188" s="8">
        <v>43921</v>
      </c>
      <c r="CK2188">
        <v>20</v>
      </c>
      <c r="CM2188">
        <v>1</v>
      </c>
    </row>
    <row r="2189" spans="1:251" ht="20.25">
      <c r="CH2189">
        <v>143</v>
      </c>
      <c r="CI2189" t="s">
        <v>52</v>
      </c>
      <c r="CJ2189" s="8">
        <v>43922</v>
      </c>
      <c r="CK2189">
        <v>22</v>
      </c>
      <c r="CM2189">
        <v>1</v>
      </c>
    </row>
    <row r="2190" spans="1:251" ht="20.25">
      <c r="CH2190">
        <v>143</v>
      </c>
      <c r="CI2190" t="s">
        <v>52</v>
      </c>
      <c r="CJ2190" s="8">
        <v>43923</v>
      </c>
      <c r="CK2190">
        <v>24</v>
      </c>
      <c r="CM2190">
        <v>1</v>
      </c>
    </row>
    <row r="2191" spans="1:251" ht="20.25">
      <c r="CH2191">
        <v>143</v>
      </c>
      <c r="CI2191" t="s">
        <v>52</v>
      </c>
      <c r="CJ2191" s="8">
        <v>43924</v>
      </c>
      <c r="CK2191">
        <v>30</v>
      </c>
      <c r="CM2191">
        <v>2</v>
      </c>
    </row>
    <row r="2192" spans="1:251" ht="20.25">
      <c r="CH2192">
        <v>143</v>
      </c>
      <c r="CI2192" t="s">
        <v>52</v>
      </c>
      <c r="CJ2192" s="8">
        <v>43925</v>
      </c>
      <c r="CK2192">
        <v>31</v>
      </c>
      <c r="CM2192">
        <v>3</v>
      </c>
    </row>
    <row r="2193" spans="1:251" ht="20.25">
      <c r="CH2193">
        <v>143</v>
      </c>
      <c r="CI2193" t="s">
        <v>52</v>
      </c>
      <c r="CJ2193" s="8">
        <v>43926</v>
      </c>
      <c r="CK2193">
        <v>32</v>
      </c>
      <c r="CM2193">
        <v>3</v>
      </c>
    </row>
    <row r="2194" spans="1:251" ht="20.25">
      <c r="CH2194">
        <v>143</v>
      </c>
      <c r="CI2194" t="s">
        <v>52</v>
      </c>
      <c r="CJ2194" s="8">
        <v>43927</v>
      </c>
      <c r="CK2194">
        <v>44</v>
      </c>
      <c r="CM2194">
        <v>4</v>
      </c>
    </row>
    <row r="2195" spans="1:251" ht="20.25">
      <c r="CH2195">
        <v>143</v>
      </c>
      <c r="CI2195" t="s">
        <v>52</v>
      </c>
      <c r="CJ2195" s="8">
        <v>43928</v>
      </c>
      <c r="CK2195">
        <v>50</v>
      </c>
      <c r="CM2195">
        <v>6</v>
      </c>
    </row>
    <row r="2196" spans="1:251" ht="20.25">
      <c r="CH2196">
        <v>143</v>
      </c>
      <c r="CI2196" t="s">
        <v>52</v>
      </c>
      <c r="CJ2196" s="8">
        <v>43929</v>
      </c>
      <c r="CK2196">
        <v>62</v>
      </c>
      <c r="CM2196">
        <v>7</v>
      </c>
    </row>
    <row r="2197" spans="1:251" ht="20.25">
      <c r="CH2197">
        <v>143</v>
      </c>
      <c r="CI2197" t="s">
        <v>52</v>
      </c>
      <c r="CJ2197" s="8">
        <v>43930</v>
      </c>
      <c r="CK2197">
        <v>71</v>
      </c>
      <c r="CM2197">
        <v>8</v>
      </c>
    </row>
    <row r="2198" spans="1:251" ht="20.25">
      <c r="CH2198">
        <v>143</v>
      </c>
      <c r="CI2198" t="s">
        <v>52</v>
      </c>
      <c r="CJ2198" s="8">
        <v>43931</v>
      </c>
      <c r="CK2198">
        <v>87</v>
      </c>
      <c r="CM2198">
        <v>10</v>
      </c>
    </row>
    <row r="2199" spans="1:251" ht="20.25">
      <c r="CH2199">
        <v>143</v>
      </c>
      <c r="CI2199" t="s">
        <v>52</v>
      </c>
      <c r="CJ2199" s="8">
        <v>43932</v>
      </c>
      <c r="CK2199">
        <v>104</v>
      </c>
      <c r="CM2199">
        <v>13</v>
      </c>
    </row>
    <row r="2200" spans="1:251" ht="20.25">
      <c r="CH2200">
        <v>143</v>
      </c>
      <c r="CI2200" t="s">
        <v>52</v>
      </c>
      <c r="CJ2200" s="8">
        <v>43933</v>
      </c>
      <c r="CK2200">
        <v>110</v>
      </c>
      <c r="CM2200">
        <v>15</v>
      </c>
    </row>
    <row r="2201" spans="1:251" ht="20.25">
      <c r="CH2201">
        <v>143</v>
      </c>
      <c r="CI2201" t="s">
        <v>52</v>
      </c>
      <c r="CJ2201" s="8">
        <v>43934</v>
      </c>
      <c r="CK2201">
        <v>120</v>
      </c>
      <c r="CM2201">
        <v>15</v>
      </c>
    </row>
    <row r="2202" spans="1:251" ht="20.25">
      <c r="CH2202">
        <v>143</v>
      </c>
      <c r="CI2202" t="s">
        <v>52</v>
      </c>
      <c r="CJ2202" s="8">
        <v>43935</v>
      </c>
      <c r="CK2202">
        <v>129</v>
      </c>
      <c r="CM2202">
        <v>18</v>
      </c>
    </row>
    <row r="2203" spans="1:251" ht="20.25">
      <c r="CH2203">
        <v>143</v>
      </c>
      <c r="CI2203" t="s">
        <v>52</v>
      </c>
      <c r="CJ2203" s="8">
        <v>43936</v>
      </c>
      <c r="CK2203">
        <v>152</v>
      </c>
      <c r="CM2203">
        <v>24</v>
      </c>
    </row>
    <row r="2204" spans="1:251" ht="20.25">
      <c r="CH2204">
        <v>143</v>
      </c>
      <c r="CI2204" t="s">
        <v>52</v>
      </c>
      <c r="CJ2204" s="8">
        <v>43937</v>
      </c>
      <c r="CK2204">
        <v>174</v>
      </c>
      <c r="CL2204">
        <v>508</v>
      </c>
      <c r="CM2204">
        <v>28</v>
      </c>
    </row>
    <row r="2205" spans="1:251" ht="20.25">
      <c r="CH2205">
        <v>143</v>
      </c>
      <c r="CI2205" t="s">
        <v>52</v>
      </c>
      <c r="CJ2205" s="8">
        <v>43938</v>
      </c>
      <c r="CK2205">
        <v>187</v>
      </c>
      <c r="CL2205">
        <v>546</v>
      </c>
      <c r="CM2205">
        <v>30</v>
      </c>
    </row>
    <row r="2206" spans="1:251" ht="20.25">
      <c r="CH2206">
        <v>143</v>
      </c>
      <c r="CI2206" t="s">
        <v>52</v>
      </c>
      <c r="CJ2206" s="8">
        <v>43939</v>
      </c>
      <c r="CK2206">
        <v>196</v>
      </c>
      <c r="CL2206">
        <v>573</v>
      </c>
      <c r="CM2206">
        <v>32</v>
      </c>
    </row>
    <row r="2207" spans="1:251" ht="20.25">
      <c r="CH2207">
        <v>143</v>
      </c>
      <c r="CI2207" t="s">
        <v>52</v>
      </c>
      <c r="CJ2207" s="8">
        <v>43940</v>
      </c>
      <c r="CK2207">
        <v>200</v>
      </c>
      <c r="CL2207">
        <v>584</v>
      </c>
      <c r="CM2207">
        <v>32</v>
      </c>
    </row>
    <row r="2208" spans="1:251" ht="20.25">
      <c r="CH2208">
        <v>143</v>
      </c>
      <c r="CI2208" t="s">
        <v>52</v>
      </c>
      <c r="CJ2208" s="8">
        <v>43941</v>
      </c>
      <c r="CK2208">
        <v>215</v>
      </c>
      <c r="CL2208">
        <v>628</v>
      </c>
      <c r="CM2208">
        <v>39</v>
      </c>
    </row>
    <row r="2209" spans="1:251" ht="20.25">
      <c r="CH2209">
        <v>143</v>
      </c>
      <c r="CI2209" t="s">
        <v>52</v>
      </c>
      <c r="CJ2209" s="8">
        <v>43942</v>
      </c>
      <c r="CK2209">
        <v>216</v>
      </c>
      <c r="CL2209">
        <v>631</v>
      </c>
      <c r="CM2209">
        <v>40</v>
      </c>
    </row>
    <row r="2210" spans="1:251" ht="20.25">
      <c r="CH2210">
        <v>143</v>
      </c>
      <c r="CI2210" t="s">
        <v>52</v>
      </c>
      <c r="CJ2210" s="8">
        <v>43943</v>
      </c>
      <c r="CK2210">
        <v>230</v>
      </c>
      <c r="CL2210">
        <v>672</v>
      </c>
      <c r="CM2210">
        <v>43</v>
      </c>
    </row>
    <row r="2211" spans="1:251" ht="20.25">
      <c r="CH2211">
        <v>143</v>
      </c>
      <c r="CI2211" t="s">
        <v>52</v>
      </c>
      <c r="CJ2211" s="8">
        <v>43944</v>
      </c>
      <c r="CK2211">
        <v>242</v>
      </c>
      <c r="CL2211">
        <v>707</v>
      </c>
      <c r="CM2211">
        <v>45</v>
      </c>
    </row>
    <row r="2212" spans="1:251" ht="20.25">
      <c r="CH2212">
        <v>143</v>
      </c>
      <c r="CI2212" t="s">
        <v>52</v>
      </c>
      <c r="CJ2212" s="8">
        <v>43945</v>
      </c>
      <c r="CK2212">
        <v>265</v>
      </c>
      <c r="CL2212">
        <v>774</v>
      </c>
      <c r="CM2212">
        <v>46</v>
      </c>
    </row>
    <row r="2213" spans="1:251" ht="20.25">
      <c r="CH2213">
        <v>143</v>
      </c>
      <c r="CI2213" t="s">
        <v>52</v>
      </c>
      <c r="CJ2213" s="8">
        <v>43946</v>
      </c>
      <c r="CK2213">
        <v>273</v>
      </c>
      <c r="CL2213">
        <v>798</v>
      </c>
      <c r="CM2213">
        <v>49</v>
      </c>
    </row>
    <row r="2214" spans="1:251" ht="20.25">
      <c r="CH2214">
        <v>143</v>
      </c>
      <c r="CI2214" t="s">
        <v>52</v>
      </c>
      <c r="CJ2214" s="8">
        <v>43947</v>
      </c>
      <c r="CK2214">
        <v>278</v>
      </c>
      <c r="CL2214">
        <v>812</v>
      </c>
      <c r="CM2214">
        <v>49</v>
      </c>
    </row>
    <row r="2215" spans="1:251" ht="20.25">
      <c r="CH2215">
        <v>143</v>
      </c>
      <c r="CI2215" t="s">
        <v>52</v>
      </c>
      <c r="CJ2215" s="8">
        <v>43948</v>
      </c>
      <c r="CK2215">
        <v>288</v>
      </c>
      <c r="CL2215">
        <v>841</v>
      </c>
      <c r="CM2215">
        <v>49</v>
      </c>
    </row>
    <row r="2216" spans="1:251" ht="20.25">
      <c r="CH2216">
        <v>143</v>
      </c>
      <c r="CI2216" t="s">
        <v>52</v>
      </c>
      <c r="CJ2216" s="8">
        <v>43949</v>
      </c>
      <c r="CK2216">
        <v>294</v>
      </c>
      <c r="CL2216">
        <v>859</v>
      </c>
      <c r="CM2216">
        <v>49</v>
      </c>
    </row>
    <row r="2217" spans="1:251" ht="20.25">
      <c r="CH2217">
        <v>143</v>
      </c>
      <c r="CI2217" t="s">
        <v>52</v>
      </c>
      <c r="CJ2217" s="8">
        <v>43950</v>
      </c>
      <c r="CK2217">
        <v>304</v>
      </c>
      <c r="CL2217">
        <v>888</v>
      </c>
      <c r="CM2217">
        <v>52</v>
      </c>
    </row>
    <row r="2218" spans="1:251" ht="20.25">
      <c r="CH2218">
        <v>143</v>
      </c>
      <c r="CI2218" t="s">
        <v>52</v>
      </c>
      <c r="CJ2218" s="8">
        <v>43951</v>
      </c>
      <c r="CK2218">
        <v>320</v>
      </c>
      <c r="CL2218">
        <v>935</v>
      </c>
      <c r="CM2218">
        <v>53</v>
      </c>
    </row>
    <row r="2219" spans="1:251" ht="20.25">
      <c r="CH2219">
        <v>143</v>
      </c>
      <c r="CI2219" t="s">
        <v>52</v>
      </c>
      <c r="CJ2219" s="8">
        <v>43952</v>
      </c>
      <c r="CK2219">
        <v>344</v>
      </c>
      <c r="CL2219">
        <v>1005</v>
      </c>
      <c r="CM2219">
        <v>57</v>
      </c>
    </row>
    <row r="2220" spans="1:251" ht="20.25">
      <c r="CH2220">
        <v>143</v>
      </c>
      <c r="CI2220" t="s">
        <v>52</v>
      </c>
      <c r="CJ2220" s="8">
        <v>43953</v>
      </c>
      <c r="CK2220">
        <v>358</v>
      </c>
      <c r="CL2220">
        <v>1046</v>
      </c>
      <c r="CM2220">
        <v>59</v>
      </c>
    </row>
    <row r="2221" spans="1:251" ht="20.25">
      <c r="CH2221">
        <v>143</v>
      </c>
      <c r="CI2221" t="s">
        <v>52</v>
      </c>
      <c r="CJ2221" s="8">
        <v>43954</v>
      </c>
      <c r="CK2221">
        <v>363</v>
      </c>
      <c r="CL2221">
        <v>1061</v>
      </c>
      <c r="CM2221">
        <v>62</v>
      </c>
    </row>
    <row r="2222" spans="1:251" ht="20.25">
      <c r="CH2222">
        <v>143</v>
      </c>
      <c r="CI2222" t="s">
        <v>52</v>
      </c>
      <c r="CJ2222" s="8">
        <v>43955</v>
      </c>
      <c r="CK2222">
        <v>368</v>
      </c>
      <c r="CL2222">
        <v>1075</v>
      </c>
      <c r="CM2222">
        <v>64</v>
      </c>
    </row>
    <row r="2223" spans="1:251" ht="20.25">
      <c r="CH2223">
        <v>143</v>
      </c>
      <c r="CI2223" t="s">
        <v>52</v>
      </c>
      <c r="CJ2223" s="8">
        <v>43956</v>
      </c>
      <c r="CK2223">
        <v>380</v>
      </c>
      <c r="CL2223">
        <v>1110</v>
      </c>
      <c r="CM2223">
        <v>67</v>
      </c>
    </row>
    <row r="2224" spans="1:251" ht="20.25">
      <c r="CH2224">
        <v>143</v>
      </c>
      <c r="CI2224" t="s">
        <v>52</v>
      </c>
      <c r="CJ2224" s="8">
        <v>43957</v>
      </c>
      <c r="CK2224">
        <v>394</v>
      </c>
      <c r="CL2224">
        <v>1151</v>
      </c>
      <c r="CM2224">
        <v>69</v>
      </c>
    </row>
    <row r="2225" spans="1:251" ht="20.25">
      <c r="CH2225">
        <v>143</v>
      </c>
      <c r="CI2225" t="s">
        <v>52</v>
      </c>
      <c r="CJ2225" s="8">
        <v>43958</v>
      </c>
      <c r="CK2225">
        <v>401</v>
      </c>
      <c r="CL2225">
        <v>1172</v>
      </c>
      <c r="CM2225">
        <v>68</v>
      </c>
    </row>
    <row r="2226" spans="1:251" ht="20.25">
      <c r="CH2226">
        <v>143</v>
      </c>
      <c r="CI2226" t="s">
        <v>52</v>
      </c>
      <c r="CJ2226" s="8">
        <v>43959</v>
      </c>
      <c r="CK2226">
        <v>412</v>
      </c>
      <c r="CL2226">
        <v>1204</v>
      </c>
      <c r="CM2226">
        <v>69</v>
      </c>
    </row>
    <row r="2227" spans="1:251" ht="20.25">
      <c r="CH2227">
        <v>143</v>
      </c>
      <c r="CI2227" t="s">
        <v>52</v>
      </c>
      <c r="CJ2227" s="8">
        <v>43960</v>
      </c>
      <c r="CK2227">
        <v>422</v>
      </c>
      <c r="CL2227">
        <v>1233</v>
      </c>
      <c r="CM2227">
        <v>70</v>
      </c>
    </row>
    <row r="2228" spans="1:251" ht="20.25">
      <c r="CH2228">
        <v>143</v>
      </c>
      <c r="CI2228" t="s">
        <v>52</v>
      </c>
      <c r="CJ2228" s="8">
        <v>43961</v>
      </c>
      <c r="CK2228">
        <v>422</v>
      </c>
      <c r="CL2228">
        <v>1233</v>
      </c>
      <c r="CM2228">
        <v>71</v>
      </c>
    </row>
    <row r="2229" spans="1:251" ht="20.25">
      <c r="CH2229">
        <v>143</v>
      </c>
      <c r="CI2229" t="s">
        <v>52</v>
      </c>
      <c r="CJ2229" s="8">
        <v>43962</v>
      </c>
      <c r="CK2229">
        <v>428</v>
      </c>
      <c r="CL2229">
        <v>1250</v>
      </c>
      <c r="CM2229">
        <v>71</v>
      </c>
    </row>
    <row r="2230" spans="1:251" ht="20.25">
      <c r="CH2230">
        <v>143</v>
      </c>
      <c r="CI2230" t="s">
        <v>52</v>
      </c>
      <c r="CJ2230" s="8">
        <v>43963</v>
      </c>
      <c r="CK2230">
        <v>428</v>
      </c>
      <c r="CL2230">
        <v>1250</v>
      </c>
      <c r="CM2230">
        <v>73</v>
      </c>
    </row>
    <row r="2231" spans="1:251" ht="20.25">
      <c r="CH2231">
        <v>143</v>
      </c>
      <c r="CI2231" t="s">
        <v>52</v>
      </c>
      <c r="CJ2231" s="8">
        <v>43964</v>
      </c>
      <c r="CK2231">
        <v>438</v>
      </c>
      <c r="CL2231">
        <v>1280</v>
      </c>
      <c r="CM2231">
        <v>76</v>
      </c>
    </row>
    <row r="2232" spans="1:251" ht="20.25">
      <c r="CH2232">
        <v>143</v>
      </c>
      <c r="CI2232" t="s">
        <v>52</v>
      </c>
      <c r="CJ2232" s="8">
        <v>43965</v>
      </c>
      <c r="CK2232">
        <v>443</v>
      </c>
      <c r="CL2232">
        <v>1294</v>
      </c>
      <c r="CM2232">
        <v>76</v>
      </c>
    </row>
    <row r="2233" spans="1:251" ht="20.25">
      <c r="CH2233">
        <v>143</v>
      </c>
      <c r="CI2233" t="s">
        <v>52</v>
      </c>
      <c r="CJ2233" s="8">
        <v>43966</v>
      </c>
      <c r="CK2233">
        <v>447</v>
      </c>
      <c r="CL2233">
        <v>1306</v>
      </c>
      <c r="CM2233">
        <v>76</v>
      </c>
    </row>
    <row r="2234" spans="1:251" ht="20.25">
      <c r="CH2234">
        <v>146</v>
      </c>
      <c r="CI2234" t="s">
        <v>82</v>
      </c>
      <c r="CJ2234" s="8">
        <v>43914</v>
      </c>
      <c r="CK2234">
        <v>3</v>
      </c>
      <c r="CM2234">
        <v>0</v>
      </c>
    </row>
    <row r="2235" spans="1:251" ht="20.25">
      <c r="CH2235">
        <v>146</v>
      </c>
      <c r="CI2235" t="s">
        <v>82</v>
      </c>
      <c r="CJ2235" s="8">
        <v>43915</v>
      </c>
      <c r="CK2235">
        <v>4</v>
      </c>
      <c r="CM2235">
        <v>0</v>
      </c>
    </row>
    <row r="2236" spans="1:251" ht="20.25">
      <c r="CH2236">
        <v>146</v>
      </c>
      <c r="CI2236" t="s">
        <v>82</v>
      </c>
      <c r="CJ2236" s="8">
        <v>43916</v>
      </c>
      <c r="CK2236">
        <v>5</v>
      </c>
      <c r="CM2236">
        <v>0</v>
      </c>
    </row>
    <row r="2237" spans="1:251" ht="20.25">
      <c r="CH2237">
        <v>146</v>
      </c>
      <c r="CI2237" t="s">
        <v>82</v>
      </c>
      <c r="CJ2237" s="8">
        <v>43917</v>
      </c>
      <c r="CK2237">
        <v>4</v>
      </c>
      <c r="CM2237">
        <v>0</v>
      </c>
    </row>
    <row r="2238" spans="1:251" ht="20.25">
      <c r="CH2238">
        <v>146</v>
      </c>
      <c r="CI2238" t="s">
        <v>82</v>
      </c>
      <c r="CJ2238" s="8">
        <v>43918</v>
      </c>
      <c r="CK2238">
        <v>7</v>
      </c>
      <c r="CM2238">
        <v>0</v>
      </c>
    </row>
    <row r="2239" spans="1:251" ht="20.25">
      <c r="CH2239">
        <v>146</v>
      </c>
      <c r="CI2239" t="s">
        <v>82</v>
      </c>
      <c r="CJ2239" s="8">
        <v>43919</v>
      </c>
      <c r="CK2239">
        <v>8</v>
      </c>
      <c r="CM2239">
        <v>0</v>
      </c>
    </row>
    <row r="2240" spans="1:251" ht="20.25">
      <c r="CH2240">
        <v>146</v>
      </c>
      <c r="CI2240" t="s">
        <v>82</v>
      </c>
      <c r="CJ2240" s="8">
        <v>43920</v>
      </c>
      <c r="CK2240">
        <v>10</v>
      </c>
      <c r="CM2240">
        <v>0</v>
      </c>
    </row>
    <row r="2241" spans="1:251" ht="20.25">
      <c r="CH2241">
        <v>146</v>
      </c>
      <c r="CI2241" t="s">
        <v>82</v>
      </c>
      <c r="CJ2241" s="8">
        <v>43921</v>
      </c>
      <c r="CK2241">
        <v>11</v>
      </c>
      <c r="CM2241">
        <v>0</v>
      </c>
    </row>
    <row r="2242" spans="1:251" ht="20.25">
      <c r="CH2242">
        <v>146</v>
      </c>
      <c r="CI2242" t="s">
        <v>82</v>
      </c>
      <c r="CJ2242" s="8">
        <v>43922</v>
      </c>
      <c r="CK2242">
        <v>13</v>
      </c>
      <c r="CM2242">
        <v>0</v>
      </c>
    </row>
    <row r="2243" spans="1:251" ht="20.25">
      <c r="CH2243">
        <v>146</v>
      </c>
      <c r="CI2243" t="s">
        <v>82</v>
      </c>
      <c r="CJ2243" s="8">
        <v>43923</v>
      </c>
      <c r="CK2243">
        <v>14</v>
      </c>
      <c r="CM2243">
        <v>0</v>
      </c>
    </row>
    <row r="2244" spans="1:251" ht="20.25">
      <c r="CH2244">
        <v>146</v>
      </c>
      <c r="CI2244" t="s">
        <v>82</v>
      </c>
      <c r="CJ2244" s="8">
        <v>43924</v>
      </c>
      <c r="CK2244">
        <v>15</v>
      </c>
      <c r="CM2244">
        <v>0</v>
      </c>
    </row>
    <row r="2245" spans="1:251" ht="20.25">
      <c r="CH2245">
        <v>146</v>
      </c>
      <c r="CI2245" t="s">
        <v>82</v>
      </c>
      <c r="CJ2245" s="8">
        <v>43925</v>
      </c>
      <c r="CK2245">
        <v>20</v>
      </c>
      <c r="CM2245">
        <v>0</v>
      </c>
    </row>
    <row r="2246" spans="1:251" ht="20.25">
      <c r="CH2246">
        <v>146</v>
      </c>
      <c r="CI2246" t="s">
        <v>82</v>
      </c>
      <c r="CJ2246" s="8">
        <v>43926</v>
      </c>
      <c r="CK2246">
        <v>21</v>
      </c>
      <c r="CM2246">
        <v>0</v>
      </c>
    </row>
    <row r="2247" spans="1:251" ht="20.25">
      <c r="CH2247">
        <v>146</v>
      </c>
      <c r="CI2247" t="s">
        <v>82</v>
      </c>
      <c r="CJ2247" s="8">
        <v>43927</v>
      </c>
      <c r="CK2247">
        <v>22</v>
      </c>
      <c r="CM2247">
        <v>0</v>
      </c>
    </row>
    <row r="2248" spans="1:251" ht="20.25">
      <c r="CH2248">
        <v>146</v>
      </c>
      <c r="CI2248" t="s">
        <v>82</v>
      </c>
      <c r="CJ2248" s="8">
        <v>43928</v>
      </c>
      <c r="CK2248">
        <v>24</v>
      </c>
      <c r="CM2248">
        <v>0</v>
      </c>
    </row>
    <row r="2249" spans="1:251" ht="20.25">
      <c r="CH2249">
        <v>146</v>
      </c>
      <c r="CI2249" t="s">
        <v>82</v>
      </c>
      <c r="CJ2249" s="8">
        <v>43929</v>
      </c>
      <c r="CK2249">
        <v>29</v>
      </c>
      <c r="CM2249">
        <v>0</v>
      </c>
    </row>
    <row r="2250" spans="1:251" ht="20.25">
      <c r="CH2250">
        <v>146</v>
      </c>
      <c r="CI2250" t="s">
        <v>82</v>
      </c>
      <c r="CJ2250" s="8">
        <v>43930</v>
      </c>
      <c r="CK2250">
        <v>33</v>
      </c>
      <c r="CM2250">
        <v>0</v>
      </c>
    </row>
    <row r="2251" spans="1:251" ht="20.25">
      <c r="CH2251">
        <v>146</v>
      </c>
      <c r="CI2251" t="s">
        <v>82</v>
      </c>
      <c r="CJ2251" s="8">
        <v>43931</v>
      </c>
      <c r="CK2251">
        <v>40</v>
      </c>
      <c r="CM2251">
        <v>0</v>
      </c>
    </row>
    <row r="2252" spans="1:251" ht="20.25">
      <c r="CH2252">
        <v>146</v>
      </c>
      <c r="CI2252" t="s">
        <v>82</v>
      </c>
      <c r="CJ2252" s="8">
        <v>43932</v>
      </c>
      <c r="CK2252">
        <v>44</v>
      </c>
      <c r="CM2252">
        <v>0</v>
      </c>
    </row>
    <row r="2253" spans="1:251" ht="20.25">
      <c r="CH2253">
        <v>146</v>
      </c>
      <c r="CI2253" t="s">
        <v>82</v>
      </c>
      <c r="CJ2253" s="8">
        <v>43933</v>
      </c>
      <c r="CK2253">
        <v>52</v>
      </c>
      <c r="CM2253">
        <v>1</v>
      </c>
    </row>
    <row r="2254" spans="1:251" ht="20.25">
      <c r="CH2254">
        <v>146</v>
      </c>
      <c r="CI2254" t="s">
        <v>82</v>
      </c>
      <c r="CJ2254" s="8">
        <v>43934</v>
      </c>
      <c r="CK2254">
        <v>60</v>
      </c>
      <c r="CM2254">
        <v>1</v>
      </c>
    </row>
    <row r="2255" spans="1:251" ht="20.25">
      <c r="CH2255">
        <v>146</v>
      </c>
      <c r="CI2255" t="s">
        <v>82</v>
      </c>
      <c r="CJ2255" s="8">
        <v>43935</v>
      </c>
      <c r="CK2255">
        <v>61</v>
      </c>
      <c r="CM2255">
        <v>2</v>
      </c>
    </row>
    <row r="2256" spans="1:251" ht="20.25">
      <c r="CH2256">
        <v>146</v>
      </c>
      <c r="CI2256" t="s">
        <v>82</v>
      </c>
      <c r="CJ2256" s="8">
        <v>43936</v>
      </c>
      <c r="CK2256">
        <v>67</v>
      </c>
      <c r="CM2256">
        <v>2</v>
      </c>
    </row>
    <row r="2257" spans="1:251" ht="20.25">
      <c r="CH2257">
        <v>146</v>
      </c>
      <c r="CI2257" t="s">
        <v>82</v>
      </c>
      <c r="CJ2257" s="8">
        <v>43937</v>
      </c>
      <c r="CK2257">
        <v>74</v>
      </c>
      <c r="CL2257">
        <v>253</v>
      </c>
      <c r="CM2257">
        <v>2</v>
      </c>
    </row>
    <row r="2258" spans="1:251" ht="20.25">
      <c r="CH2258">
        <v>146</v>
      </c>
      <c r="CI2258" t="s">
        <v>82</v>
      </c>
      <c r="CJ2258" s="8">
        <v>43938</v>
      </c>
      <c r="CK2258">
        <v>82</v>
      </c>
      <c r="CL2258">
        <v>280</v>
      </c>
      <c r="CM2258">
        <v>5</v>
      </c>
    </row>
    <row r="2259" spans="1:251" ht="20.25">
      <c r="CH2259">
        <v>146</v>
      </c>
      <c r="CI2259" t="s">
        <v>82</v>
      </c>
      <c r="CJ2259" s="8">
        <v>43939</v>
      </c>
      <c r="CK2259">
        <v>87</v>
      </c>
      <c r="CL2259">
        <v>297</v>
      </c>
      <c r="CM2259">
        <v>5</v>
      </c>
    </row>
    <row r="2260" spans="1:251" ht="20.25">
      <c r="CH2260">
        <v>146</v>
      </c>
      <c r="CI2260" t="s">
        <v>82</v>
      </c>
      <c r="CJ2260" s="8">
        <v>43940</v>
      </c>
      <c r="CK2260">
        <v>90</v>
      </c>
      <c r="CL2260">
        <v>307</v>
      </c>
      <c r="CM2260">
        <v>5</v>
      </c>
    </row>
    <row r="2261" spans="1:251" ht="20.25">
      <c r="CH2261">
        <v>146</v>
      </c>
      <c r="CI2261" t="s">
        <v>82</v>
      </c>
      <c r="CJ2261" s="8">
        <v>43941</v>
      </c>
      <c r="CK2261">
        <v>93</v>
      </c>
      <c r="CL2261">
        <v>317</v>
      </c>
      <c r="CM2261">
        <v>5</v>
      </c>
    </row>
    <row r="2262" spans="1:251" ht="20.25">
      <c r="CH2262">
        <v>146</v>
      </c>
      <c r="CI2262" t="s">
        <v>82</v>
      </c>
      <c r="CJ2262" s="8">
        <v>43942</v>
      </c>
      <c r="CK2262">
        <v>94</v>
      </c>
      <c r="CL2262">
        <v>321</v>
      </c>
      <c r="CM2262">
        <v>6</v>
      </c>
    </row>
    <row r="2263" spans="1:251" ht="20.25">
      <c r="CH2263">
        <v>146</v>
      </c>
      <c r="CI2263" t="s">
        <v>82</v>
      </c>
      <c r="CJ2263" s="8">
        <v>43943</v>
      </c>
      <c r="CK2263">
        <v>99</v>
      </c>
      <c r="CL2263">
        <v>338</v>
      </c>
      <c r="CM2263">
        <v>7</v>
      </c>
    </row>
    <row r="2264" spans="1:251" ht="20.25">
      <c r="CH2264">
        <v>146</v>
      </c>
      <c r="CI2264" t="s">
        <v>82</v>
      </c>
      <c r="CJ2264" s="8">
        <v>43944</v>
      </c>
      <c r="CK2264">
        <v>100</v>
      </c>
      <c r="CL2264">
        <v>341</v>
      </c>
      <c r="CM2264">
        <v>7</v>
      </c>
    </row>
    <row r="2265" spans="1:251" ht="20.25">
      <c r="CH2265">
        <v>146</v>
      </c>
      <c r="CI2265" t="s">
        <v>82</v>
      </c>
      <c r="CJ2265" s="8">
        <v>43945</v>
      </c>
      <c r="CK2265">
        <v>100</v>
      </c>
      <c r="CL2265">
        <v>341</v>
      </c>
      <c r="CM2265">
        <v>6</v>
      </c>
    </row>
    <row r="2266" spans="1:251" ht="20.25">
      <c r="CH2266">
        <v>146</v>
      </c>
      <c r="CI2266" t="s">
        <v>82</v>
      </c>
      <c r="CJ2266" s="8">
        <v>43946</v>
      </c>
      <c r="CK2266">
        <v>104</v>
      </c>
      <c r="CL2266">
        <v>355</v>
      </c>
      <c r="CM2266">
        <v>7</v>
      </c>
    </row>
    <row r="2267" spans="1:251" ht="20.25">
      <c r="CH2267">
        <v>146</v>
      </c>
      <c r="CI2267" t="s">
        <v>82</v>
      </c>
      <c r="CJ2267" s="8">
        <v>43947</v>
      </c>
      <c r="CK2267">
        <v>120</v>
      </c>
      <c r="CL2267">
        <v>410</v>
      </c>
      <c r="CM2267">
        <v>7</v>
      </c>
    </row>
    <row r="2268" spans="1:251" ht="20.25">
      <c r="CH2268">
        <v>146</v>
      </c>
      <c r="CI2268" t="s">
        <v>82</v>
      </c>
      <c r="CJ2268" s="8">
        <v>43948</v>
      </c>
      <c r="CK2268">
        <v>122</v>
      </c>
      <c r="CL2268">
        <v>416</v>
      </c>
      <c r="CM2268">
        <v>7</v>
      </c>
    </row>
    <row r="2269" spans="1:251" ht="20.25">
      <c r="CH2269">
        <v>146</v>
      </c>
      <c r="CI2269" t="s">
        <v>82</v>
      </c>
      <c r="CJ2269" s="8">
        <v>43949</v>
      </c>
      <c r="CK2269">
        <v>122</v>
      </c>
      <c r="CL2269">
        <v>416</v>
      </c>
      <c r="CM2269">
        <v>8</v>
      </c>
    </row>
    <row r="2270" spans="1:251" ht="20.25">
      <c r="CH2270">
        <v>146</v>
      </c>
      <c r="CI2270" t="s">
        <v>82</v>
      </c>
      <c r="CJ2270" s="8">
        <v>43950</v>
      </c>
      <c r="CK2270">
        <v>124</v>
      </c>
      <c r="CL2270">
        <v>423</v>
      </c>
      <c r="CM2270">
        <v>8</v>
      </c>
    </row>
    <row r="2271" spans="1:251" ht="20.25">
      <c r="CH2271">
        <v>146</v>
      </c>
      <c r="CI2271" t="s">
        <v>82</v>
      </c>
      <c r="CJ2271" s="8">
        <v>43951</v>
      </c>
      <c r="CK2271">
        <v>124</v>
      </c>
      <c r="CL2271">
        <v>423</v>
      </c>
      <c r="CM2271">
        <v>8</v>
      </c>
    </row>
    <row r="2272" spans="1:251" ht="20.25">
      <c r="CH2272">
        <v>146</v>
      </c>
      <c r="CI2272" t="s">
        <v>82</v>
      </c>
      <c r="CJ2272" s="8">
        <v>43952</v>
      </c>
      <c r="CK2272">
        <v>132</v>
      </c>
      <c r="CL2272">
        <v>450</v>
      </c>
      <c r="CM2272">
        <v>10</v>
      </c>
    </row>
    <row r="2273" spans="1:251" ht="20.25">
      <c r="CH2273">
        <v>146</v>
      </c>
      <c r="CI2273" t="s">
        <v>82</v>
      </c>
      <c r="CJ2273" s="8">
        <v>43953</v>
      </c>
      <c r="CK2273">
        <v>134</v>
      </c>
      <c r="CL2273">
        <v>457</v>
      </c>
      <c r="CM2273">
        <v>10</v>
      </c>
    </row>
    <row r="2274" spans="1:251" ht="20.25">
      <c r="CH2274">
        <v>146</v>
      </c>
      <c r="CI2274" t="s">
        <v>82</v>
      </c>
      <c r="CJ2274" s="8">
        <v>43954</v>
      </c>
      <c r="CK2274">
        <v>136</v>
      </c>
      <c r="CL2274">
        <v>464</v>
      </c>
      <c r="CM2274">
        <v>10</v>
      </c>
    </row>
    <row r="2275" spans="1:251" ht="20.25">
      <c r="CH2275">
        <v>146</v>
      </c>
      <c r="CI2275" t="s">
        <v>82</v>
      </c>
      <c r="CJ2275" s="8">
        <v>43955</v>
      </c>
      <c r="CK2275">
        <v>142</v>
      </c>
      <c r="CL2275">
        <v>485</v>
      </c>
      <c r="CM2275">
        <v>11</v>
      </c>
    </row>
    <row r="2276" spans="1:251" ht="20.25">
      <c r="CH2276">
        <v>146</v>
      </c>
      <c r="CI2276" t="s">
        <v>82</v>
      </c>
      <c r="CJ2276" s="8">
        <v>43956</v>
      </c>
      <c r="CK2276">
        <v>144</v>
      </c>
      <c r="CL2276">
        <v>491</v>
      </c>
      <c r="CM2276">
        <v>11</v>
      </c>
    </row>
    <row r="2277" spans="1:251" ht="20.25">
      <c r="CH2277">
        <v>146</v>
      </c>
      <c r="CI2277" t="s">
        <v>82</v>
      </c>
      <c r="CJ2277" s="8">
        <v>43957</v>
      </c>
      <c r="CK2277">
        <v>145</v>
      </c>
      <c r="CL2277">
        <v>495</v>
      </c>
      <c r="CM2277">
        <v>12</v>
      </c>
    </row>
    <row r="2278" spans="1:251" ht="20.25">
      <c r="CH2278">
        <v>146</v>
      </c>
      <c r="CI2278" t="s">
        <v>82</v>
      </c>
      <c r="CJ2278" s="8">
        <v>43958</v>
      </c>
      <c r="CK2278">
        <v>145</v>
      </c>
      <c r="CL2278">
        <v>495</v>
      </c>
      <c r="CM2278">
        <v>12</v>
      </c>
    </row>
    <row r="2279" spans="1:251" ht="20.25">
      <c r="CH2279">
        <v>146</v>
      </c>
      <c r="CI2279" t="s">
        <v>82</v>
      </c>
      <c r="CJ2279" s="8">
        <v>43959</v>
      </c>
      <c r="CK2279">
        <v>150</v>
      </c>
      <c r="CL2279">
        <v>512</v>
      </c>
      <c r="CM2279">
        <v>12</v>
      </c>
    </row>
    <row r="2280" spans="1:251" ht="20.25">
      <c r="CH2280">
        <v>146</v>
      </c>
      <c r="CI2280" t="s">
        <v>82</v>
      </c>
      <c r="CJ2280" s="8">
        <v>43960</v>
      </c>
      <c r="CK2280">
        <v>151</v>
      </c>
      <c r="CL2280">
        <v>515</v>
      </c>
      <c r="CM2280">
        <v>13</v>
      </c>
    </row>
    <row r="2281" spans="1:251" ht="20.25">
      <c r="CH2281">
        <v>146</v>
      </c>
      <c r="CI2281" t="s">
        <v>82</v>
      </c>
      <c r="CJ2281" s="8">
        <v>43961</v>
      </c>
      <c r="CK2281">
        <v>151</v>
      </c>
      <c r="CL2281">
        <v>515</v>
      </c>
      <c r="CM2281">
        <v>13</v>
      </c>
    </row>
    <row r="2282" spans="1:251" ht="20.25">
      <c r="CH2282">
        <v>146</v>
      </c>
      <c r="CI2282" t="s">
        <v>82</v>
      </c>
      <c r="CJ2282" s="8">
        <v>43962</v>
      </c>
      <c r="CK2282">
        <v>155</v>
      </c>
      <c r="CL2282">
        <v>529</v>
      </c>
      <c r="CM2282">
        <v>13</v>
      </c>
    </row>
    <row r="2283" spans="1:251" ht="20.25">
      <c r="CH2283">
        <v>146</v>
      </c>
      <c r="CI2283" t="s">
        <v>82</v>
      </c>
      <c r="CJ2283" s="8">
        <v>43963</v>
      </c>
      <c r="CK2283">
        <v>155</v>
      </c>
      <c r="CL2283">
        <v>529</v>
      </c>
      <c r="CM2283">
        <v>15</v>
      </c>
    </row>
    <row r="2284" spans="1:251" ht="20.25">
      <c r="CH2284">
        <v>146</v>
      </c>
      <c r="CI2284" t="s">
        <v>82</v>
      </c>
      <c r="CJ2284" s="8">
        <v>43964</v>
      </c>
      <c r="CK2284">
        <v>156</v>
      </c>
      <c r="CL2284">
        <v>532</v>
      </c>
      <c r="CM2284">
        <v>15</v>
      </c>
    </row>
    <row r="2285" spans="1:251" ht="20.25">
      <c r="CH2285">
        <v>146</v>
      </c>
      <c r="CI2285" t="s">
        <v>82</v>
      </c>
      <c r="CJ2285" s="8">
        <v>43965</v>
      </c>
      <c r="CK2285">
        <v>160</v>
      </c>
      <c r="CL2285">
        <v>546</v>
      </c>
      <c r="CM2285">
        <v>15</v>
      </c>
    </row>
    <row r="2286" spans="1:251" ht="20.25">
      <c r="CH2286">
        <v>146</v>
      </c>
      <c r="CI2286" t="s">
        <v>82</v>
      </c>
      <c r="CJ2286" s="8">
        <v>43966</v>
      </c>
      <c r="CK2286">
        <v>163</v>
      </c>
      <c r="CL2286">
        <v>556</v>
      </c>
      <c r="CM2286">
        <v>15</v>
      </c>
    </row>
    <row r="2287" spans="1:251" ht="20.25">
      <c r="CH2287">
        <v>148</v>
      </c>
      <c r="CI2287" t="s">
        <v>84</v>
      </c>
      <c r="CJ2287" s="8">
        <v>43914</v>
      </c>
      <c r="CK2287">
        <v>0</v>
      </c>
      <c r="CM2287">
        <v>0</v>
      </c>
    </row>
    <row r="2288" spans="1:251" ht="20.25">
      <c r="CH2288">
        <v>148</v>
      </c>
      <c r="CI2288" t="s">
        <v>84</v>
      </c>
      <c r="CJ2288" s="8">
        <v>43915</v>
      </c>
      <c r="CK2288">
        <v>2</v>
      </c>
      <c r="CM2288">
        <v>0</v>
      </c>
    </row>
    <row r="2289" spans="1:251" ht="20.25">
      <c r="CH2289">
        <v>148</v>
      </c>
      <c r="CI2289" t="s">
        <v>84</v>
      </c>
      <c r="CJ2289" s="8">
        <v>43916</v>
      </c>
      <c r="CK2289">
        <v>2</v>
      </c>
      <c r="CM2289">
        <v>0</v>
      </c>
    </row>
    <row r="2290" spans="1:251" ht="20.25">
      <c r="CH2290">
        <v>148</v>
      </c>
      <c r="CI2290" t="s">
        <v>84</v>
      </c>
      <c r="CJ2290" s="8">
        <v>43917</v>
      </c>
      <c r="CK2290">
        <v>2</v>
      </c>
      <c r="CM2290">
        <v>0</v>
      </c>
    </row>
    <row r="2291" spans="1:251" ht="20.25">
      <c r="CH2291">
        <v>148</v>
      </c>
      <c r="CI2291" t="s">
        <v>84</v>
      </c>
      <c r="CJ2291" s="8">
        <v>43918</v>
      </c>
      <c r="CK2291">
        <v>3</v>
      </c>
      <c r="CM2291">
        <v>0</v>
      </c>
    </row>
    <row r="2292" spans="1:251" ht="20.25">
      <c r="CH2292">
        <v>148</v>
      </c>
      <c r="CI2292" t="s">
        <v>84</v>
      </c>
      <c r="CJ2292" s="8">
        <v>43919</v>
      </c>
      <c r="CK2292">
        <v>5</v>
      </c>
      <c r="CM2292">
        <v>0</v>
      </c>
    </row>
    <row r="2293" spans="1:251" ht="20.25">
      <c r="CH2293">
        <v>148</v>
      </c>
      <c r="CI2293" t="s">
        <v>84</v>
      </c>
      <c r="CJ2293" s="8">
        <v>43920</v>
      </c>
      <c r="CK2293">
        <v>8</v>
      </c>
      <c r="CM2293">
        <v>0</v>
      </c>
    </row>
    <row r="2294" spans="1:251" ht="20.25">
      <c r="CH2294">
        <v>148</v>
      </c>
      <c r="CI2294" t="s">
        <v>84</v>
      </c>
      <c r="CJ2294" s="8">
        <v>43921</v>
      </c>
      <c r="CK2294">
        <v>10</v>
      </c>
      <c r="CM2294">
        <v>1</v>
      </c>
    </row>
    <row r="2295" spans="1:251" ht="20.25">
      <c r="CH2295">
        <v>148</v>
      </c>
      <c r="CI2295" t="s">
        <v>84</v>
      </c>
      <c r="CJ2295" s="8">
        <v>43922</v>
      </c>
      <c r="CK2295">
        <v>14</v>
      </c>
      <c r="CM2295">
        <v>1</v>
      </c>
    </row>
    <row r="2296" spans="1:251" ht="20.25">
      <c r="CH2296">
        <v>148</v>
      </c>
      <c r="CI2296" t="s">
        <v>84</v>
      </c>
      <c r="CJ2296" s="8">
        <v>43923</v>
      </c>
      <c r="CK2296">
        <v>18</v>
      </c>
      <c r="CM2296">
        <v>1</v>
      </c>
    </row>
    <row r="2297" spans="1:251" ht="20.25">
      <c r="CH2297">
        <v>148</v>
      </c>
      <c r="CI2297" t="s">
        <v>84</v>
      </c>
      <c r="CJ2297" s="8">
        <v>43924</v>
      </c>
      <c r="CK2297">
        <v>24</v>
      </c>
      <c r="CM2297">
        <v>0</v>
      </c>
    </row>
    <row r="2298" spans="1:251" ht="20.25">
      <c r="CH2298">
        <v>148</v>
      </c>
      <c r="CI2298" t="s">
        <v>84</v>
      </c>
      <c r="CJ2298" s="8">
        <v>43925</v>
      </c>
      <c r="CK2298">
        <v>23</v>
      </c>
      <c r="CM2298">
        <v>2</v>
      </c>
    </row>
    <row r="2299" spans="1:251" ht="20.25">
      <c r="CH2299">
        <v>148</v>
      </c>
      <c r="CI2299" t="s">
        <v>84</v>
      </c>
      <c r="CJ2299" s="8">
        <v>43926</v>
      </c>
      <c r="CK2299">
        <v>23</v>
      </c>
      <c r="CM2299">
        <v>2</v>
      </c>
    </row>
    <row r="2300" spans="1:251" ht="20.25">
      <c r="CH2300">
        <v>148</v>
      </c>
      <c r="CI2300" t="s">
        <v>84</v>
      </c>
      <c r="CJ2300" s="8">
        <v>43927</v>
      </c>
      <c r="CK2300">
        <v>30</v>
      </c>
      <c r="CM2300">
        <v>2</v>
      </c>
    </row>
    <row r="2301" spans="1:251" ht="20.25">
      <c r="CH2301">
        <v>148</v>
      </c>
      <c r="CI2301" t="s">
        <v>84</v>
      </c>
      <c r="CJ2301" s="8">
        <v>43928</v>
      </c>
      <c r="CK2301">
        <v>36</v>
      </c>
      <c r="CM2301">
        <v>2</v>
      </c>
    </row>
    <row r="2302" spans="1:251" ht="20.25">
      <c r="CH2302">
        <v>148</v>
      </c>
      <c r="CI2302" t="s">
        <v>84</v>
      </c>
      <c r="CJ2302" s="8">
        <v>43929</v>
      </c>
      <c r="CK2302">
        <v>42</v>
      </c>
      <c r="CM2302">
        <v>2</v>
      </c>
    </row>
    <row r="2303" spans="1:251" ht="20.25">
      <c r="CH2303">
        <v>148</v>
      </c>
      <c r="CI2303" t="s">
        <v>84</v>
      </c>
      <c r="CJ2303" s="8">
        <v>43930</v>
      </c>
      <c r="CK2303">
        <v>52</v>
      </c>
      <c r="CM2303">
        <v>2</v>
      </c>
    </row>
    <row r="2304" spans="1:251" ht="20.25">
      <c r="CH2304">
        <v>148</v>
      </c>
      <c r="CI2304" t="s">
        <v>84</v>
      </c>
      <c r="CJ2304" s="8">
        <v>43931</v>
      </c>
      <c r="CK2304">
        <v>57</v>
      </c>
      <c r="CM2304">
        <v>3</v>
      </c>
    </row>
    <row r="2305" spans="1:251" ht="20.25">
      <c r="CH2305">
        <v>148</v>
      </c>
      <c r="CI2305" t="s">
        <v>84</v>
      </c>
      <c r="CJ2305" s="8">
        <v>43932</v>
      </c>
      <c r="CK2305">
        <v>69</v>
      </c>
      <c r="CM2305">
        <v>3</v>
      </c>
    </row>
    <row r="2306" spans="1:251" ht="20.25">
      <c r="CH2306">
        <v>148</v>
      </c>
      <c r="CI2306" t="s">
        <v>84</v>
      </c>
      <c r="CJ2306" s="8">
        <v>43933</v>
      </c>
      <c r="CK2306">
        <v>70</v>
      </c>
      <c r="CM2306">
        <v>3</v>
      </c>
    </row>
    <row r="2307" spans="1:251" ht="20.25">
      <c r="CH2307">
        <v>148</v>
      </c>
      <c r="CI2307" t="s">
        <v>84</v>
      </c>
      <c r="CJ2307" s="8">
        <v>43934</v>
      </c>
      <c r="CK2307">
        <v>79</v>
      </c>
      <c r="CM2307">
        <v>3</v>
      </c>
    </row>
    <row r="2308" spans="1:251" ht="20.25">
      <c r="CH2308">
        <v>148</v>
      </c>
      <c r="CI2308" t="s">
        <v>84</v>
      </c>
      <c r="CJ2308" s="8">
        <v>43935</v>
      </c>
      <c r="CK2308">
        <v>86</v>
      </c>
      <c r="CM2308">
        <v>3</v>
      </c>
    </row>
    <row r="2309" spans="1:251" ht="20.25">
      <c r="CH2309">
        <v>148</v>
      </c>
      <c r="CI2309" t="s">
        <v>84</v>
      </c>
      <c r="CJ2309" s="8">
        <v>43936</v>
      </c>
      <c r="CK2309">
        <v>88</v>
      </c>
      <c r="CM2309">
        <v>3</v>
      </c>
    </row>
    <row r="2310" spans="1:251" ht="20.25">
      <c r="CH2310">
        <v>148</v>
      </c>
      <c r="CI2310" t="s">
        <v>84</v>
      </c>
      <c r="CJ2310" s="8">
        <v>43937</v>
      </c>
      <c r="CK2310">
        <v>99</v>
      </c>
      <c r="CL2310">
        <v>222</v>
      </c>
      <c r="CM2310">
        <v>4</v>
      </c>
    </row>
    <row r="2311" spans="1:251" ht="20.25">
      <c r="CH2311">
        <v>148</v>
      </c>
      <c r="CI2311" t="s">
        <v>84</v>
      </c>
      <c r="CJ2311" s="8">
        <v>43938</v>
      </c>
      <c r="CK2311">
        <v>109</v>
      </c>
      <c r="CL2311">
        <v>245</v>
      </c>
      <c r="CM2311">
        <v>5</v>
      </c>
    </row>
    <row r="2312" spans="1:251" ht="20.25">
      <c r="CH2312">
        <v>148</v>
      </c>
      <c r="CI2312" t="s">
        <v>84</v>
      </c>
      <c r="CJ2312" s="8">
        <v>43939</v>
      </c>
      <c r="CK2312">
        <v>114</v>
      </c>
      <c r="CL2312">
        <v>256</v>
      </c>
      <c r="CM2312">
        <v>5</v>
      </c>
    </row>
    <row r="2313" spans="1:251" ht="20.25">
      <c r="CH2313">
        <v>148</v>
      </c>
      <c r="CI2313" t="s">
        <v>84</v>
      </c>
      <c r="CJ2313" s="8">
        <v>43940</v>
      </c>
      <c r="CK2313">
        <v>124</v>
      </c>
      <c r="CL2313">
        <v>278</v>
      </c>
      <c r="CM2313">
        <v>6</v>
      </c>
    </row>
    <row r="2314" spans="1:251" ht="20.25">
      <c r="CH2314">
        <v>148</v>
      </c>
      <c r="CI2314" t="s">
        <v>84</v>
      </c>
      <c r="CJ2314" s="8">
        <v>43941</v>
      </c>
      <c r="CK2314">
        <v>137</v>
      </c>
      <c r="CL2314">
        <v>308</v>
      </c>
      <c r="CM2314">
        <v>8</v>
      </c>
    </row>
    <row r="2315" spans="1:251" ht="20.25">
      <c r="CH2315">
        <v>148</v>
      </c>
      <c r="CI2315" t="s">
        <v>84</v>
      </c>
      <c r="CJ2315" s="8">
        <v>43942</v>
      </c>
      <c r="CK2315">
        <v>143</v>
      </c>
      <c r="CL2315">
        <v>321</v>
      </c>
      <c r="CM2315">
        <v>8</v>
      </c>
    </row>
    <row r="2316" spans="1:251" ht="20.25">
      <c r="CH2316">
        <v>148</v>
      </c>
      <c r="CI2316" t="s">
        <v>84</v>
      </c>
      <c r="CJ2316" s="8">
        <v>43943</v>
      </c>
      <c r="CK2316">
        <v>157</v>
      </c>
      <c r="CL2316">
        <v>353</v>
      </c>
      <c r="CM2316">
        <v>8</v>
      </c>
    </row>
    <row r="2317" spans="1:251" ht="20.25">
      <c r="CH2317">
        <v>148</v>
      </c>
      <c r="CI2317" t="s">
        <v>84</v>
      </c>
      <c r="CJ2317" s="8">
        <v>43944</v>
      </c>
      <c r="CK2317">
        <v>164</v>
      </c>
      <c r="CL2317">
        <v>368</v>
      </c>
      <c r="CM2317">
        <v>8</v>
      </c>
    </row>
    <row r="2318" spans="1:251" ht="20.25">
      <c r="CH2318">
        <v>148</v>
      </c>
      <c r="CI2318" t="s">
        <v>84</v>
      </c>
      <c r="CJ2318" s="8">
        <v>43945</v>
      </c>
      <c r="CK2318">
        <v>185</v>
      </c>
      <c r="CL2318">
        <v>415</v>
      </c>
      <c r="CM2318">
        <v>11</v>
      </c>
    </row>
    <row r="2319" spans="1:251" ht="20.25">
      <c r="CH2319">
        <v>148</v>
      </c>
      <c r="CI2319" t="s">
        <v>84</v>
      </c>
      <c r="CJ2319" s="8">
        <v>43946</v>
      </c>
      <c r="CK2319">
        <v>186</v>
      </c>
      <c r="CL2319">
        <v>418</v>
      </c>
      <c r="CM2319">
        <v>11</v>
      </c>
    </row>
    <row r="2320" spans="1:251" ht="20.25">
      <c r="CH2320">
        <v>148</v>
      </c>
      <c r="CI2320" t="s">
        <v>84</v>
      </c>
      <c r="CJ2320" s="8">
        <v>43947</v>
      </c>
      <c r="CK2320">
        <v>198</v>
      </c>
      <c r="CL2320">
        <v>445</v>
      </c>
      <c r="CM2320">
        <v>14</v>
      </c>
    </row>
    <row r="2321" spans="1:251" ht="20.25">
      <c r="CH2321">
        <v>148</v>
      </c>
      <c r="CI2321" t="s">
        <v>84</v>
      </c>
      <c r="CJ2321" s="8">
        <v>43948</v>
      </c>
      <c r="CK2321">
        <v>210</v>
      </c>
      <c r="CL2321">
        <v>472</v>
      </c>
      <c r="CM2321">
        <v>15</v>
      </c>
    </row>
    <row r="2322" spans="1:251" ht="20.25">
      <c r="CH2322">
        <v>148</v>
      </c>
      <c r="CI2322" t="s">
        <v>84</v>
      </c>
      <c r="CJ2322" s="8">
        <v>43949</v>
      </c>
      <c r="CK2322">
        <v>220</v>
      </c>
      <c r="CL2322">
        <v>494</v>
      </c>
      <c r="CM2322">
        <v>18</v>
      </c>
    </row>
    <row r="2323" spans="1:251" ht="20.25">
      <c r="CH2323">
        <v>148</v>
      </c>
      <c r="CI2323" t="s">
        <v>84</v>
      </c>
      <c r="CJ2323" s="8">
        <v>43950</v>
      </c>
      <c r="CK2323">
        <v>226</v>
      </c>
      <c r="CL2323">
        <v>507</v>
      </c>
      <c r="CM2323">
        <v>19</v>
      </c>
    </row>
    <row r="2324" spans="1:251" ht="20.25">
      <c r="CH2324">
        <v>148</v>
      </c>
      <c r="CI2324" t="s">
        <v>84</v>
      </c>
      <c r="CJ2324" s="8">
        <v>43951</v>
      </c>
      <c r="CK2324">
        <v>249</v>
      </c>
      <c r="CL2324">
        <v>559</v>
      </c>
      <c r="CM2324">
        <v>20</v>
      </c>
    </row>
    <row r="2325" spans="1:251" ht="20.25">
      <c r="CH2325">
        <v>148</v>
      </c>
      <c r="CI2325" t="s">
        <v>84</v>
      </c>
      <c r="CJ2325" s="8">
        <v>43952</v>
      </c>
      <c r="CK2325">
        <v>274</v>
      </c>
      <c r="CL2325">
        <v>615</v>
      </c>
      <c r="CM2325">
        <v>20</v>
      </c>
    </row>
    <row r="2326" spans="1:251" ht="20.25">
      <c r="CH2326">
        <v>148</v>
      </c>
      <c r="CI2326" t="s">
        <v>84</v>
      </c>
      <c r="CJ2326" s="8">
        <v>43953</v>
      </c>
      <c r="CK2326">
        <v>282</v>
      </c>
      <c r="CL2326">
        <v>633</v>
      </c>
      <c r="CM2326">
        <v>24</v>
      </c>
    </row>
    <row r="2327" spans="1:251" ht="20.25">
      <c r="CH2327">
        <v>148</v>
      </c>
      <c r="CI2327" t="s">
        <v>84</v>
      </c>
      <c r="CJ2327" s="8">
        <v>43954</v>
      </c>
      <c r="CK2327">
        <v>283</v>
      </c>
      <c r="CL2327">
        <v>635</v>
      </c>
      <c r="CM2327">
        <v>24</v>
      </c>
    </row>
    <row r="2328" spans="1:251" ht="20.25">
      <c r="CH2328">
        <v>148</v>
      </c>
      <c r="CI2328" t="s">
        <v>84</v>
      </c>
      <c r="CJ2328" s="8">
        <v>43955</v>
      </c>
      <c r="CK2328">
        <v>305</v>
      </c>
      <c r="CL2328">
        <v>685</v>
      </c>
      <c r="CM2328">
        <v>28</v>
      </c>
    </row>
    <row r="2329" spans="1:251" ht="20.25">
      <c r="CH2329">
        <v>148</v>
      </c>
      <c r="CI2329" t="s">
        <v>84</v>
      </c>
      <c r="CJ2329" s="8">
        <v>43956</v>
      </c>
      <c r="CK2329">
        <v>311</v>
      </c>
      <c r="CL2329">
        <v>698</v>
      </c>
      <c r="CM2329">
        <v>29</v>
      </c>
    </row>
    <row r="2330" spans="1:251" ht="20.25">
      <c r="CH2330">
        <v>148</v>
      </c>
      <c r="CI2330" t="s">
        <v>84</v>
      </c>
      <c r="CJ2330" s="8">
        <v>43957</v>
      </c>
      <c r="CK2330">
        <v>324</v>
      </c>
      <c r="CL2330">
        <v>728</v>
      </c>
      <c r="CM2330">
        <v>31</v>
      </c>
    </row>
    <row r="2331" spans="1:251" ht="20.25">
      <c r="CH2331">
        <v>148</v>
      </c>
      <c r="CI2331" t="s">
        <v>84</v>
      </c>
      <c r="CJ2331" s="8">
        <v>43958</v>
      </c>
      <c r="CK2331">
        <v>333</v>
      </c>
      <c r="CL2331">
        <v>748</v>
      </c>
      <c r="CM2331">
        <v>33</v>
      </c>
    </row>
    <row r="2332" spans="1:251" ht="20.25">
      <c r="CH2332">
        <v>148</v>
      </c>
      <c r="CI2332" t="s">
        <v>84</v>
      </c>
      <c r="CJ2332" s="8">
        <v>43959</v>
      </c>
      <c r="CK2332">
        <v>343</v>
      </c>
      <c r="CL2332">
        <v>770</v>
      </c>
      <c r="CM2332">
        <v>35</v>
      </c>
    </row>
    <row r="2333" spans="1:251" ht="20.25">
      <c r="CH2333">
        <v>148</v>
      </c>
      <c r="CI2333" t="s">
        <v>84</v>
      </c>
      <c r="CJ2333" s="8">
        <v>43960</v>
      </c>
      <c r="CK2333">
        <v>348</v>
      </c>
      <c r="CL2333">
        <v>781</v>
      </c>
      <c r="CM2333">
        <v>38</v>
      </c>
    </row>
    <row r="2334" spans="1:251" ht="20.25">
      <c r="CH2334">
        <v>148</v>
      </c>
      <c r="CI2334" t="s">
        <v>84</v>
      </c>
      <c r="CJ2334" s="8">
        <v>43961</v>
      </c>
      <c r="CK2334">
        <v>348</v>
      </c>
      <c r="CL2334">
        <v>781</v>
      </c>
      <c r="CM2334">
        <v>37</v>
      </c>
    </row>
    <row r="2335" spans="1:251" ht="20.25">
      <c r="CH2335">
        <v>148</v>
      </c>
      <c r="CI2335" t="s">
        <v>84</v>
      </c>
      <c r="CJ2335" s="8">
        <v>43962</v>
      </c>
      <c r="CK2335">
        <v>356</v>
      </c>
      <c r="CL2335">
        <v>799</v>
      </c>
      <c r="CM2335">
        <v>37</v>
      </c>
    </row>
    <row r="2336" spans="1:251" ht="20.25">
      <c r="CH2336">
        <v>148</v>
      </c>
      <c r="CI2336" t="s">
        <v>84</v>
      </c>
      <c r="CJ2336" s="8">
        <v>43963</v>
      </c>
      <c r="CK2336">
        <v>368</v>
      </c>
      <c r="CL2336">
        <v>826</v>
      </c>
      <c r="CM2336">
        <v>41</v>
      </c>
    </row>
    <row r="2337" spans="1:251" ht="20.25">
      <c r="CH2337">
        <v>148</v>
      </c>
      <c r="CI2337" t="s">
        <v>84</v>
      </c>
      <c r="CJ2337" s="8">
        <v>43964</v>
      </c>
      <c r="CK2337">
        <v>370</v>
      </c>
      <c r="CL2337">
        <v>831</v>
      </c>
      <c r="CM2337">
        <v>43</v>
      </c>
    </row>
    <row r="2338" spans="1:251" ht="20.25">
      <c r="CH2338">
        <v>148</v>
      </c>
      <c r="CI2338" t="s">
        <v>84</v>
      </c>
      <c r="CJ2338" s="8">
        <v>43965</v>
      </c>
      <c r="CK2338">
        <v>377</v>
      </c>
      <c r="CL2338">
        <v>847</v>
      </c>
      <c r="CM2338">
        <v>47</v>
      </c>
    </row>
    <row r="2339" spans="1:251" ht="20.25">
      <c r="CH2339">
        <v>148</v>
      </c>
      <c r="CI2339" t="s">
        <v>84</v>
      </c>
      <c r="CJ2339" s="8">
        <v>43966</v>
      </c>
      <c r="CK2339">
        <v>382</v>
      </c>
      <c r="CL2339">
        <v>858</v>
      </c>
      <c r="CM2339">
        <v>50</v>
      </c>
    </row>
    <row r="2340" spans="1:251" ht="20.25">
      <c r="CH2340">
        <v>151</v>
      </c>
      <c r="CI2340" t="s">
        <v>87</v>
      </c>
      <c r="CJ2340" s="8">
        <v>43914</v>
      </c>
      <c r="CK2340">
        <v>10</v>
      </c>
      <c r="CM2340">
        <v>0</v>
      </c>
    </row>
    <row r="2341" spans="1:251" ht="20.25">
      <c r="CH2341">
        <v>151</v>
      </c>
      <c r="CI2341" t="s">
        <v>87</v>
      </c>
      <c r="CJ2341" s="8">
        <v>43915</v>
      </c>
      <c r="CK2341">
        <v>17</v>
      </c>
      <c r="CM2341">
        <v>0</v>
      </c>
    </row>
    <row r="2342" spans="1:251" ht="20.25">
      <c r="CH2342">
        <v>151</v>
      </c>
      <c r="CI2342" t="s">
        <v>87</v>
      </c>
      <c r="CJ2342" s="8">
        <v>43916</v>
      </c>
      <c r="CK2342">
        <v>30</v>
      </c>
      <c r="CM2342">
        <v>0</v>
      </c>
    </row>
    <row r="2343" spans="1:251" ht="20.25">
      <c r="CH2343">
        <v>151</v>
      </c>
      <c r="CI2343" t="s">
        <v>87</v>
      </c>
      <c r="CJ2343" s="8">
        <v>43917</v>
      </c>
      <c r="CK2343">
        <v>36</v>
      </c>
      <c r="CM2343">
        <v>0</v>
      </c>
    </row>
    <row r="2344" spans="1:251" ht="20.25">
      <c r="CH2344">
        <v>151</v>
      </c>
      <c r="CI2344" t="s">
        <v>87</v>
      </c>
      <c r="CJ2344" s="8">
        <v>43918</v>
      </c>
      <c r="CK2344">
        <v>38</v>
      </c>
      <c r="CM2344">
        <v>0</v>
      </c>
    </row>
    <row r="2345" spans="1:251" ht="20.25">
      <c r="CH2345">
        <v>151</v>
      </c>
      <c r="CI2345" t="s">
        <v>87</v>
      </c>
      <c r="CJ2345" s="8">
        <v>43919</v>
      </c>
      <c r="CK2345">
        <v>52</v>
      </c>
      <c r="CM2345">
        <v>0</v>
      </c>
    </row>
    <row r="2346" spans="1:251" ht="20.25">
      <c r="CH2346">
        <v>151</v>
      </c>
      <c r="CI2346" t="s">
        <v>87</v>
      </c>
      <c r="CJ2346" s="8">
        <v>43920</v>
      </c>
      <c r="CK2346">
        <v>69</v>
      </c>
      <c r="CM2346">
        <v>0</v>
      </c>
    </row>
    <row r="2347" spans="1:251" ht="20.25">
      <c r="CH2347">
        <v>151</v>
      </c>
      <c r="CI2347" t="s">
        <v>87</v>
      </c>
      <c r="CJ2347" s="8">
        <v>43921</v>
      </c>
      <c r="CK2347">
        <v>75</v>
      </c>
      <c r="CM2347">
        <v>0</v>
      </c>
    </row>
    <row r="2348" spans="1:251" ht="20.25">
      <c r="CH2348">
        <v>151</v>
      </c>
      <c r="CI2348" t="s">
        <v>87</v>
      </c>
      <c r="CJ2348" s="8">
        <v>43922</v>
      </c>
      <c r="CK2348">
        <v>86</v>
      </c>
      <c r="CM2348">
        <v>0</v>
      </c>
    </row>
    <row r="2349" spans="1:251" ht="20.25">
      <c r="CH2349">
        <v>151</v>
      </c>
      <c r="CI2349" t="s">
        <v>87</v>
      </c>
      <c r="CJ2349" s="8">
        <v>43923</v>
      </c>
      <c r="CK2349">
        <v>105</v>
      </c>
      <c r="CM2349">
        <v>0</v>
      </c>
    </row>
    <row r="2350" spans="1:251" ht="20.25">
      <c r="CH2350">
        <v>151</v>
      </c>
      <c r="CI2350" t="s">
        <v>87</v>
      </c>
      <c r="CJ2350" s="8">
        <v>43924</v>
      </c>
      <c r="CK2350">
        <v>160</v>
      </c>
      <c r="CM2350">
        <v>2</v>
      </c>
    </row>
    <row r="2351" spans="1:251" ht="20.25">
      <c r="CH2351">
        <v>151</v>
      </c>
      <c r="CI2351" t="s">
        <v>87</v>
      </c>
      <c r="CJ2351" s="8">
        <v>43925</v>
      </c>
      <c r="CK2351">
        <v>217</v>
      </c>
      <c r="CM2351">
        <v>3</v>
      </c>
    </row>
    <row r="2352" spans="1:251" ht="20.25">
      <c r="CH2352">
        <v>151</v>
      </c>
      <c r="CI2352" t="s">
        <v>87</v>
      </c>
      <c r="CJ2352" s="8">
        <v>43926</v>
      </c>
      <c r="CK2352">
        <v>236</v>
      </c>
      <c r="CM2352">
        <v>6</v>
      </c>
    </row>
    <row r="2353" spans="1:251" ht="20.25">
      <c r="CH2353">
        <v>151</v>
      </c>
      <c r="CI2353" t="s">
        <v>87</v>
      </c>
      <c r="CJ2353" s="8">
        <v>43927</v>
      </c>
      <c r="CK2353">
        <v>278</v>
      </c>
      <c r="CM2353">
        <v>7</v>
      </c>
    </row>
    <row r="2354" spans="1:251" ht="20.25">
      <c r="CH2354">
        <v>151</v>
      </c>
      <c r="CI2354" t="s">
        <v>87</v>
      </c>
      <c r="CJ2354" s="8">
        <v>43928</v>
      </c>
      <c r="CK2354">
        <v>299</v>
      </c>
      <c r="CM2354">
        <v>12</v>
      </c>
    </row>
    <row r="2355" spans="1:251" ht="20.25">
      <c r="CH2355">
        <v>151</v>
      </c>
      <c r="CI2355" t="s">
        <v>87</v>
      </c>
      <c r="CJ2355" s="8">
        <v>43929</v>
      </c>
      <c r="CK2355">
        <v>358</v>
      </c>
      <c r="CM2355">
        <v>14</v>
      </c>
    </row>
    <row r="2356" spans="1:251" ht="20.25">
      <c r="CH2356">
        <v>151</v>
      </c>
      <c r="CI2356" t="s">
        <v>87</v>
      </c>
      <c r="CJ2356" s="8">
        <v>43930</v>
      </c>
      <c r="CK2356">
        <v>400</v>
      </c>
      <c r="CM2356">
        <v>17</v>
      </c>
    </row>
    <row r="2357" spans="1:251" ht="20.25">
      <c r="CH2357">
        <v>151</v>
      </c>
      <c r="CI2357" t="s">
        <v>87</v>
      </c>
      <c r="CJ2357" s="8">
        <v>43931</v>
      </c>
      <c r="CK2357">
        <v>455</v>
      </c>
      <c r="CM2357">
        <v>20</v>
      </c>
    </row>
    <row r="2358" spans="1:251" ht="20.25">
      <c r="CH2358">
        <v>151</v>
      </c>
      <c r="CI2358" t="s">
        <v>87</v>
      </c>
      <c r="CJ2358" s="8">
        <v>43932</v>
      </c>
      <c r="CK2358">
        <v>490</v>
      </c>
      <c r="CM2358">
        <v>21</v>
      </c>
    </row>
    <row r="2359" spans="1:251" ht="20.25">
      <c r="CH2359">
        <v>151</v>
      </c>
      <c r="CI2359" t="s">
        <v>87</v>
      </c>
      <c r="CJ2359" s="8">
        <v>43933</v>
      </c>
      <c r="CK2359">
        <v>512</v>
      </c>
      <c r="CM2359">
        <v>26</v>
      </c>
    </row>
    <row r="2360" spans="1:251" ht="20.25">
      <c r="CH2360">
        <v>151</v>
      </c>
      <c r="CI2360" t="s">
        <v>87</v>
      </c>
      <c r="CJ2360" s="8">
        <v>43934</v>
      </c>
      <c r="CK2360">
        <v>594</v>
      </c>
      <c r="CM2360">
        <v>30</v>
      </c>
    </row>
    <row r="2361" spans="1:251" ht="20.25">
      <c r="CH2361">
        <v>151</v>
      </c>
      <c r="CI2361" t="s">
        <v>87</v>
      </c>
      <c r="CJ2361" s="8">
        <v>43935</v>
      </c>
      <c r="CK2361">
        <v>638</v>
      </c>
      <c r="CM2361">
        <v>38</v>
      </c>
    </row>
    <row r="2362" spans="1:251" ht="20.25">
      <c r="CH2362">
        <v>151</v>
      </c>
      <c r="CI2362" t="s">
        <v>87</v>
      </c>
      <c r="CJ2362" s="8">
        <v>43936</v>
      </c>
      <c r="CK2362">
        <v>676</v>
      </c>
      <c r="CM2362">
        <v>45</v>
      </c>
    </row>
    <row r="2363" spans="1:251" ht="20.25">
      <c r="CH2363">
        <v>151</v>
      </c>
      <c r="CI2363" t="s">
        <v>87</v>
      </c>
      <c r="CJ2363" s="8">
        <v>43937</v>
      </c>
      <c r="CK2363">
        <v>740</v>
      </c>
      <c r="CL2363">
        <v>685</v>
      </c>
      <c r="CM2363">
        <v>49</v>
      </c>
    </row>
    <row r="2364" spans="1:251" ht="20.25">
      <c r="CH2364">
        <v>151</v>
      </c>
      <c r="CI2364" t="s">
        <v>87</v>
      </c>
      <c r="CJ2364" s="8">
        <v>43938</v>
      </c>
      <c r="CK2364">
        <v>822</v>
      </c>
      <c r="CL2364">
        <v>760</v>
      </c>
      <c r="CM2364">
        <v>52</v>
      </c>
    </row>
    <row r="2365" spans="1:251" ht="20.25">
      <c r="CH2365">
        <v>151</v>
      </c>
      <c r="CI2365" t="s">
        <v>87</v>
      </c>
      <c r="CJ2365" s="8">
        <v>43939</v>
      </c>
      <c r="CK2365">
        <v>837</v>
      </c>
      <c r="CL2365">
        <v>774</v>
      </c>
      <c r="CM2365">
        <v>57</v>
      </c>
    </row>
    <row r="2366" spans="1:251" ht="20.25">
      <c r="CH2366">
        <v>151</v>
      </c>
      <c r="CI2366" t="s">
        <v>87</v>
      </c>
      <c r="CJ2366" s="8">
        <v>43940</v>
      </c>
      <c r="CK2366">
        <v>843</v>
      </c>
      <c r="CL2366">
        <v>780</v>
      </c>
      <c r="CM2366">
        <v>62</v>
      </c>
    </row>
    <row r="2367" spans="1:251" ht="20.25">
      <c r="CH2367">
        <v>151</v>
      </c>
      <c r="CI2367" t="s">
        <v>87</v>
      </c>
      <c r="CJ2367" s="8">
        <v>43941</v>
      </c>
      <c r="CK2367">
        <v>872</v>
      </c>
      <c r="CL2367">
        <v>807</v>
      </c>
      <c r="CM2367">
        <v>68</v>
      </c>
    </row>
    <row r="2368" spans="1:251" ht="20.25">
      <c r="CH2368">
        <v>151</v>
      </c>
      <c r="CI2368" t="s">
        <v>87</v>
      </c>
      <c r="CJ2368" s="8">
        <v>43942</v>
      </c>
      <c r="CK2368">
        <v>907</v>
      </c>
      <c r="CL2368">
        <v>839</v>
      </c>
      <c r="CM2368">
        <v>74</v>
      </c>
    </row>
    <row r="2369" spans="1:251" ht="20.25">
      <c r="CH2369">
        <v>151</v>
      </c>
      <c r="CI2369" t="s">
        <v>87</v>
      </c>
      <c r="CJ2369" s="8">
        <v>43943</v>
      </c>
      <c r="CK2369">
        <v>953</v>
      </c>
      <c r="CL2369">
        <v>882</v>
      </c>
      <c r="CM2369">
        <v>76</v>
      </c>
    </row>
    <row r="2370" spans="1:251" ht="20.25">
      <c r="CH2370">
        <v>151</v>
      </c>
      <c r="CI2370" t="s">
        <v>87</v>
      </c>
      <c r="CJ2370" s="8">
        <v>43944</v>
      </c>
      <c r="CK2370">
        <v>1014</v>
      </c>
      <c r="CL2370">
        <v>938</v>
      </c>
      <c r="CM2370">
        <v>81</v>
      </c>
    </row>
    <row r="2371" spans="1:251" ht="20.25">
      <c r="CH2371">
        <v>151</v>
      </c>
      <c r="CI2371" t="s">
        <v>87</v>
      </c>
      <c r="CJ2371" s="8">
        <v>43945</v>
      </c>
      <c r="CK2371">
        <v>1062</v>
      </c>
      <c r="CL2371">
        <v>982</v>
      </c>
      <c r="CM2371">
        <v>86</v>
      </c>
    </row>
    <row r="2372" spans="1:251" ht="20.25">
      <c r="CH2372">
        <v>151</v>
      </c>
      <c r="CI2372" t="s">
        <v>87</v>
      </c>
      <c r="CJ2372" s="8">
        <v>43946</v>
      </c>
      <c r="CK2372">
        <v>1104</v>
      </c>
      <c r="CL2372">
        <v>1021</v>
      </c>
      <c r="CM2372">
        <v>91</v>
      </c>
    </row>
    <row r="2373" spans="1:251" ht="20.25">
      <c r="CH2373">
        <v>151</v>
      </c>
      <c r="CI2373" t="s">
        <v>87</v>
      </c>
      <c r="CJ2373" s="8">
        <v>43947</v>
      </c>
      <c r="CK2373">
        <v>1131</v>
      </c>
      <c r="CL2373">
        <v>1046</v>
      </c>
      <c r="CM2373">
        <v>93</v>
      </c>
    </row>
    <row r="2374" spans="1:251" ht="20.25">
      <c r="CH2374">
        <v>151</v>
      </c>
      <c r="CI2374" t="s">
        <v>87</v>
      </c>
      <c r="CJ2374" s="8">
        <v>43948</v>
      </c>
      <c r="CK2374">
        <v>1200</v>
      </c>
      <c r="CL2374">
        <v>1110</v>
      </c>
      <c r="CM2374">
        <v>100</v>
      </c>
    </row>
    <row r="2375" spans="1:251" ht="20.25">
      <c r="CH2375">
        <v>151</v>
      </c>
      <c r="CI2375" t="s">
        <v>87</v>
      </c>
      <c r="CJ2375" s="8">
        <v>43949</v>
      </c>
      <c r="CK2375">
        <v>1213</v>
      </c>
      <c r="CL2375">
        <v>1122</v>
      </c>
      <c r="CM2375">
        <v>102</v>
      </c>
    </row>
    <row r="2376" spans="1:251" ht="20.25">
      <c r="CH2376">
        <v>151</v>
      </c>
      <c r="CI2376" t="s">
        <v>87</v>
      </c>
      <c r="CJ2376" s="8">
        <v>43950</v>
      </c>
      <c r="CK2376">
        <v>1236</v>
      </c>
      <c r="CL2376">
        <v>1143</v>
      </c>
      <c r="CM2376">
        <v>103</v>
      </c>
    </row>
    <row r="2377" spans="1:251" ht="20.25">
      <c r="CH2377">
        <v>151</v>
      </c>
      <c r="CI2377" t="s">
        <v>87</v>
      </c>
      <c r="CJ2377" s="8">
        <v>43951</v>
      </c>
      <c r="CK2377">
        <v>1298</v>
      </c>
      <c r="CL2377">
        <v>1201</v>
      </c>
      <c r="CM2377">
        <v>106</v>
      </c>
    </row>
    <row r="2378" spans="1:251" ht="20.25">
      <c r="CH2378">
        <v>151</v>
      </c>
      <c r="CI2378" t="s">
        <v>87</v>
      </c>
      <c r="CJ2378" s="8">
        <v>43952</v>
      </c>
      <c r="CK2378">
        <v>1355</v>
      </c>
      <c r="CL2378">
        <v>1254</v>
      </c>
      <c r="CM2378">
        <v>107</v>
      </c>
    </row>
    <row r="2379" spans="1:251" ht="20.25">
      <c r="CH2379">
        <v>151</v>
      </c>
      <c r="CI2379" t="s">
        <v>87</v>
      </c>
      <c r="CJ2379" s="8">
        <v>43953</v>
      </c>
      <c r="CK2379">
        <v>1388</v>
      </c>
      <c r="CL2379">
        <v>1284</v>
      </c>
      <c r="CM2379">
        <v>111</v>
      </c>
    </row>
    <row r="2380" spans="1:251" ht="20.25">
      <c r="CH2380">
        <v>151</v>
      </c>
      <c r="CI2380" t="s">
        <v>87</v>
      </c>
      <c r="CJ2380" s="8">
        <v>43954</v>
      </c>
      <c r="CK2380">
        <v>1394</v>
      </c>
      <c r="CL2380">
        <v>1290</v>
      </c>
      <c r="CM2380">
        <v>114</v>
      </c>
    </row>
    <row r="2381" spans="1:251" ht="20.25">
      <c r="CH2381">
        <v>151</v>
      </c>
      <c r="CI2381" t="s">
        <v>87</v>
      </c>
      <c r="CJ2381" s="8">
        <v>43955</v>
      </c>
      <c r="CK2381">
        <v>1426</v>
      </c>
      <c r="CL2381">
        <v>1319</v>
      </c>
      <c r="CM2381">
        <v>117</v>
      </c>
    </row>
    <row r="2382" spans="1:251" ht="20.25">
      <c r="CH2382">
        <v>151</v>
      </c>
      <c r="CI2382" t="s">
        <v>87</v>
      </c>
      <c r="CJ2382" s="8">
        <v>43956</v>
      </c>
      <c r="CK2382">
        <v>1438</v>
      </c>
      <c r="CL2382">
        <v>1330</v>
      </c>
      <c r="CM2382">
        <v>118</v>
      </c>
    </row>
    <row r="2383" spans="1:251" ht="20.25">
      <c r="CH2383">
        <v>151</v>
      </c>
      <c r="CI2383" t="s">
        <v>87</v>
      </c>
      <c r="CJ2383" s="8">
        <v>43957</v>
      </c>
      <c r="CK2383">
        <v>1464</v>
      </c>
      <c r="CL2383">
        <v>1354</v>
      </c>
      <c r="CM2383">
        <v>119</v>
      </c>
    </row>
    <row r="2384" spans="1:251" ht="20.25">
      <c r="CH2384">
        <v>151</v>
      </c>
      <c r="CI2384" t="s">
        <v>87</v>
      </c>
      <c r="CJ2384" s="8">
        <v>43958</v>
      </c>
      <c r="CK2384">
        <v>1486</v>
      </c>
      <c r="CL2384">
        <v>1375</v>
      </c>
      <c r="CM2384">
        <v>119</v>
      </c>
    </row>
    <row r="2385" spans="1:251" ht="20.25">
      <c r="CH2385">
        <v>151</v>
      </c>
      <c r="CI2385" t="s">
        <v>87</v>
      </c>
      <c r="CJ2385" s="8">
        <v>43959</v>
      </c>
      <c r="CK2385">
        <v>1496</v>
      </c>
      <c r="CL2385">
        <v>1384</v>
      </c>
      <c r="CM2385">
        <v>120</v>
      </c>
    </row>
    <row r="2386" spans="1:251" ht="20.25">
      <c r="CH2386">
        <v>151</v>
      </c>
      <c r="CI2386" t="s">
        <v>87</v>
      </c>
      <c r="CJ2386" s="8">
        <v>43960</v>
      </c>
      <c r="CK2386">
        <v>1514</v>
      </c>
      <c r="CL2386">
        <v>1401</v>
      </c>
      <c r="CM2386">
        <v>122</v>
      </c>
    </row>
    <row r="2387" spans="1:251" ht="20.25">
      <c r="CH2387">
        <v>151</v>
      </c>
      <c r="CI2387" t="s">
        <v>87</v>
      </c>
      <c r="CJ2387" s="8">
        <v>43961</v>
      </c>
      <c r="CK2387">
        <v>1523</v>
      </c>
      <c r="CL2387">
        <v>1409</v>
      </c>
      <c r="CM2387">
        <v>128</v>
      </c>
    </row>
    <row r="2388" spans="1:251" ht="20.25">
      <c r="CH2388">
        <v>151</v>
      </c>
      <c r="CI2388" t="s">
        <v>87</v>
      </c>
      <c r="CJ2388" s="8">
        <v>43962</v>
      </c>
      <c r="CK2388">
        <v>1547</v>
      </c>
      <c r="CL2388">
        <v>1431</v>
      </c>
      <c r="CM2388">
        <v>128</v>
      </c>
    </row>
    <row r="2389" spans="1:251" ht="20.25">
      <c r="CH2389">
        <v>151</v>
      </c>
      <c r="CI2389" t="s">
        <v>87</v>
      </c>
      <c r="CJ2389" s="8">
        <v>43963</v>
      </c>
      <c r="CK2389">
        <v>1562</v>
      </c>
      <c r="CL2389">
        <v>1445</v>
      </c>
      <c r="CM2389">
        <v>129</v>
      </c>
    </row>
    <row r="2390" spans="1:251" ht="20.25">
      <c r="CH2390">
        <v>151</v>
      </c>
      <c r="CI2390" t="s">
        <v>87</v>
      </c>
      <c r="CJ2390" s="8">
        <v>43964</v>
      </c>
      <c r="CK2390">
        <v>1589</v>
      </c>
      <c r="CL2390">
        <v>1470</v>
      </c>
      <c r="CM2390">
        <v>134</v>
      </c>
    </row>
    <row r="2391" spans="1:251" ht="20.25">
      <c r="CH2391">
        <v>151</v>
      </c>
      <c r="CI2391" t="s">
        <v>87</v>
      </c>
      <c r="CJ2391" s="8">
        <v>43965</v>
      </c>
      <c r="CK2391">
        <v>1611</v>
      </c>
      <c r="CL2391">
        <v>1490</v>
      </c>
      <c r="CM2391">
        <v>134</v>
      </c>
    </row>
    <row r="2392" spans="1:251" ht="20.25">
      <c r="CH2392">
        <v>151</v>
      </c>
      <c r="CI2392" t="s">
        <v>87</v>
      </c>
      <c r="CJ2392" s="8">
        <v>43966</v>
      </c>
      <c r="CK2392">
        <v>1636</v>
      </c>
      <c r="CL2392">
        <v>1514</v>
      </c>
      <c r="CM2392">
        <v>138</v>
      </c>
    </row>
    <row r="2393" spans="1:251" ht="20.25">
      <c r="CH2393">
        <v>152</v>
      </c>
      <c r="CI2393" t="s">
        <v>89</v>
      </c>
      <c r="CJ2393" s="8">
        <v>43914</v>
      </c>
      <c r="CK2393">
        <v>0</v>
      </c>
      <c r="CM2393">
        <v>0</v>
      </c>
    </row>
    <row r="2394" spans="1:251" ht="20.25">
      <c r="CH2394">
        <v>152</v>
      </c>
      <c r="CI2394" t="s">
        <v>89</v>
      </c>
      <c r="CJ2394" s="8">
        <v>43915</v>
      </c>
      <c r="CK2394">
        <v>0</v>
      </c>
      <c r="CM2394">
        <v>0</v>
      </c>
    </row>
    <row r="2395" spans="1:251" ht="20.25">
      <c r="CH2395">
        <v>152</v>
      </c>
      <c r="CI2395" t="s">
        <v>89</v>
      </c>
      <c r="CJ2395" s="8">
        <v>43916</v>
      </c>
      <c r="CK2395">
        <v>0</v>
      </c>
      <c r="CM2395">
        <v>0</v>
      </c>
    </row>
    <row r="2396" spans="1:251" ht="20.25">
      <c r="CH2396">
        <v>152</v>
      </c>
      <c r="CI2396" t="s">
        <v>89</v>
      </c>
      <c r="CJ2396" s="8">
        <v>43917</v>
      </c>
      <c r="CK2396">
        <v>0</v>
      </c>
      <c r="CM2396">
        <v>0</v>
      </c>
    </row>
    <row r="2397" spans="1:251" ht="20.25">
      <c r="CH2397">
        <v>152</v>
      </c>
      <c r="CI2397" t="s">
        <v>89</v>
      </c>
      <c r="CJ2397" s="8">
        <v>43918</v>
      </c>
      <c r="CK2397">
        <v>0</v>
      </c>
      <c r="CM2397">
        <v>0</v>
      </c>
    </row>
    <row r="2398" spans="1:251" ht="20.25">
      <c r="CH2398">
        <v>152</v>
      </c>
      <c r="CI2398" t="s">
        <v>89</v>
      </c>
      <c r="CJ2398" s="8">
        <v>43919</v>
      </c>
      <c r="CK2398">
        <v>0</v>
      </c>
      <c r="CM2398">
        <v>0</v>
      </c>
    </row>
    <row r="2399" spans="1:251" ht="20.25">
      <c r="CH2399">
        <v>152</v>
      </c>
      <c r="CI2399" t="s">
        <v>89</v>
      </c>
      <c r="CJ2399" s="8">
        <v>43920</v>
      </c>
      <c r="CK2399">
        <v>0</v>
      </c>
      <c r="CM2399">
        <v>0</v>
      </c>
    </row>
    <row r="2400" spans="1:251" ht="20.25">
      <c r="CH2400">
        <v>152</v>
      </c>
      <c r="CI2400" t="s">
        <v>89</v>
      </c>
      <c r="CJ2400" s="8">
        <v>43921</v>
      </c>
      <c r="CK2400">
        <v>0</v>
      </c>
      <c r="CM2400">
        <v>0</v>
      </c>
    </row>
    <row r="2401" spans="1:251" ht="20.25">
      <c r="CH2401">
        <v>152</v>
      </c>
      <c r="CI2401" t="s">
        <v>89</v>
      </c>
      <c r="CJ2401" s="8">
        <v>43922</v>
      </c>
      <c r="CK2401">
        <v>0</v>
      </c>
      <c r="CM2401">
        <v>0</v>
      </c>
    </row>
    <row r="2402" spans="1:251" ht="20.25">
      <c r="CH2402">
        <v>152</v>
      </c>
      <c r="CI2402" t="s">
        <v>89</v>
      </c>
      <c r="CJ2402" s="8">
        <v>43923</v>
      </c>
      <c r="CK2402">
        <v>0</v>
      </c>
      <c r="CM2402">
        <v>0</v>
      </c>
    </row>
    <row r="2403" spans="1:251" ht="20.25">
      <c r="CH2403">
        <v>152</v>
      </c>
      <c r="CI2403" t="s">
        <v>89</v>
      </c>
      <c r="CJ2403" s="8">
        <v>43924</v>
      </c>
      <c r="CK2403">
        <v>1</v>
      </c>
      <c r="CM2403">
        <v>0</v>
      </c>
    </row>
    <row r="2404" spans="1:251" ht="20.25">
      <c r="CH2404">
        <v>152</v>
      </c>
      <c r="CI2404" t="s">
        <v>89</v>
      </c>
      <c r="CJ2404" s="8">
        <v>43925</v>
      </c>
      <c r="CK2404">
        <v>4</v>
      </c>
      <c r="CM2404">
        <v>0</v>
      </c>
    </row>
    <row r="2405" spans="1:251" ht="20.25">
      <c r="CH2405">
        <v>152</v>
      </c>
      <c r="CI2405" t="s">
        <v>89</v>
      </c>
      <c r="CJ2405" s="8">
        <v>43926</v>
      </c>
      <c r="CK2405">
        <v>5</v>
      </c>
      <c r="CM2405">
        <v>0</v>
      </c>
    </row>
    <row r="2406" spans="1:251" ht="20.25">
      <c r="CH2406">
        <v>152</v>
      </c>
      <c r="CI2406" t="s">
        <v>89</v>
      </c>
      <c r="CJ2406" s="8">
        <v>43927</v>
      </c>
      <c r="CK2406">
        <v>5</v>
      </c>
      <c r="CM2406">
        <v>0</v>
      </c>
    </row>
    <row r="2407" spans="1:251" ht="20.25">
      <c r="CH2407">
        <v>152</v>
      </c>
      <c r="CI2407" t="s">
        <v>89</v>
      </c>
      <c r="CJ2407" s="8">
        <v>43928</v>
      </c>
      <c r="CK2407">
        <v>12</v>
      </c>
      <c r="CM2407">
        <v>0</v>
      </c>
    </row>
    <row r="2408" spans="1:251" ht="20.25">
      <c r="CH2408">
        <v>152</v>
      </c>
      <c r="CI2408" t="s">
        <v>89</v>
      </c>
      <c r="CJ2408" s="8">
        <v>43929</v>
      </c>
      <c r="CK2408">
        <v>17</v>
      </c>
      <c r="CM2408">
        <v>0</v>
      </c>
    </row>
    <row r="2409" spans="1:251" ht="20.25">
      <c r="CH2409">
        <v>152</v>
      </c>
      <c r="CI2409" t="s">
        <v>89</v>
      </c>
      <c r="CJ2409" s="8">
        <v>43930</v>
      </c>
      <c r="CK2409">
        <v>20</v>
      </c>
      <c r="CM2409">
        <v>0</v>
      </c>
    </row>
    <row r="2410" spans="1:251" ht="20.25">
      <c r="CH2410">
        <v>152</v>
      </c>
      <c r="CI2410" t="s">
        <v>89</v>
      </c>
      <c r="CJ2410" s="8">
        <v>43931</v>
      </c>
      <c r="CK2410">
        <v>32</v>
      </c>
      <c r="CM2410">
        <v>1</v>
      </c>
    </row>
    <row r="2411" spans="1:251" ht="20.25">
      <c r="CH2411">
        <v>152</v>
      </c>
      <c r="CI2411" t="s">
        <v>89</v>
      </c>
      <c r="CJ2411" s="8">
        <v>43932</v>
      </c>
      <c r="CK2411">
        <v>36</v>
      </c>
      <c r="CM2411">
        <v>1</v>
      </c>
    </row>
    <row r="2412" spans="1:251" ht="20.25">
      <c r="CH2412">
        <v>152</v>
      </c>
      <c r="CI2412" t="s">
        <v>89</v>
      </c>
      <c r="CJ2412" s="8">
        <v>43933</v>
      </c>
      <c r="CK2412">
        <v>38</v>
      </c>
      <c r="CM2412">
        <v>1</v>
      </c>
    </row>
    <row r="2413" spans="1:251" ht="20.25">
      <c r="CH2413">
        <v>152</v>
      </c>
      <c r="CI2413" t="s">
        <v>89</v>
      </c>
      <c r="CJ2413" s="8">
        <v>43934</v>
      </c>
      <c r="CK2413">
        <v>42</v>
      </c>
      <c r="CM2413">
        <v>1</v>
      </c>
    </row>
    <row r="2414" spans="1:251" ht="20.25">
      <c r="CH2414">
        <v>152</v>
      </c>
      <c r="CI2414" t="s">
        <v>89</v>
      </c>
      <c r="CJ2414" s="8">
        <v>43935</v>
      </c>
      <c r="CK2414">
        <v>43</v>
      </c>
      <c r="CM2414">
        <v>1</v>
      </c>
    </row>
    <row r="2415" spans="1:251" ht="20.25">
      <c r="CH2415">
        <v>152</v>
      </c>
      <c r="CI2415" t="s">
        <v>89</v>
      </c>
      <c r="CJ2415" s="8">
        <v>43936</v>
      </c>
      <c r="CK2415">
        <v>45</v>
      </c>
      <c r="CM2415">
        <v>1</v>
      </c>
    </row>
    <row r="2416" spans="1:251" ht="20.25">
      <c r="CH2416">
        <v>152</v>
      </c>
      <c r="CI2416" t="s">
        <v>89</v>
      </c>
      <c r="CJ2416" s="8">
        <v>43937</v>
      </c>
      <c r="CK2416">
        <v>50</v>
      </c>
      <c r="CL2416">
        <v>265</v>
      </c>
      <c r="CM2416">
        <v>1</v>
      </c>
    </row>
    <row r="2417" spans="1:251" ht="20.25">
      <c r="CH2417">
        <v>152</v>
      </c>
      <c r="CI2417" t="s">
        <v>89</v>
      </c>
      <c r="CJ2417" s="8">
        <v>43938</v>
      </c>
      <c r="CK2417">
        <v>54</v>
      </c>
      <c r="CL2417">
        <v>286</v>
      </c>
      <c r="CM2417">
        <v>2</v>
      </c>
    </row>
    <row r="2418" spans="1:251" ht="20.25">
      <c r="CH2418">
        <v>152</v>
      </c>
      <c r="CI2418" t="s">
        <v>89</v>
      </c>
      <c r="CJ2418" s="8">
        <v>43939</v>
      </c>
      <c r="CK2418">
        <v>66</v>
      </c>
      <c r="CL2418">
        <v>349</v>
      </c>
      <c r="CM2418">
        <v>2</v>
      </c>
    </row>
    <row r="2419" spans="1:251" ht="20.25">
      <c r="CH2419">
        <v>152</v>
      </c>
      <c r="CI2419" t="s">
        <v>89</v>
      </c>
      <c r="CJ2419" s="8">
        <v>43940</v>
      </c>
      <c r="CK2419">
        <v>78</v>
      </c>
      <c r="CL2419">
        <v>413</v>
      </c>
      <c r="CM2419">
        <v>2</v>
      </c>
    </row>
    <row r="2420" spans="1:251" ht="20.25">
      <c r="CH2420">
        <v>152</v>
      </c>
      <c r="CI2420" t="s">
        <v>89</v>
      </c>
      <c r="CJ2420" s="8">
        <v>43941</v>
      </c>
      <c r="CK2420">
        <v>82</v>
      </c>
      <c r="CL2420">
        <v>434</v>
      </c>
      <c r="CM2420">
        <v>4</v>
      </c>
    </row>
    <row r="2421" spans="1:251" ht="20.25">
      <c r="CH2421">
        <v>152</v>
      </c>
      <c r="CI2421" t="s">
        <v>89</v>
      </c>
      <c r="CJ2421" s="8">
        <v>43942</v>
      </c>
      <c r="CK2421">
        <v>83</v>
      </c>
      <c r="CL2421">
        <v>439</v>
      </c>
      <c r="CM2421">
        <v>4</v>
      </c>
    </row>
    <row r="2422" spans="1:251" ht="20.25">
      <c r="CH2422">
        <v>152</v>
      </c>
      <c r="CI2422" t="s">
        <v>89</v>
      </c>
      <c r="CJ2422" s="8">
        <v>43943</v>
      </c>
      <c r="CK2422">
        <v>84</v>
      </c>
      <c r="CL2422">
        <v>445</v>
      </c>
      <c r="CM2422">
        <v>4</v>
      </c>
    </row>
    <row r="2423" spans="1:251" ht="20.25">
      <c r="CH2423">
        <v>152</v>
      </c>
      <c r="CI2423" t="s">
        <v>89</v>
      </c>
      <c r="CJ2423" s="8">
        <v>43944</v>
      </c>
      <c r="CK2423">
        <v>91</v>
      </c>
      <c r="CL2423">
        <v>482</v>
      </c>
      <c r="CM2423">
        <v>7</v>
      </c>
    </row>
    <row r="2424" spans="1:251" ht="20.25">
      <c r="CH2424">
        <v>152</v>
      </c>
      <c r="CI2424" t="s">
        <v>89</v>
      </c>
      <c r="CJ2424" s="8">
        <v>43945</v>
      </c>
      <c r="CK2424">
        <v>94</v>
      </c>
      <c r="CL2424">
        <v>498</v>
      </c>
      <c r="CM2424">
        <v>8</v>
      </c>
    </row>
    <row r="2425" spans="1:251" ht="20.25">
      <c r="CH2425">
        <v>152</v>
      </c>
      <c r="CI2425" t="s">
        <v>89</v>
      </c>
      <c r="CJ2425" s="8">
        <v>43946</v>
      </c>
      <c r="CK2425">
        <v>99</v>
      </c>
      <c r="CL2425">
        <v>524</v>
      </c>
      <c r="CM2425">
        <v>10</v>
      </c>
    </row>
    <row r="2426" spans="1:251" ht="20.25">
      <c r="CH2426">
        <v>152</v>
      </c>
      <c r="CI2426" t="s">
        <v>89</v>
      </c>
      <c r="CJ2426" s="8">
        <v>43947</v>
      </c>
      <c r="CK2426">
        <v>99</v>
      </c>
      <c r="CL2426">
        <v>524</v>
      </c>
      <c r="CM2426">
        <v>10</v>
      </c>
    </row>
    <row r="2427" spans="1:251" ht="20.25">
      <c r="CH2427">
        <v>152</v>
      </c>
      <c r="CI2427" t="s">
        <v>89</v>
      </c>
      <c r="CJ2427" s="8">
        <v>43948</v>
      </c>
      <c r="CK2427">
        <v>102</v>
      </c>
      <c r="CL2427">
        <v>540</v>
      </c>
      <c r="CM2427">
        <v>10</v>
      </c>
    </row>
    <row r="2428" spans="1:251" ht="20.25">
      <c r="CH2428">
        <v>152</v>
      </c>
      <c r="CI2428" t="s">
        <v>89</v>
      </c>
      <c r="CJ2428" s="8">
        <v>43949</v>
      </c>
      <c r="CK2428">
        <v>109</v>
      </c>
      <c r="CL2428">
        <v>577</v>
      </c>
      <c r="CM2428">
        <v>10</v>
      </c>
    </row>
    <row r="2429" spans="1:251" ht="20.25">
      <c r="CH2429">
        <v>152</v>
      </c>
      <c r="CI2429" t="s">
        <v>89</v>
      </c>
      <c r="CJ2429" s="8">
        <v>43950</v>
      </c>
      <c r="CK2429">
        <v>111</v>
      </c>
      <c r="CL2429">
        <v>588</v>
      </c>
      <c r="CM2429">
        <v>10</v>
      </c>
    </row>
    <row r="2430" spans="1:251" ht="20.25">
      <c r="CH2430">
        <v>152</v>
      </c>
      <c r="CI2430" t="s">
        <v>89</v>
      </c>
      <c r="CJ2430" s="8">
        <v>43951</v>
      </c>
      <c r="CK2430">
        <v>114</v>
      </c>
      <c r="CL2430">
        <v>604</v>
      </c>
      <c r="CM2430">
        <v>11</v>
      </c>
    </row>
    <row r="2431" spans="1:251" ht="20.25">
      <c r="CH2431">
        <v>152</v>
      </c>
      <c r="CI2431" t="s">
        <v>89</v>
      </c>
      <c r="CJ2431" s="8">
        <v>43952</v>
      </c>
      <c r="CK2431">
        <v>118</v>
      </c>
      <c r="CL2431">
        <v>625</v>
      </c>
      <c r="CM2431">
        <v>12</v>
      </c>
    </row>
    <row r="2432" spans="1:251" ht="20.25">
      <c r="CH2432">
        <v>152</v>
      </c>
      <c r="CI2432" t="s">
        <v>89</v>
      </c>
      <c r="CJ2432" s="8">
        <v>43953</v>
      </c>
      <c r="CK2432">
        <v>117</v>
      </c>
      <c r="CL2432">
        <v>619</v>
      </c>
      <c r="CM2432">
        <v>11</v>
      </c>
    </row>
    <row r="2433" spans="1:251" ht="20.25">
      <c r="CH2433">
        <v>152</v>
      </c>
      <c r="CI2433" t="s">
        <v>89</v>
      </c>
      <c r="CJ2433" s="8">
        <v>43954</v>
      </c>
      <c r="CK2433">
        <v>119</v>
      </c>
      <c r="CL2433">
        <v>630</v>
      </c>
      <c r="CM2433">
        <v>11</v>
      </c>
    </row>
    <row r="2434" spans="1:251" ht="20.25">
      <c r="CH2434">
        <v>152</v>
      </c>
      <c r="CI2434" t="s">
        <v>89</v>
      </c>
      <c r="CJ2434" s="8">
        <v>43955</v>
      </c>
      <c r="CK2434">
        <v>136</v>
      </c>
      <c r="CL2434">
        <v>720</v>
      </c>
      <c r="CM2434">
        <v>11</v>
      </c>
    </row>
    <row r="2435" spans="1:251" ht="20.25">
      <c r="CH2435">
        <v>152</v>
      </c>
      <c r="CI2435" t="s">
        <v>89</v>
      </c>
      <c r="CJ2435" s="8">
        <v>43956</v>
      </c>
      <c r="CK2435">
        <v>136</v>
      </c>
      <c r="CL2435">
        <v>720</v>
      </c>
      <c r="CM2435">
        <v>11</v>
      </c>
    </row>
    <row r="2436" spans="1:251" ht="20.25">
      <c r="CH2436">
        <v>152</v>
      </c>
      <c r="CI2436" t="s">
        <v>89</v>
      </c>
      <c r="CJ2436" s="8">
        <v>43957</v>
      </c>
      <c r="CK2436">
        <v>137</v>
      </c>
      <c r="CL2436">
        <v>725</v>
      </c>
      <c r="CM2436">
        <v>13</v>
      </c>
    </row>
    <row r="2437" spans="1:251" ht="20.25">
      <c r="CH2437">
        <v>152</v>
      </c>
      <c r="CI2437" t="s">
        <v>89</v>
      </c>
      <c r="CJ2437" s="8">
        <v>43958</v>
      </c>
      <c r="CK2437">
        <v>137</v>
      </c>
      <c r="CL2437">
        <v>725</v>
      </c>
      <c r="CM2437">
        <v>14</v>
      </c>
    </row>
    <row r="2438" spans="1:251" ht="20.25">
      <c r="CH2438">
        <v>152</v>
      </c>
      <c r="CI2438" t="s">
        <v>89</v>
      </c>
      <c r="CJ2438" s="8">
        <v>43959</v>
      </c>
      <c r="CK2438">
        <v>138</v>
      </c>
      <c r="CL2438">
        <v>731</v>
      </c>
      <c r="CM2438">
        <v>16</v>
      </c>
    </row>
    <row r="2439" spans="1:251" ht="20.25">
      <c r="CH2439">
        <v>152</v>
      </c>
      <c r="CI2439" t="s">
        <v>89</v>
      </c>
      <c r="CJ2439" s="8">
        <v>43960</v>
      </c>
      <c r="CK2439">
        <v>139</v>
      </c>
      <c r="CL2439">
        <v>736</v>
      </c>
      <c r="CM2439">
        <v>16</v>
      </c>
    </row>
    <row r="2440" spans="1:251" ht="20.25">
      <c r="CH2440">
        <v>152</v>
      </c>
      <c r="CI2440" t="s">
        <v>89</v>
      </c>
      <c r="CJ2440" s="8">
        <v>43961</v>
      </c>
      <c r="CK2440">
        <v>139</v>
      </c>
      <c r="CL2440">
        <v>736</v>
      </c>
      <c r="CM2440">
        <v>16</v>
      </c>
    </row>
    <row r="2441" spans="1:251" ht="20.25">
      <c r="CH2441">
        <v>152</v>
      </c>
      <c r="CI2441" t="s">
        <v>89</v>
      </c>
      <c r="CJ2441" s="8">
        <v>43962</v>
      </c>
      <c r="CK2441">
        <v>141</v>
      </c>
      <c r="CL2441">
        <v>747</v>
      </c>
      <c r="CM2441">
        <v>17</v>
      </c>
    </row>
    <row r="2442" spans="1:251" ht="20.25">
      <c r="CH2442">
        <v>152</v>
      </c>
      <c r="CI2442" t="s">
        <v>89</v>
      </c>
      <c r="CJ2442" s="8">
        <v>43963</v>
      </c>
      <c r="CK2442">
        <v>144</v>
      </c>
      <c r="CL2442">
        <v>762</v>
      </c>
      <c r="CM2442">
        <v>17</v>
      </c>
    </row>
    <row r="2443" spans="1:251" ht="20.25">
      <c r="CH2443">
        <v>152</v>
      </c>
      <c r="CI2443" t="s">
        <v>89</v>
      </c>
      <c r="CJ2443" s="8">
        <v>43964</v>
      </c>
      <c r="CK2443">
        <v>144</v>
      </c>
      <c r="CL2443">
        <v>762</v>
      </c>
      <c r="CM2443">
        <v>16</v>
      </c>
    </row>
    <row r="2444" spans="1:251" ht="20.25">
      <c r="CH2444">
        <v>152</v>
      </c>
      <c r="CI2444" t="s">
        <v>89</v>
      </c>
      <c r="CJ2444" s="8">
        <v>43965</v>
      </c>
      <c r="CK2444">
        <v>145</v>
      </c>
      <c r="CL2444">
        <v>768</v>
      </c>
      <c r="CM2444">
        <v>16</v>
      </c>
    </row>
    <row r="2445" spans="1:251" ht="20.25">
      <c r="CH2445">
        <v>152</v>
      </c>
      <c r="CI2445" t="s">
        <v>89</v>
      </c>
      <c r="CJ2445" s="8">
        <v>43966</v>
      </c>
      <c r="CK2445">
        <v>147</v>
      </c>
      <c r="CL2445">
        <v>778</v>
      </c>
      <c r="CM2445">
        <v>17</v>
      </c>
    </row>
    <row r="2446" spans="1:251" ht="20.25">
      <c r="CH2446">
        <v>153</v>
      </c>
      <c r="CI2446" t="s">
        <v>55</v>
      </c>
      <c r="CJ2446" s="8">
        <v>43914</v>
      </c>
      <c r="CK2446">
        <v>1</v>
      </c>
      <c r="CM2446">
        <v>0</v>
      </c>
    </row>
    <row r="2447" spans="1:251" ht="20.25">
      <c r="CH2447">
        <v>153</v>
      </c>
      <c r="CI2447" t="s">
        <v>55</v>
      </c>
      <c r="CJ2447" s="8">
        <v>43915</v>
      </c>
      <c r="CK2447">
        <v>1</v>
      </c>
      <c r="CM2447">
        <v>0</v>
      </c>
    </row>
    <row r="2448" spans="1:251" ht="20.25">
      <c r="CH2448">
        <v>153</v>
      </c>
      <c r="CI2448" t="s">
        <v>55</v>
      </c>
      <c r="CJ2448" s="8">
        <v>43916</v>
      </c>
      <c r="CK2448">
        <v>1</v>
      </c>
      <c r="CM2448">
        <v>0</v>
      </c>
    </row>
    <row r="2449" spans="1:251" ht="20.25">
      <c r="CH2449">
        <v>153</v>
      </c>
      <c r="CI2449" t="s">
        <v>55</v>
      </c>
      <c r="CJ2449" s="8">
        <v>43917</v>
      </c>
      <c r="CK2449">
        <v>1</v>
      </c>
      <c r="CM2449">
        <v>0</v>
      </c>
    </row>
    <row r="2450" spans="1:251" ht="20.25">
      <c r="CH2450">
        <v>153</v>
      </c>
      <c r="CI2450" t="s">
        <v>55</v>
      </c>
      <c r="CJ2450" s="8">
        <v>43918</v>
      </c>
      <c r="CK2450">
        <v>3</v>
      </c>
      <c r="CM2450">
        <v>0</v>
      </c>
    </row>
    <row r="2451" spans="1:251" ht="20.25">
      <c r="CH2451">
        <v>153</v>
      </c>
      <c r="CI2451" t="s">
        <v>55</v>
      </c>
      <c r="CJ2451" s="8">
        <v>43919</v>
      </c>
      <c r="CK2451">
        <v>6</v>
      </c>
      <c r="CM2451">
        <v>0</v>
      </c>
    </row>
    <row r="2452" spans="1:251" ht="20.25">
      <c r="CH2452">
        <v>153</v>
      </c>
      <c r="CI2452" t="s">
        <v>55</v>
      </c>
      <c r="CJ2452" s="8">
        <v>43920</v>
      </c>
      <c r="CK2452">
        <v>6</v>
      </c>
      <c r="CM2452">
        <v>0</v>
      </c>
    </row>
    <row r="2453" spans="1:251" ht="20.25">
      <c r="CH2453">
        <v>153</v>
      </c>
      <c r="CI2453" t="s">
        <v>55</v>
      </c>
      <c r="CJ2453" s="8">
        <v>43921</v>
      </c>
      <c r="CK2453">
        <v>7</v>
      </c>
      <c r="CM2453">
        <v>0</v>
      </c>
    </row>
    <row r="2454" spans="1:251" ht="20.25">
      <c r="CH2454">
        <v>153</v>
      </c>
      <c r="CI2454" t="s">
        <v>55</v>
      </c>
      <c r="CJ2454" s="8">
        <v>43922</v>
      </c>
      <c r="CK2454">
        <v>10</v>
      </c>
      <c r="CM2454">
        <v>0</v>
      </c>
    </row>
    <row r="2455" spans="1:251" ht="20.25">
      <c r="CH2455">
        <v>153</v>
      </c>
      <c r="CI2455" t="s">
        <v>55</v>
      </c>
      <c r="CJ2455" s="8">
        <v>43923</v>
      </c>
      <c r="CK2455">
        <v>11</v>
      </c>
      <c r="CM2455">
        <v>0</v>
      </c>
    </row>
    <row r="2456" spans="1:251" ht="20.25">
      <c r="CH2456">
        <v>153</v>
      </c>
      <c r="CI2456" t="s">
        <v>55</v>
      </c>
      <c r="CJ2456" s="8">
        <v>43924</v>
      </c>
      <c r="CK2456">
        <v>14</v>
      </c>
      <c r="CM2456">
        <v>0</v>
      </c>
    </row>
    <row r="2457" spans="1:251" ht="20.25">
      <c r="CH2457">
        <v>153</v>
      </c>
      <c r="CI2457" t="s">
        <v>55</v>
      </c>
      <c r="CJ2457" s="8">
        <v>43925</v>
      </c>
      <c r="CK2457">
        <v>14</v>
      </c>
      <c r="CM2457">
        <v>0</v>
      </c>
    </row>
    <row r="2458" spans="1:251" ht="20.25">
      <c r="CH2458">
        <v>153</v>
      </c>
      <c r="CI2458" t="s">
        <v>55</v>
      </c>
      <c r="CJ2458" s="8">
        <v>43926</v>
      </c>
      <c r="CK2458">
        <v>15</v>
      </c>
      <c r="CM2458">
        <v>1</v>
      </c>
    </row>
    <row r="2459" spans="1:251" ht="20.25">
      <c r="CH2459">
        <v>153</v>
      </c>
      <c r="CI2459" t="s">
        <v>55</v>
      </c>
      <c r="CJ2459" s="8">
        <v>43927</v>
      </c>
      <c r="CK2459">
        <v>16</v>
      </c>
      <c r="CM2459">
        <v>1</v>
      </c>
    </row>
    <row r="2460" spans="1:251" ht="20.25">
      <c r="CH2460">
        <v>153</v>
      </c>
      <c r="CI2460" t="s">
        <v>55</v>
      </c>
      <c r="CJ2460" s="8">
        <v>43928</v>
      </c>
      <c r="CK2460">
        <v>19</v>
      </c>
      <c r="CM2460">
        <v>1</v>
      </c>
    </row>
    <row r="2461" spans="1:251" ht="20.25">
      <c r="CH2461">
        <v>153</v>
      </c>
      <c r="CI2461" t="s">
        <v>55</v>
      </c>
      <c r="CJ2461" s="8">
        <v>43929</v>
      </c>
      <c r="CK2461">
        <v>25</v>
      </c>
      <c r="CM2461">
        <v>2</v>
      </c>
    </row>
    <row r="2462" spans="1:251" ht="20.25">
      <c r="CH2462">
        <v>153</v>
      </c>
      <c r="CI2462" t="s">
        <v>55</v>
      </c>
      <c r="CJ2462" s="8">
        <v>43930</v>
      </c>
      <c r="CK2462">
        <v>28</v>
      </c>
      <c r="CM2462">
        <v>2</v>
      </c>
    </row>
    <row r="2463" spans="1:251" ht="20.25">
      <c r="CH2463">
        <v>153</v>
      </c>
      <c r="CI2463" t="s">
        <v>55</v>
      </c>
      <c r="CJ2463" s="8">
        <v>43931</v>
      </c>
      <c r="CK2463">
        <v>32</v>
      </c>
      <c r="CM2463">
        <v>3</v>
      </c>
    </row>
    <row r="2464" spans="1:251" ht="20.25">
      <c r="CH2464">
        <v>153</v>
      </c>
      <c r="CI2464" t="s">
        <v>55</v>
      </c>
      <c r="CJ2464" s="8">
        <v>43932</v>
      </c>
      <c r="CK2464">
        <v>38</v>
      </c>
      <c r="CM2464">
        <v>3</v>
      </c>
    </row>
    <row r="2465" spans="1:251" ht="20.25">
      <c r="CH2465">
        <v>153</v>
      </c>
      <c r="CI2465" t="s">
        <v>55</v>
      </c>
      <c r="CJ2465" s="8">
        <v>43933</v>
      </c>
      <c r="CK2465">
        <v>39</v>
      </c>
      <c r="CM2465">
        <v>4</v>
      </c>
    </row>
    <row r="2466" spans="1:251" ht="20.25">
      <c r="CH2466">
        <v>153</v>
      </c>
      <c r="CI2466" t="s">
        <v>55</v>
      </c>
      <c r="CJ2466" s="8">
        <v>43934</v>
      </c>
      <c r="CK2466">
        <v>46</v>
      </c>
      <c r="CM2466">
        <v>4</v>
      </c>
    </row>
    <row r="2467" spans="1:251" ht="20.25">
      <c r="CH2467">
        <v>153</v>
      </c>
      <c r="CI2467" t="s">
        <v>55</v>
      </c>
      <c r="CJ2467" s="8">
        <v>43935</v>
      </c>
      <c r="CK2467">
        <v>47</v>
      </c>
      <c r="CM2467">
        <v>3</v>
      </c>
    </row>
    <row r="2468" spans="1:251" ht="20.25">
      <c r="CH2468">
        <v>153</v>
      </c>
      <c r="CI2468" t="s">
        <v>55</v>
      </c>
      <c r="CJ2468" s="8">
        <v>43936</v>
      </c>
      <c r="CK2468">
        <v>48</v>
      </c>
      <c r="CM2468">
        <v>3</v>
      </c>
    </row>
    <row r="2469" spans="1:251" ht="20.25">
      <c r="CH2469">
        <v>153</v>
      </c>
      <c r="CI2469" t="s">
        <v>55</v>
      </c>
      <c r="CJ2469" s="8">
        <v>43937</v>
      </c>
      <c r="CK2469">
        <v>52</v>
      </c>
      <c r="CL2469">
        <v>240</v>
      </c>
      <c r="CM2469">
        <v>3</v>
      </c>
    </row>
    <row r="2470" spans="1:251" ht="20.25">
      <c r="CH2470">
        <v>153</v>
      </c>
      <c r="CI2470" t="s">
        <v>55</v>
      </c>
      <c r="CJ2470" s="8">
        <v>43938</v>
      </c>
      <c r="CK2470">
        <v>53</v>
      </c>
      <c r="CL2470">
        <v>245</v>
      </c>
      <c r="CM2470">
        <v>3</v>
      </c>
    </row>
    <row r="2471" spans="1:251" ht="20.25">
      <c r="CH2471">
        <v>153</v>
      </c>
      <c r="CI2471" t="s">
        <v>55</v>
      </c>
      <c r="CJ2471" s="8">
        <v>43939</v>
      </c>
      <c r="CK2471">
        <v>54</v>
      </c>
      <c r="CL2471">
        <v>250</v>
      </c>
      <c r="CM2471">
        <v>3</v>
      </c>
    </row>
    <row r="2472" spans="1:251" ht="20.25">
      <c r="CH2472">
        <v>153</v>
      </c>
      <c r="CI2472" t="s">
        <v>55</v>
      </c>
      <c r="CJ2472" s="8">
        <v>43940</v>
      </c>
      <c r="CK2472">
        <v>54</v>
      </c>
      <c r="CL2472">
        <v>250</v>
      </c>
      <c r="CM2472">
        <v>3</v>
      </c>
    </row>
    <row r="2473" spans="1:251" ht="20.25">
      <c r="CH2473">
        <v>153</v>
      </c>
      <c r="CI2473" t="s">
        <v>55</v>
      </c>
      <c r="CJ2473" s="8">
        <v>43941</v>
      </c>
      <c r="CK2473">
        <v>54</v>
      </c>
      <c r="CL2473">
        <v>250</v>
      </c>
      <c r="CM2473">
        <v>3</v>
      </c>
    </row>
    <row r="2474" spans="1:251" ht="20.25">
      <c r="CH2474">
        <v>153</v>
      </c>
      <c r="CI2474" t="s">
        <v>55</v>
      </c>
      <c r="CJ2474" s="8">
        <v>43942</v>
      </c>
      <c r="CK2474">
        <v>56</v>
      </c>
      <c r="CL2474">
        <v>259</v>
      </c>
      <c r="CM2474">
        <v>3</v>
      </c>
    </row>
    <row r="2475" spans="1:251" ht="20.25">
      <c r="CH2475">
        <v>153</v>
      </c>
      <c r="CI2475" t="s">
        <v>55</v>
      </c>
      <c r="CJ2475" s="8">
        <v>43943</v>
      </c>
      <c r="CK2475">
        <v>61</v>
      </c>
      <c r="CL2475">
        <v>282</v>
      </c>
      <c r="CM2475">
        <v>5</v>
      </c>
    </row>
    <row r="2476" spans="1:251" ht="20.25">
      <c r="CH2476">
        <v>153</v>
      </c>
      <c r="CI2476" t="s">
        <v>55</v>
      </c>
      <c r="CJ2476" s="8">
        <v>43944</v>
      </c>
      <c r="CK2476">
        <v>63</v>
      </c>
      <c r="CL2476">
        <v>291</v>
      </c>
      <c r="CM2476">
        <v>5</v>
      </c>
    </row>
    <row r="2477" spans="1:251" ht="20.25">
      <c r="CH2477">
        <v>153</v>
      </c>
      <c r="CI2477" t="s">
        <v>55</v>
      </c>
      <c r="CJ2477" s="8">
        <v>43945</v>
      </c>
      <c r="CK2477">
        <v>68</v>
      </c>
      <c r="CL2477">
        <v>314</v>
      </c>
      <c r="CM2477">
        <v>4</v>
      </c>
    </row>
    <row r="2478" spans="1:251" ht="20.25">
      <c r="CH2478">
        <v>153</v>
      </c>
      <c r="CI2478" t="s">
        <v>55</v>
      </c>
      <c r="CJ2478" s="8">
        <v>43946</v>
      </c>
      <c r="CK2478">
        <v>71</v>
      </c>
      <c r="CL2478">
        <v>328</v>
      </c>
      <c r="CM2478">
        <v>5</v>
      </c>
    </row>
    <row r="2479" spans="1:251" ht="20.25">
      <c r="CH2479">
        <v>153</v>
      </c>
      <c r="CI2479" t="s">
        <v>55</v>
      </c>
      <c r="CJ2479" s="8">
        <v>43947</v>
      </c>
      <c r="CK2479">
        <v>73</v>
      </c>
      <c r="CL2479">
        <v>337</v>
      </c>
      <c r="CM2479">
        <v>5</v>
      </c>
    </row>
    <row r="2480" spans="1:251" ht="20.25">
      <c r="CH2480">
        <v>153</v>
      </c>
      <c r="CI2480" t="s">
        <v>55</v>
      </c>
      <c r="CJ2480" s="8">
        <v>43948</v>
      </c>
      <c r="CK2480">
        <v>81</v>
      </c>
      <c r="CL2480">
        <v>374</v>
      </c>
      <c r="CM2480">
        <v>4</v>
      </c>
    </row>
    <row r="2481" spans="1:251" ht="20.25">
      <c r="CH2481">
        <v>153</v>
      </c>
      <c r="CI2481" t="s">
        <v>55</v>
      </c>
      <c r="CJ2481" s="8">
        <v>43949</v>
      </c>
      <c r="CK2481">
        <v>80</v>
      </c>
      <c r="CL2481">
        <v>370</v>
      </c>
      <c r="CM2481">
        <v>4</v>
      </c>
    </row>
    <row r="2482" spans="1:251" ht="20.25">
      <c r="CH2482">
        <v>153</v>
      </c>
      <c r="CI2482" t="s">
        <v>55</v>
      </c>
      <c r="CJ2482" s="8">
        <v>43950</v>
      </c>
      <c r="CK2482">
        <v>81</v>
      </c>
      <c r="CL2482">
        <v>374</v>
      </c>
      <c r="CM2482">
        <v>4</v>
      </c>
    </row>
    <row r="2483" spans="1:251" ht="20.25">
      <c r="CH2483">
        <v>153</v>
      </c>
      <c r="CI2483" t="s">
        <v>55</v>
      </c>
      <c r="CJ2483" s="8">
        <v>43951</v>
      </c>
      <c r="CK2483">
        <v>87</v>
      </c>
      <c r="CL2483">
        <v>402</v>
      </c>
      <c r="CM2483">
        <v>4</v>
      </c>
    </row>
    <row r="2484" spans="1:251" ht="20.25">
      <c r="CH2484">
        <v>153</v>
      </c>
      <c r="CI2484" t="s">
        <v>55</v>
      </c>
      <c r="CJ2484" s="8">
        <v>43952</v>
      </c>
      <c r="CK2484">
        <v>93</v>
      </c>
      <c r="CL2484">
        <v>430</v>
      </c>
      <c r="CM2484">
        <v>4</v>
      </c>
    </row>
    <row r="2485" spans="1:251" ht="20.25">
      <c r="CH2485">
        <v>153</v>
      </c>
      <c r="CI2485" t="s">
        <v>55</v>
      </c>
      <c r="CJ2485" s="8">
        <v>43953</v>
      </c>
      <c r="CK2485">
        <v>94</v>
      </c>
      <c r="CL2485">
        <v>434</v>
      </c>
      <c r="CM2485">
        <v>4</v>
      </c>
    </row>
    <row r="2486" spans="1:251" ht="20.25">
      <c r="CH2486">
        <v>153</v>
      </c>
      <c r="CI2486" t="s">
        <v>55</v>
      </c>
      <c r="CJ2486" s="8">
        <v>43954</v>
      </c>
      <c r="CK2486">
        <v>96</v>
      </c>
      <c r="CL2486">
        <v>444</v>
      </c>
      <c r="CM2486">
        <v>4</v>
      </c>
    </row>
    <row r="2487" spans="1:251" ht="20.25">
      <c r="CH2487">
        <v>153</v>
      </c>
      <c r="CI2487" t="s">
        <v>55</v>
      </c>
      <c r="CJ2487" s="8">
        <v>43955</v>
      </c>
      <c r="CK2487">
        <v>103</v>
      </c>
      <c r="CL2487">
        <v>476</v>
      </c>
      <c r="CM2487">
        <v>4</v>
      </c>
    </row>
    <row r="2488" spans="1:251" ht="20.25">
      <c r="CH2488">
        <v>153</v>
      </c>
      <c r="CI2488" t="s">
        <v>55</v>
      </c>
      <c r="CJ2488" s="8">
        <v>43956</v>
      </c>
      <c r="CK2488">
        <v>104</v>
      </c>
      <c r="CL2488">
        <v>481</v>
      </c>
      <c r="CM2488">
        <v>4</v>
      </c>
    </row>
    <row r="2489" spans="1:251" ht="20.25">
      <c r="CH2489">
        <v>153</v>
      </c>
      <c r="CI2489" t="s">
        <v>55</v>
      </c>
      <c r="CJ2489" s="8">
        <v>43957</v>
      </c>
      <c r="CK2489">
        <v>109</v>
      </c>
      <c r="CL2489">
        <v>504</v>
      </c>
      <c r="CM2489">
        <v>4</v>
      </c>
    </row>
    <row r="2490" spans="1:251" ht="20.25">
      <c r="CH2490">
        <v>153</v>
      </c>
      <c r="CI2490" t="s">
        <v>55</v>
      </c>
      <c r="CJ2490" s="8">
        <v>43958</v>
      </c>
      <c r="CK2490">
        <v>110</v>
      </c>
      <c r="CL2490">
        <v>508</v>
      </c>
      <c r="CM2490">
        <v>4</v>
      </c>
    </row>
    <row r="2491" spans="1:251" ht="20.25">
      <c r="CH2491">
        <v>153</v>
      </c>
      <c r="CI2491" t="s">
        <v>55</v>
      </c>
      <c r="CJ2491" s="8">
        <v>43959</v>
      </c>
      <c r="CK2491">
        <v>109</v>
      </c>
      <c r="CL2491">
        <v>504</v>
      </c>
      <c r="CM2491">
        <v>4</v>
      </c>
    </row>
    <row r="2492" spans="1:251" ht="20.25">
      <c r="CH2492">
        <v>153</v>
      </c>
      <c r="CI2492" t="s">
        <v>55</v>
      </c>
      <c r="CJ2492" s="8">
        <v>43960</v>
      </c>
      <c r="CK2492">
        <v>111</v>
      </c>
      <c r="CL2492">
        <v>513</v>
      </c>
      <c r="CM2492">
        <v>4</v>
      </c>
    </row>
    <row r="2493" spans="1:251" ht="20.25">
      <c r="CH2493">
        <v>153</v>
      </c>
      <c r="CI2493" t="s">
        <v>55</v>
      </c>
      <c r="CJ2493" s="8">
        <v>43961</v>
      </c>
      <c r="CK2493">
        <v>113</v>
      </c>
      <c r="CL2493">
        <v>522</v>
      </c>
      <c r="CM2493">
        <v>4</v>
      </c>
    </row>
    <row r="2494" spans="1:251" ht="20.25">
      <c r="CH2494">
        <v>153</v>
      </c>
      <c r="CI2494" t="s">
        <v>55</v>
      </c>
      <c r="CJ2494" s="8">
        <v>43962</v>
      </c>
      <c r="CK2494">
        <v>114</v>
      </c>
      <c r="CL2494">
        <v>527</v>
      </c>
      <c r="CM2494">
        <v>4</v>
      </c>
    </row>
    <row r="2495" spans="1:251" ht="20.25">
      <c r="CH2495">
        <v>153</v>
      </c>
      <c r="CI2495" t="s">
        <v>55</v>
      </c>
      <c r="CJ2495" s="8">
        <v>43963</v>
      </c>
      <c r="CK2495">
        <v>116</v>
      </c>
      <c r="CL2495">
        <v>536</v>
      </c>
      <c r="CM2495">
        <v>4</v>
      </c>
    </row>
    <row r="2496" spans="1:251" ht="20.25">
      <c r="CH2496">
        <v>153</v>
      </c>
      <c r="CI2496" t="s">
        <v>55</v>
      </c>
      <c r="CJ2496" s="8">
        <v>43964</v>
      </c>
      <c r="CK2496">
        <v>117</v>
      </c>
      <c r="CL2496">
        <v>541</v>
      </c>
      <c r="CM2496">
        <v>4</v>
      </c>
    </row>
    <row r="2497" spans="1:251" ht="20.25">
      <c r="CH2497">
        <v>153</v>
      </c>
      <c r="CI2497" t="s">
        <v>55</v>
      </c>
      <c r="CJ2497" s="8">
        <v>43965</v>
      </c>
      <c r="CK2497">
        <v>119</v>
      </c>
      <c r="CL2497">
        <v>550</v>
      </c>
      <c r="CM2497">
        <v>4</v>
      </c>
    </row>
    <row r="2498" spans="1:251" ht="20.25">
      <c r="CH2498">
        <v>153</v>
      </c>
      <c r="CI2498" t="s">
        <v>55</v>
      </c>
      <c r="CJ2498" s="8">
        <v>43966</v>
      </c>
      <c r="CK2498">
        <v>122</v>
      </c>
      <c r="CL2498">
        <v>564</v>
      </c>
      <c r="CM2498">
        <v>4</v>
      </c>
    </row>
    <row r="2499" spans="1:251" ht="20.25">
      <c r="CH2499">
        <v>155</v>
      </c>
      <c r="CI2499" t="s">
        <v>90</v>
      </c>
      <c r="CJ2499" s="8">
        <v>43914</v>
      </c>
      <c r="CK2499">
        <v>6</v>
      </c>
      <c r="CM2499">
        <v>0</v>
      </c>
    </row>
    <row r="2500" spans="1:251" ht="20.25">
      <c r="CH2500">
        <v>155</v>
      </c>
      <c r="CI2500" t="s">
        <v>90</v>
      </c>
      <c r="CJ2500" s="8">
        <v>43915</v>
      </c>
      <c r="CK2500">
        <v>6</v>
      </c>
      <c r="CM2500">
        <v>0</v>
      </c>
    </row>
    <row r="2501" spans="1:251" ht="20.25">
      <c r="CH2501">
        <v>155</v>
      </c>
      <c r="CI2501" t="s">
        <v>90</v>
      </c>
      <c r="CJ2501" s="8">
        <v>43916</v>
      </c>
      <c r="CK2501">
        <v>6</v>
      </c>
      <c r="CM2501">
        <v>0</v>
      </c>
    </row>
    <row r="2502" spans="1:251" ht="20.25">
      <c r="CH2502">
        <v>155</v>
      </c>
      <c r="CI2502" t="s">
        <v>90</v>
      </c>
      <c r="CJ2502" s="8">
        <v>43917</v>
      </c>
      <c r="CK2502">
        <v>9</v>
      </c>
      <c r="CM2502">
        <v>0</v>
      </c>
    </row>
    <row r="2503" spans="1:251" ht="20.25">
      <c r="CH2503">
        <v>155</v>
      </c>
      <c r="CI2503" t="s">
        <v>90</v>
      </c>
      <c r="CJ2503" s="8">
        <v>43918</v>
      </c>
      <c r="CK2503">
        <v>9</v>
      </c>
      <c r="CM2503">
        <v>0</v>
      </c>
    </row>
    <row r="2504" spans="1:251" ht="20.25">
      <c r="CH2504">
        <v>155</v>
      </c>
      <c r="CI2504" t="s">
        <v>90</v>
      </c>
      <c r="CJ2504" s="8">
        <v>43919</v>
      </c>
      <c r="CK2504">
        <v>9</v>
      </c>
      <c r="CM2504">
        <v>0</v>
      </c>
    </row>
    <row r="2505" spans="1:251" ht="20.25">
      <c r="CH2505">
        <v>155</v>
      </c>
      <c r="CI2505" t="s">
        <v>90</v>
      </c>
      <c r="CJ2505" s="8">
        <v>43920</v>
      </c>
      <c r="CK2505">
        <v>12</v>
      </c>
      <c r="CM2505">
        <v>0</v>
      </c>
    </row>
    <row r="2506" spans="1:251" ht="20.25">
      <c r="CH2506">
        <v>155</v>
      </c>
      <c r="CI2506" t="s">
        <v>90</v>
      </c>
      <c r="CJ2506" s="8">
        <v>43921</v>
      </c>
      <c r="CK2506">
        <v>20</v>
      </c>
      <c r="CM2506">
        <v>0</v>
      </c>
    </row>
    <row r="2507" spans="1:251" ht="20.25">
      <c r="CH2507">
        <v>155</v>
      </c>
      <c r="CI2507" t="s">
        <v>90</v>
      </c>
      <c r="CJ2507" s="8">
        <v>43922</v>
      </c>
      <c r="CK2507">
        <v>23</v>
      </c>
      <c r="CM2507">
        <v>0</v>
      </c>
    </row>
    <row r="2508" spans="1:251" ht="20.25">
      <c r="CH2508">
        <v>155</v>
      </c>
      <c r="CI2508" t="s">
        <v>90</v>
      </c>
      <c r="CJ2508" s="8">
        <v>43923</v>
      </c>
      <c r="CK2508">
        <v>24</v>
      </c>
      <c r="CM2508">
        <v>1</v>
      </c>
    </row>
    <row r="2509" spans="1:251" ht="20.25">
      <c r="CH2509">
        <v>155</v>
      </c>
      <c r="CI2509" t="s">
        <v>90</v>
      </c>
      <c r="CJ2509" s="8">
        <v>43924</v>
      </c>
      <c r="CK2509">
        <v>36</v>
      </c>
      <c r="CM2509">
        <v>1</v>
      </c>
    </row>
    <row r="2510" spans="1:251" ht="20.25">
      <c r="CH2510">
        <v>155</v>
      </c>
      <c r="CI2510" t="s">
        <v>90</v>
      </c>
      <c r="CJ2510" s="8">
        <v>43925</v>
      </c>
      <c r="CK2510">
        <v>36</v>
      </c>
      <c r="CM2510">
        <v>1</v>
      </c>
    </row>
    <row r="2511" spans="1:251" ht="20.25">
      <c r="CH2511">
        <v>155</v>
      </c>
      <c r="CI2511" t="s">
        <v>90</v>
      </c>
      <c r="CJ2511" s="8">
        <v>43926</v>
      </c>
      <c r="CK2511">
        <v>36</v>
      </c>
      <c r="CM2511">
        <v>1</v>
      </c>
    </row>
    <row r="2512" spans="1:251" ht="20.25">
      <c r="CH2512">
        <v>155</v>
      </c>
      <c r="CI2512" t="s">
        <v>90</v>
      </c>
      <c r="CJ2512" s="8">
        <v>43927</v>
      </c>
      <c r="CK2512">
        <v>43</v>
      </c>
      <c r="CM2512">
        <v>1</v>
      </c>
    </row>
    <row r="2513" spans="1:251" ht="20.25">
      <c r="CH2513">
        <v>155</v>
      </c>
      <c r="CI2513" t="s">
        <v>90</v>
      </c>
      <c r="CJ2513" s="8">
        <v>43928</v>
      </c>
      <c r="CK2513">
        <v>51</v>
      </c>
      <c r="CM2513">
        <v>2</v>
      </c>
    </row>
    <row r="2514" spans="1:251" ht="20.25">
      <c r="CH2514">
        <v>155</v>
      </c>
      <c r="CI2514" t="s">
        <v>90</v>
      </c>
      <c r="CJ2514" s="8">
        <v>43929</v>
      </c>
      <c r="CK2514">
        <v>66</v>
      </c>
      <c r="CM2514">
        <v>2</v>
      </c>
    </row>
    <row r="2515" spans="1:251" ht="20.25">
      <c r="CH2515">
        <v>155</v>
      </c>
      <c r="CI2515" t="s">
        <v>90</v>
      </c>
      <c r="CJ2515" s="8">
        <v>43930</v>
      </c>
      <c r="CK2515">
        <v>69</v>
      </c>
      <c r="CM2515">
        <v>2</v>
      </c>
    </row>
    <row r="2516" spans="1:251" ht="20.25">
      <c r="CH2516">
        <v>155</v>
      </c>
      <c r="CI2516" t="s">
        <v>90</v>
      </c>
      <c r="CJ2516" s="8">
        <v>43931</v>
      </c>
      <c r="CK2516">
        <v>75</v>
      </c>
      <c r="CM2516">
        <v>3</v>
      </c>
    </row>
    <row r="2517" spans="1:251" ht="20.25">
      <c r="CH2517">
        <v>155</v>
      </c>
      <c r="CI2517" t="s">
        <v>90</v>
      </c>
      <c r="CJ2517" s="8">
        <v>43932</v>
      </c>
      <c r="CK2517">
        <v>88</v>
      </c>
      <c r="CM2517">
        <v>6</v>
      </c>
    </row>
    <row r="2518" spans="1:251" ht="20.25">
      <c r="CH2518">
        <v>155</v>
      </c>
      <c r="CI2518" t="s">
        <v>90</v>
      </c>
      <c r="CJ2518" s="8">
        <v>43933</v>
      </c>
      <c r="CK2518">
        <v>92</v>
      </c>
      <c r="CM2518">
        <v>8</v>
      </c>
    </row>
    <row r="2519" spans="1:251" ht="20.25">
      <c r="CH2519">
        <v>155</v>
      </c>
      <c r="CI2519" t="s">
        <v>90</v>
      </c>
      <c r="CJ2519" s="8">
        <v>43934</v>
      </c>
      <c r="CK2519">
        <v>114</v>
      </c>
      <c r="CM2519">
        <v>12</v>
      </c>
    </row>
    <row r="2520" spans="1:251" ht="20.25">
      <c r="CH2520">
        <v>155</v>
      </c>
      <c r="CI2520" t="s">
        <v>90</v>
      </c>
      <c r="CJ2520" s="8">
        <v>43935</v>
      </c>
      <c r="CK2520">
        <v>121</v>
      </c>
      <c r="CM2520">
        <v>12</v>
      </c>
    </row>
    <row r="2521" spans="1:251" ht="20.25">
      <c r="CH2521">
        <v>155</v>
      </c>
      <c r="CI2521" t="s">
        <v>90</v>
      </c>
      <c r="CJ2521" s="8">
        <v>43936</v>
      </c>
      <c r="CK2521">
        <v>142</v>
      </c>
      <c r="CM2521">
        <v>17</v>
      </c>
    </row>
    <row r="2522" spans="1:251" ht="20.25">
      <c r="CH2522">
        <v>155</v>
      </c>
      <c r="CI2522" t="s">
        <v>90</v>
      </c>
      <c r="CJ2522" s="8">
        <v>43937</v>
      </c>
      <c r="CK2522">
        <v>154</v>
      </c>
      <c r="CL2522">
        <v>245</v>
      </c>
      <c r="CM2522">
        <v>18</v>
      </c>
    </row>
    <row r="2523" spans="1:251" ht="20.25">
      <c r="CH2523">
        <v>155</v>
      </c>
      <c r="CI2523" t="s">
        <v>90</v>
      </c>
      <c r="CJ2523" s="8">
        <v>43938</v>
      </c>
      <c r="CK2523">
        <v>162</v>
      </c>
      <c r="CL2523">
        <v>257</v>
      </c>
      <c r="CM2523">
        <v>19</v>
      </c>
    </row>
    <row r="2524" spans="1:251" ht="20.25">
      <c r="CH2524">
        <v>155</v>
      </c>
      <c r="CI2524" t="s">
        <v>90</v>
      </c>
      <c r="CJ2524" s="8">
        <v>43939</v>
      </c>
      <c r="CK2524">
        <v>168</v>
      </c>
      <c r="CL2524">
        <v>267</v>
      </c>
      <c r="CM2524">
        <v>19</v>
      </c>
    </row>
    <row r="2525" spans="1:251" ht="20.25">
      <c r="CH2525">
        <v>155</v>
      </c>
      <c r="CI2525" t="s">
        <v>90</v>
      </c>
      <c r="CJ2525" s="8">
        <v>43940</v>
      </c>
      <c r="CK2525">
        <v>174</v>
      </c>
      <c r="CL2525">
        <v>276</v>
      </c>
      <c r="CM2525">
        <v>19</v>
      </c>
    </row>
    <row r="2526" spans="1:251" ht="20.25">
      <c r="CH2526">
        <v>155</v>
      </c>
      <c r="CI2526" t="s">
        <v>90</v>
      </c>
      <c r="CJ2526" s="8">
        <v>43941</v>
      </c>
      <c r="CK2526">
        <v>192</v>
      </c>
      <c r="CL2526">
        <v>305</v>
      </c>
      <c r="CM2526">
        <v>20</v>
      </c>
    </row>
    <row r="2527" spans="1:251" ht="20.25">
      <c r="CH2527">
        <v>155</v>
      </c>
      <c r="CI2527" t="s">
        <v>90</v>
      </c>
      <c r="CJ2527" s="8">
        <v>43942</v>
      </c>
      <c r="CK2527">
        <v>197</v>
      </c>
      <c r="CL2527">
        <v>313</v>
      </c>
      <c r="CM2527">
        <v>23</v>
      </c>
    </row>
    <row r="2528" spans="1:251" ht="20.25">
      <c r="CH2528">
        <v>155</v>
      </c>
      <c r="CI2528" t="s">
        <v>90</v>
      </c>
      <c r="CJ2528" s="8">
        <v>43943</v>
      </c>
      <c r="CK2528">
        <v>216</v>
      </c>
      <c r="CL2528">
        <v>343</v>
      </c>
      <c r="CM2528">
        <v>27</v>
      </c>
    </row>
    <row r="2529" spans="1:251" ht="20.25">
      <c r="CH2529">
        <v>155</v>
      </c>
      <c r="CI2529" t="s">
        <v>90</v>
      </c>
      <c r="CJ2529" s="8">
        <v>43944</v>
      </c>
      <c r="CK2529">
        <v>222</v>
      </c>
      <c r="CL2529">
        <v>353</v>
      </c>
      <c r="CM2529">
        <v>30</v>
      </c>
    </row>
    <row r="2530" spans="1:251" ht="20.25">
      <c r="CH2530">
        <v>155</v>
      </c>
      <c r="CI2530" t="s">
        <v>90</v>
      </c>
      <c r="CJ2530" s="8">
        <v>43945</v>
      </c>
      <c r="CK2530">
        <v>238</v>
      </c>
      <c r="CL2530">
        <v>378</v>
      </c>
      <c r="CM2530">
        <v>33</v>
      </c>
    </row>
    <row r="2531" spans="1:251" ht="20.25">
      <c r="CH2531">
        <v>155</v>
      </c>
      <c r="CI2531" t="s">
        <v>90</v>
      </c>
      <c r="CJ2531" s="8">
        <v>43946</v>
      </c>
      <c r="CK2531">
        <v>249</v>
      </c>
      <c r="CL2531">
        <v>396</v>
      </c>
      <c r="CM2531">
        <v>38</v>
      </c>
    </row>
    <row r="2532" spans="1:251" ht="20.25">
      <c r="CH2532">
        <v>155</v>
      </c>
      <c r="CI2532" t="s">
        <v>90</v>
      </c>
      <c r="CJ2532" s="8">
        <v>43947</v>
      </c>
      <c r="CK2532">
        <v>267</v>
      </c>
      <c r="CL2532">
        <v>424</v>
      </c>
      <c r="CM2532">
        <v>41</v>
      </c>
    </row>
    <row r="2533" spans="1:251" ht="20.25">
      <c r="CH2533">
        <v>155</v>
      </c>
      <c r="CI2533" t="s">
        <v>90</v>
      </c>
      <c r="CJ2533" s="8">
        <v>43948</v>
      </c>
      <c r="CK2533">
        <v>284</v>
      </c>
      <c r="CL2533">
        <v>451</v>
      </c>
      <c r="CM2533">
        <v>47</v>
      </c>
    </row>
    <row r="2534" spans="1:251" ht="20.25">
      <c r="CH2534">
        <v>155</v>
      </c>
      <c r="CI2534" t="s">
        <v>90</v>
      </c>
      <c r="CJ2534" s="8">
        <v>43949</v>
      </c>
      <c r="CK2534">
        <v>285</v>
      </c>
      <c r="CL2534">
        <v>453</v>
      </c>
      <c r="CM2534">
        <v>48</v>
      </c>
    </row>
    <row r="2535" spans="1:251" ht="20.25">
      <c r="CH2535">
        <v>155</v>
      </c>
      <c r="CI2535" t="s">
        <v>90</v>
      </c>
      <c r="CJ2535" s="8">
        <v>43950</v>
      </c>
      <c r="CK2535">
        <v>300</v>
      </c>
      <c r="CL2535">
        <v>477</v>
      </c>
      <c r="CM2535">
        <v>49</v>
      </c>
    </row>
    <row r="2536" spans="1:251" ht="20.25">
      <c r="CH2536">
        <v>155</v>
      </c>
      <c r="CI2536" t="s">
        <v>90</v>
      </c>
      <c r="CJ2536" s="8">
        <v>43951</v>
      </c>
      <c r="CK2536">
        <v>311</v>
      </c>
      <c r="CL2536">
        <v>494</v>
      </c>
      <c r="CM2536">
        <v>50</v>
      </c>
    </row>
    <row r="2537" spans="1:251" ht="20.25">
      <c r="CH2537">
        <v>155</v>
      </c>
      <c r="CI2537" t="s">
        <v>90</v>
      </c>
      <c r="CJ2537" s="8">
        <v>43952</v>
      </c>
      <c r="CK2537">
        <v>332</v>
      </c>
      <c r="CL2537">
        <v>527</v>
      </c>
      <c r="CM2537">
        <v>51</v>
      </c>
    </row>
    <row r="2538" spans="1:251" ht="20.25">
      <c r="CH2538">
        <v>155</v>
      </c>
      <c r="CI2538" t="s">
        <v>90</v>
      </c>
      <c r="CJ2538" s="8">
        <v>43953</v>
      </c>
      <c r="CK2538">
        <v>336</v>
      </c>
      <c r="CL2538">
        <v>534</v>
      </c>
      <c r="CM2538">
        <v>57</v>
      </c>
    </row>
    <row r="2539" spans="1:251" ht="20.25">
      <c r="CH2539">
        <v>155</v>
      </c>
      <c r="CI2539" t="s">
        <v>90</v>
      </c>
      <c r="CJ2539" s="8">
        <v>43954</v>
      </c>
      <c r="CK2539">
        <v>341</v>
      </c>
      <c r="CL2539">
        <v>542</v>
      </c>
      <c r="CM2539">
        <v>62</v>
      </c>
    </row>
    <row r="2540" spans="1:251" ht="20.25">
      <c r="CH2540">
        <v>155</v>
      </c>
      <c r="CI2540" t="s">
        <v>90</v>
      </c>
      <c r="CJ2540" s="8">
        <v>43955</v>
      </c>
      <c r="CK2540">
        <v>347</v>
      </c>
      <c r="CL2540">
        <v>551</v>
      </c>
      <c r="CM2540">
        <v>65</v>
      </c>
    </row>
    <row r="2541" spans="1:251" ht="20.25">
      <c r="CH2541">
        <v>155</v>
      </c>
      <c r="CI2541" t="s">
        <v>90</v>
      </c>
      <c r="CJ2541" s="8">
        <v>43956</v>
      </c>
      <c r="CK2541">
        <v>352</v>
      </c>
      <c r="CL2541">
        <v>559</v>
      </c>
      <c r="CM2541">
        <v>66</v>
      </c>
    </row>
    <row r="2542" spans="1:251" ht="20.25">
      <c r="CH2542">
        <v>155</v>
      </c>
      <c r="CI2542" t="s">
        <v>90</v>
      </c>
      <c r="CJ2542" s="8">
        <v>43957</v>
      </c>
      <c r="CK2542">
        <v>353</v>
      </c>
      <c r="CL2542">
        <v>561</v>
      </c>
      <c r="CM2542">
        <v>66</v>
      </c>
    </row>
    <row r="2543" spans="1:251" ht="20.25">
      <c r="CH2543">
        <v>155</v>
      </c>
      <c r="CI2543" t="s">
        <v>90</v>
      </c>
      <c r="CJ2543" s="8">
        <v>43958</v>
      </c>
      <c r="CK2543">
        <v>357</v>
      </c>
      <c r="CL2543">
        <v>567</v>
      </c>
      <c r="CM2543">
        <v>68</v>
      </c>
    </row>
    <row r="2544" spans="1:251" ht="20.25">
      <c r="CH2544">
        <v>155</v>
      </c>
      <c r="CI2544" t="s">
        <v>90</v>
      </c>
      <c r="CJ2544" s="8">
        <v>43959</v>
      </c>
      <c r="CK2544">
        <v>366</v>
      </c>
      <c r="CL2544">
        <v>582</v>
      </c>
      <c r="CM2544">
        <v>69</v>
      </c>
    </row>
    <row r="2545" spans="1:251" ht="20.25">
      <c r="CH2545">
        <v>155</v>
      </c>
      <c r="CI2545" t="s">
        <v>90</v>
      </c>
      <c r="CJ2545" s="8">
        <v>43960</v>
      </c>
      <c r="CK2545">
        <v>373</v>
      </c>
      <c r="CL2545">
        <v>593</v>
      </c>
      <c r="CM2545">
        <v>69</v>
      </c>
    </row>
    <row r="2546" spans="1:251" ht="20.25">
      <c r="CH2546">
        <v>155</v>
      </c>
      <c r="CI2546" t="s">
        <v>90</v>
      </c>
      <c r="CJ2546" s="8">
        <v>43961</v>
      </c>
      <c r="CK2546">
        <v>386</v>
      </c>
      <c r="CL2546">
        <v>613</v>
      </c>
      <c r="CM2546">
        <v>73</v>
      </c>
    </row>
    <row r="2547" spans="1:251" ht="20.25">
      <c r="CH2547">
        <v>155</v>
      </c>
      <c r="CI2547" t="s">
        <v>90</v>
      </c>
      <c r="CJ2547" s="8">
        <v>43962</v>
      </c>
      <c r="CK2547">
        <v>390</v>
      </c>
      <c r="CL2547">
        <v>620</v>
      </c>
      <c r="CM2547">
        <v>74</v>
      </c>
    </row>
    <row r="2548" spans="1:251" ht="20.25">
      <c r="CH2548">
        <v>155</v>
      </c>
      <c r="CI2548" t="s">
        <v>90</v>
      </c>
      <c r="CJ2548" s="8">
        <v>43963</v>
      </c>
      <c r="CK2548">
        <v>396</v>
      </c>
      <c r="CL2548">
        <v>629</v>
      </c>
      <c r="CM2548">
        <v>74</v>
      </c>
    </row>
    <row r="2549" spans="1:251" ht="20.25">
      <c r="CH2549">
        <v>155</v>
      </c>
      <c r="CI2549" t="s">
        <v>90</v>
      </c>
      <c r="CJ2549" s="8">
        <v>43964</v>
      </c>
      <c r="CK2549">
        <v>404</v>
      </c>
      <c r="CL2549">
        <v>642</v>
      </c>
      <c r="CM2549">
        <v>79</v>
      </c>
    </row>
    <row r="2550" spans="1:251" ht="20.25">
      <c r="CH2550">
        <v>155</v>
      </c>
      <c r="CI2550" t="s">
        <v>90</v>
      </c>
      <c r="CJ2550" s="8">
        <v>43965</v>
      </c>
      <c r="CK2550">
        <v>414</v>
      </c>
      <c r="CL2550">
        <v>658</v>
      </c>
      <c r="CM2550">
        <v>83</v>
      </c>
    </row>
    <row r="2551" spans="1:251" ht="20.25">
      <c r="CH2551">
        <v>155</v>
      </c>
      <c r="CI2551" t="s">
        <v>90</v>
      </c>
      <c r="CJ2551" s="8">
        <v>43966</v>
      </c>
      <c r="CK2551">
        <v>433</v>
      </c>
      <c r="CL2551">
        <v>688</v>
      </c>
      <c r="CM2551">
        <v>85</v>
      </c>
    </row>
    <row r="2552" spans="1:251" ht="20.25">
      <c r="CH2552">
        <v>159</v>
      </c>
      <c r="CI2552" t="s">
        <v>91</v>
      </c>
      <c r="CJ2552" s="8">
        <v>43914</v>
      </c>
      <c r="CK2552">
        <v>2</v>
      </c>
      <c r="CM2552">
        <v>0</v>
      </c>
    </row>
    <row r="2553" spans="1:251" ht="20.25">
      <c r="CH2553">
        <v>159</v>
      </c>
      <c r="CI2553" t="s">
        <v>91</v>
      </c>
      <c r="CJ2553" s="8">
        <v>43915</v>
      </c>
      <c r="CK2553">
        <v>3</v>
      </c>
      <c r="CM2553">
        <v>0</v>
      </c>
    </row>
    <row r="2554" spans="1:251" ht="20.25">
      <c r="CH2554">
        <v>159</v>
      </c>
      <c r="CI2554" t="s">
        <v>91</v>
      </c>
      <c r="CJ2554" s="8">
        <v>43916</v>
      </c>
      <c r="CK2554">
        <v>3</v>
      </c>
      <c r="CM2554">
        <v>0</v>
      </c>
    </row>
    <row r="2555" spans="1:251" ht="20.25">
      <c r="CH2555">
        <v>159</v>
      </c>
      <c r="CI2555" t="s">
        <v>91</v>
      </c>
      <c r="CJ2555" s="8">
        <v>43917</v>
      </c>
      <c r="CK2555">
        <v>6</v>
      </c>
      <c r="CM2555">
        <v>0</v>
      </c>
    </row>
    <row r="2556" spans="1:251" ht="20.25">
      <c r="CH2556">
        <v>159</v>
      </c>
      <c r="CI2556" t="s">
        <v>91</v>
      </c>
      <c r="CJ2556" s="8">
        <v>43918</v>
      </c>
      <c r="CK2556">
        <v>8</v>
      </c>
      <c r="CM2556">
        <v>0</v>
      </c>
    </row>
    <row r="2557" spans="1:251" ht="20.25">
      <c r="CH2557">
        <v>159</v>
      </c>
      <c r="CI2557" t="s">
        <v>91</v>
      </c>
      <c r="CJ2557" s="8">
        <v>43919</v>
      </c>
      <c r="CK2557">
        <v>10</v>
      </c>
      <c r="CM2557">
        <v>0</v>
      </c>
    </row>
    <row r="2558" spans="1:251" ht="20.25">
      <c r="CH2558">
        <v>159</v>
      </c>
      <c r="CI2558" t="s">
        <v>91</v>
      </c>
      <c r="CJ2558" s="8">
        <v>43920</v>
      </c>
      <c r="CK2558">
        <v>12</v>
      </c>
      <c r="CM2558">
        <v>0</v>
      </c>
    </row>
    <row r="2559" spans="1:251" ht="20.25">
      <c r="CH2559">
        <v>159</v>
      </c>
      <c r="CI2559" t="s">
        <v>91</v>
      </c>
      <c r="CJ2559" s="8">
        <v>43921</v>
      </c>
      <c r="CK2559">
        <v>15</v>
      </c>
      <c r="CM2559">
        <v>0</v>
      </c>
    </row>
    <row r="2560" spans="1:251" ht="20.25">
      <c r="CH2560">
        <v>159</v>
      </c>
      <c r="CI2560" t="s">
        <v>91</v>
      </c>
      <c r="CJ2560" s="8">
        <v>43922</v>
      </c>
      <c r="CK2560">
        <v>18</v>
      </c>
      <c r="CM2560">
        <v>1</v>
      </c>
    </row>
    <row r="2561" spans="1:251" ht="20.25">
      <c r="CH2561">
        <v>159</v>
      </c>
      <c r="CI2561" t="s">
        <v>91</v>
      </c>
      <c r="CJ2561" s="8">
        <v>43923</v>
      </c>
      <c r="CK2561">
        <v>22</v>
      </c>
      <c r="CM2561">
        <v>1</v>
      </c>
    </row>
    <row r="2562" spans="1:251" ht="20.25">
      <c r="CH2562">
        <v>159</v>
      </c>
      <c r="CI2562" t="s">
        <v>91</v>
      </c>
      <c r="CJ2562" s="8">
        <v>43924</v>
      </c>
      <c r="CK2562">
        <v>25</v>
      </c>
      <c r="CM2562">
        <v>1</v>
      </c>
    </row>
    <row r="2563" spans="1:251" ht="20.25">
      <c r="CH2563">
        <v>159</v>
      </c>
      <c r="CI2563" t="s">
        <v>91</v>
      </c>
      <c r="CJ2563" s="8">
        <v>43925</v>
      </c>
      <c r="CK2563">
        <v>24</v>
      </c>
      <c r="CM2563">
        <v>1</v>
      </c>
    </row>
    <row r="2564" spans="1:251" ht="20.25">
      <c r="CH2564">
        <v>159</v>
      </c>
      <c r="CI2564" t="s">
        <v>91</v>
      </c>
      <c r="CJ2564" s="8">
        <v>43926</v>
      </c>
      <c r="CK2564">
        <v>26</v>
      </c>
      <c r="CM2564">
        <v>1</v>
      </c>
    </row>
    <row r="2565" spans="1:251" ht="20.25">
      <c r="CH2565">
        <v>159</v>
      </c>
      <c r="CI2565" t="s">
        <v>91</v>
      </c>
      <c r="CJ2565" s="8">
        <v>43927</v>
      </c>
      <c r="CK2565">
        <v>30</v>
      </c>
      <c r="CM2565">
        <v>2</v>
      </c>
    </row>
    <row r="2566" spans="1:251" ht="20.25">
      <c r="CH2566">
        <v>159</v>
      </c>
      <c r="CI2566" t="s">
        <v>91</v>
      </c>
      <c r="CJ2566" s="8">
        <v>43928</v>
      </c>
      <c r="CK2566">
        <v>35</v>
      </c>
      <c r="CM2566">
        <v>2</v>
      </c>
    </row>
    <row r="2567" spans="1:251" ht="20.25">
      <c r="CH2567">
        <v>159</v>
      </c>
      <c r="CI2567" t="s">
        <v>91</v>
      </c>
      <c r="CJ2567" s="8">
        <v>43929</v>
      </c>
      <c r="CK2567">
        <v>35</v>
      </c>
      <c r="CM2567">
        <v>3</v>
      </c>
    </row>
    <row r="2568" spans="1:251" ht="20.25">
      <c r="CH2568">
        <v>159</v>
      </c>
      <c r="CI2568" t="s">
        <v>91</v>
      </c>
      <c r="CJ2568" s="8">
        <v>43930</v>
      </c>
      <c r="CK2568">
        <v>40</v>
      </c>
      <c r="CM2568">
        <v>3</v>
      </c>
    </row>
    <row r="2569" spans="1:251" ht="20.25">
      <c r="CH2569">
        <v>159</v>
      </c>
      <c r="CI2569" t="s">
        <v>91</v>
      </c>
      <c r="CJ2569" s="8">
        <v>43931</v>
      </c>
      <c r="CK2569">
        <v>44</v>
      </c>
      <c r="CM2569">
        <v>3</v>
      </c>
    </row>
    <row r="2570" spans="1:251" ht="20.25">
      <c r="CH2570">
        <v>159</v>
      </c>
      <c r="CI2570" t="s">
        <v>91</v>
      </c>
      <c r="CJ2570" s="8">
        <v>43932</v>
      </c>
      <c r="CK2570">
        <v>52</v>
      </c>
      <c r="CM2570">
        <v>3</v>
      </c>
    </row>
    <row r="2571" spans="1:251" ht="20.25">
      <c r="CH2571">
        <v>159</v>
      </c>
      <c r="CI2571" t="s">
        <v>91</v>
      </c>
      <c r="CJ2571" s="8">
        <v>43933</v>
      </c>
      <c r="CK2571">
        <v>59</v>
      </c>
      <c r="CM2571">
        <v>3</v>
      </c>
    </row>
    <row r="2572" spans="1:251" ht="20.25">
      <c r="CH2572">
        <v>159</v>
      </c>
      <c r="CI2572" t="s">
        <v>91</v>
      </c>
      <c r="CJ2572" s="8">
        <v>43934</v>
      </c>
      <c r="CK2572">
        <v>69</v>
      </c>
      <c r="CM2572">
        <v>3</v>
      </c>
    </row>
    <row r="2573" spans="1:251" ht="20.25">
      <c r="CH2573">
        <v>159</v>
      </c>
      <c r="CI2573" t="s">
        <v>91</v>
      </c>
      <c r="CJ2573" s="8">
        <v>43935</v>
      </c>
      <c r="CK2573">
        <v>71</v>
      </c>
      <c r="CM2573">
        <v>3</v>
      </c>
    </row>
    <row r="2574" spans="1:251" ht="20.25">
      <c r="CH2574">
        <v>159</v>
      </c>
      <c r="CI2574" t="s">
        <v>91</v>
      </c>
      <c r="CJ2574" s="8">
        <v>43936</v>
      </c>
      <c r="CK2574">
        <v>71</v>
      </c>
      <c r="CM2574">
        <v>3</v>
      </c>
    </row>
    <row r="2575" spans="1:251" ht="20.25">
      <c r="CH2575">
        <v>159</v>
      </c>
      <c r="CI2575" t="s">
        <v>91</v>
      </c>
      <c r="CJ2575" s="8">
        <v>43937</v>
      </c>
      <c r="CK2575">
        <v>77</v>
      </c>
      <c r="CL2575">
        <v>295</v>
      </c>
      <c r="CM2575">
        <v>3</v>
      </c>
    </row>
    <row r="2576" spans="1:251" ht="20.25">
      <c r="CH2576">
        <v>159</v>
      </c>
      <c r="CI2576" t="s">
        <v>91</v>
      </c>
      <c r="CJ2576" s="8">
        <v>43938</v>
      </c>
      <c r="CK2576">
        <v>83</v>
      </c>
      <c r="CL2576">
        <v>318</v>
      </c>
      <c r="CM2576">
        <v>3</v>
      </c>
    </row>
    <row r="2577" spans="1:251" ht="20.25">
      <c r="CH2577">
        <v>159</v>
      </c>
      <c r="CI2577" t="s">
        <v>91</v>
      </c>
      <c r="CJ2577" s="8">
        <v>43939</v>
      </c>
      <c r="CK2577">
        <v>85</v>
      </c>
      <c r="CL2577">
        <v>326</v>
      </c>
      <c r="CM2577">
        <v>3</v>
      </c>
    </row>
    <row r="2578" spans="1:251" ht="20.25">
      <c r="CH2578">
        <v>159</v>
      </c>
      <c r="CI2578" t="s">
        <v>91</v>
      </c>
      <c r="CJ2578" s="8">
        <v>43940</v>
      </c>
      <c r="CK2578">
        <v>86</v>
      </c>
      <c r="CL2578">
        <v>330</v>
      </c>
      <c r="CM2578">
        <v>3</v>
      </c>
    </row>
    <row r="2579" spans="1:251" ht="20.25">
      <c r="CH2579">
        <v>159</v>
      </c>
      <c r="CI2579" t="s">
        <v>91</v>
      </c>
      <c r="CJ2579" s="8">
        <v>43941</v>
      </c>
      <c r="CK2579">
        <v>94</v>
      </c>
      <c r="CL2579">
        <v>360</v>
      </c>
      <c r="CM2579">
        <v>5</v>
      </c>
    </row>
    <row r="2580" spans="1:251" ht="20.25">
      <c r="CH2580">
        <v>159</v>
      </c>
      <c r="CI2580" t="s">
        <v>91</v>
      </c>
      <c r="CJ2580" s="8">
        <v>43942</v>
      </c>
      <c r="CK2580">
        <v>98</v>
      </c>
      <c r="CL2580">
        <v>376</v>
      </c>
      <c r="CM2580">
        <v>5</v>
      </c>
    </row>
    <row r="2581" spans="1:251" ht="20.25">
      <c r="CH2581">
        <v>159</v>
      </c>
      <c r="CI2581" t="s">
        <v>91</v>
      </c>
      <c r="CJ2581" s="8">
        <v>43943</v>
      </c>
      <c r="CK2581">
        <v>104</v>
      </c>
      <c r="CL2581">
        <v>399</v>
      </c>
      <c r="CM2581">
        <v>5</v>
      </c>
    </row>
    <row r="2582" spans="1:251" ht="20.25">
      <c r="CH2582">
        <v>159</v>
      </c>
      <c r="CI2582" t="s">
        <v>91</v>
      </c>
      <c r="CJ2582" s="8">
        <v>43944</v>
      </c>
      <c r="CK2582">
        <v>107</v>
      </c>
      <c r="CL2582">
        <v>410</v>
      </c>
      <c r="CM2582">
        <v>5</v>
      </c>
    </row>
    <row r="2583" spans="1:251" ht="20.25">
      <c r="CH2583">
        <v>159</v>
      </c>
      <c r="CI2583" t="s">
        <v>91</v>
      </c>
      <c r="CJ2583" s="8">
        <v>43945</v>
      </c>
      <c r="CK2583">
        <v>117</v>
      </c>
      <c r="CL2583">
        <v>449</v>
      </c>
      <c r="CM2583">
        <v>5</v>
      </c>
    </row>
    <row r="2584" spans="1:251" ht="20.25">
      <c r="CH2584">
        <v>159</v>
      </c>
      <c r="CI2584" t="s">
        <v>91</v>
      </c>
      <c r="CJ2584" s="8">
        <v>43946</v>
      </c>
      <c r="CK2584">
        <v>117</v>
      </c>
      <c r="CL2584">
        <v>449</v>
      </c>
      <c r="CM2584">
        <v>5</v>
      </c>
    </row>
    <row r="2585" spans="1:251" ht="20.25">
      <c r="CH2585">
        <v>159</v>
      </c>
      <c r="CI2585" t="s">
        <v>91</v>
      </c>
      <c r="CJ2585" s="8">
        <v>43947</v>
      </c>
      <c r="CK2585">
        <v>125</v>
      </c>
      <c r="CL2585">
        <v>479</v>
      </c>
      <c r="CM2585">
        <v>5</v>
      </c>
    </row>
    <row r="2586" spans="1:251" ht="20.25">
      <c r="CH2586">
        <v>159</v>
      </c>
      <c r="CI2586" t="s">
        <v>91</v>
      </c>
      <c r="CJ2586" s="8">
        <v>43948</v>
      </c>
      <c r="CK2586">
        <v>134</v>
      </c>
      <c r="CL2586">
        <v>514</v>
      </c>
      <c r="CM2586">
        <v>5</v>
      </c>
    </row>
    <row r="2587" spans="1:251" ht="20.25">
      <c r="CH2587">
        <v>159</v>
      </c>
      <c r="CI2587" t="s">
        <v>91</v>
      </c>
      <c r="CJ2587" s="8">
        <v>43949</v>
      </c>
      <c r="CK2587">
        <v>137</v>
      </c>
      <c r="CL2587">
        <v>525</v>
      </c>
      <c r="CM2587">
        <v>5</v>
      </c>
    </row>
    <row r="2588" spans="1:251" ht="20.25">
      <c r="CH2588">
        <v>159</v>
      </c>
      <c r="CI2588" t="s">
        <v>91</v>
      </c>
      <c r="CJ2588" s="8">
        <v>43950</v>
      </c>
      <c r="CK2588">
        <v>138</v>
      </c>
      <c r="CL2588">
        <v>529</v>
      </c>
      <c r="CM2588">
        <v>7</v>
      </c>
    </row>
    <row r="2589" spans="1:251" ht="20.25">
      <c r="CH2589">
        <v>159</v>
      </c>
      <c r="CI2589" t="s">
        <v>91</v>
      </c>
      <c r="CJ2589" s="8">
        <v>43951</v>
      </c>
      <c r="CK2589">
        <v>145</v>
      </c>
      <c r="CL2589">
        <v>556</v>
      </c>
      <c r="CM2589">
        <v>8</v>
      </c>
    </row>
    <row r="2590" spans="1:251" ht="20.25">
      <c r="CH2590">
        <v>159</v>
      </c>
      <c r="CI2590" t="s">
        <v>91</v>
      </c>
      <c r="CJ2590" s="8">
        <v>43952</v>
      </c>
      <c r="CK2590">
        <v>156</v>
      </c>
      <c r="CL2590">
        <v>598</v>
      </c>
      <c r="CM2590">
        <v>8</v>
      </c>
    </row>
    <row r="2591" spans="1:251" ht="20.25">
      <c r="CH2591">
        <v>159</v>
      </c>
      <c r="CI2591" t="s">
        <v>91</v>
      </c>
      <c r="CJ2591" s="8">
        <v>43953</v>
      </c>
      <c r="CK2591">
        <v>166</v>
      </c>
      <c r="CL2591">
        <v>636</v>
      </c>
      <c r="CM2591">
        <v>8</v>
      </c>
    </row>
    <row r="2592" spans="1:251" ht="20.25">
      <c r="CH2592">
        <v>159</v>
      </c>
      <c r="CI2592" t="s">
        <v>91</v>
      </c>
      <c r="CJ2592" s="8">
        <v>43954</v>
      </c>
      <c r="CK2592">
        <v>169</v>
      </c>
      <c r="CL2592">
        <v>648</v>
      </c>
      <c r="CM2592">
        <v>8</v>
      </c>
    </row>
    <row r="2593" spans="1:251" ht="20.25">
      <c r="CH2593">
        <v>159</v>
      </c>
      <c r="CI2593" t="s">
        <v>91</v>
      </c>
      <c r="CJ2593" s="8">
        <v>43955</v>
      </c>
      <c r="CK2593">
        <v>172</v>
      </c>
      <c r="CL2593">
        <v>659</v>
      </c>
      <c r="CM2593">
        <v>8</v>
      </c>
    </row>
    <row r="2594" spans="1:251" ht="20.25">
      <c r="CH2594">
        <v>159</v>
      </c>
      <c r="CI2594" t="s">
        <v>91</v>
      </c>
      <c r="CJ2594" s="8">
        <v>43956</v>
      </c>
      <c r="CK2594">
        <v>173</v>
      </c>
      <c r="CL2594">
        <v>663</v>
      </c>
      <c r="CM2594">
        <v>8</v>
      </c>
    </row>
    <row r="2595" spans="1:251" ht="20.25">
      <c r="CH2595">
        <v>159</v>
      </c>
      <c r="CI2595" t="s">
        <v>91</v>
      </c>
      <c r="CJ2595" s="8">
        <v>43957</v>
      </c>
      <c r="CK2595">
        <v>177</v>
      </c>
      <c r="CL2595">
        <v>679</v>
      </c>
      <c r="CM2595">
        <v>8</v>
      </c>
    </row>
    <row r="2596" spans="1:251" ht="20.25">
      <c r="CH2596">
        <v>159</v>
      </c>
      <c r="CI2596" t="s">
        <v>91</v>
      </c>
      <c r="CJ2596" s="8">
        <v>43958</v>
      </c>
      <c r="CK2596">
        <v>180</v>
      </c>
      <c r="CL2596">
        <v>690</v>
      </c>
      <c r="CM2596">
        <v>8</v>
      </c>
    </row>
    <row r="2597" spans="1:251" ht="20.25">
      <c r="CH2597">
        <v>159</v>
      </c>
      <c r="CI2597" t="s">
        <v>91</v>
      </c>
      <c r="CJ2597" s="8">
        <v>43959</v>
      </c>
      <c r="CK2597">
        <v>187</v>
      </c>
      <c r="CL2597">
        <v>717</v>
      </c>
      <c r="CM2597">
        <v>8</v>
      </c>
    </row>
    <row r="2598" spans="1:251" ht="20.25">
      <c r="CH2598">
        <v>159</v>
      </c>
      <c r="CI2598" t="s">
        <v>91</v>
      </c>
      <c r="CJ2598" s="8">
        <v>43960</v>
      </c>
      <c r="CK2598">
        <v>192</v>
      </c>
      <c r="CL2598">
        <v>736</v>
      </c>
      <c r="CM2598">
        <v>8</v>
      </c>
    </row>
    <row r="2599" spans="1:251" ht="20.25">
      <c r="CH2599">
        <v>159</v>
      </c>
      <c r="CI2599" t="s">
        <v>91</v>
      </c>
      <c r="CJ2599" s="8">
        <v>43961</v>
      </c>
      <c r="CK2599">
        <v>196</v>
      </c>
      <c r="CL2599">
        <v>751</v>
      </c>
      <c r="CM2599">
        <v>9</v>
      </c>
    </row>
    <row r="2600" spans="1:251" ht="20.25">
      <c r="CH2600">
        <v>159</v>
      </c>
      <c r="CI2600" t="s">
        <v>91</v>
      </c>
      <c r="CJ2600" s="8">
        <v>43962</v>
      </c>
      <c r="CK2600">
        <v>197</v>
      </c>
      <c r="CL2600">
        <v>755</v>
      </c>
      <c r="CM2600">
        <v>9</v>
      </c>
    </row>
    <row r="2601" spans="1:251" ht="20.25">
      <c r="CH2601">
        <v>159</v>
      </c>
      <c r="CI2601" t="s">
        <v>91</v>
      </c>
      <c r="CJ2601" s="8">
        <v>43963</v>
      </c>
      <c r="CK2601">
        <v>202</v>
      </c>
      <c r="CL2601">
        <v>774</v>
      </c>
      <c r="CM2601">
        <v>9</v>
      </c>
    </row>
    <row r="2602" spans="1:251" ht="20.25">
      <c r="CH2602">
        <v>159</v>
      </c>
      <c r="CI2602" t="s">
        <v>91</v>
      </c>
      <c r="CJ2602" s="8">
        <v>43964</v>
      </c>
      <c r="CK2602">
        <v>206</v>
      </c>
      <c r="CL2602">
        <v>790</v>
      </c>
      <c r="CM2602">
        <v>8</v>
      </c>
    </row>
    <row r="2603" spans="1:251" ht="20.25">
      <c r="CH2603">
        <v>159</v>
      </c>
      <c r="CI2603" t="s">
        <v>91</v>
      </c>
      <c r="CJ2603" s="8">
        <v>43965</v>
      </c>
      <c r="CK2603">
        <v>208</v>
      </c>
      <c r="CL2603">
        <v>797</v>
      </c>
      <c r="CM2603">
        <v>8</v>
      </c>
    </row>
    <row r="2604" spans="1:251" ht="20.25">
      <c r="CH2604">
        <v>159</v>
      </c>
      <c r="CI2604" t="s">
        <v>91</v>
      </c>
      <c r="CJ2604" s="8">
        <v>43966</v>
      </c>
      <c r="CK2604">
        <v>210</v>
      </c>
      <c r="CL2604">
        <v>805</v>
      </c>
      <c r="CM2604">
        <v>8</v>
      </c>
    </row>
    <row r="2605" spans="1:251" ht="20.25">
      <c r="CH2605">
        <v>162</v>
      </c>
      <c r="CI2605" t="s">
        <v>57</v>
      </c>
      <c r="CJ2605" s="8">
        <v>43914</v>
      </c>
      <c r="CK2605">
        <v>0</v>
      </c>
      <c r="CM2605">
        <v>0</v>
      </c>
    </row>
    <row r="2606" spans="1:251" ht="20.25">
      <c r="CH2606">
        <v>162</v>
      </c>
      <c r="CI2606" t="s">
        <v>57</v>
      </c>
      <c r="CJ2606" s="8">
        <v>43915</v>
      </c>
      <c r="CK2606">
        <v>0</v>
      </c>
      <c r="CM2606">
        <v>0</v>
      </c>
    </row>
    <row r="2607" spans="1:251" ht="20.25">
      <c r="CH2607">
        <v>162</v>
      </c>
      <c r="CI2607" t="s">
        <v>57</v>
      </c>
      <c r="CJ2607" s="8">
        <v>43916</v>
      </c>
      <c r="CK2607">
        <v>0</v>
      </c>
      <c r="CM2607">
        <v>0</v>
      </c>
    </row>
    <row r="2608" spans="1:251" ht="20.25">
      <c r="CH2608">
        <v>162</v>
      </c>
      <c r="CI2608" t="s">
        <v>57</v>
      </c>
      <c r="CJ2608" s="8">
        <v>43917</v>
      </c>
      <c r="CK2608">
        <v>0</v>
      </c>
      <c r="CM2608">
        <v>0</v>
      </c>
    </row>
    <row r="2609" spans="1:251" ht="20.25">
      <c r="CH2609">
        <v>162</v>
      </c>
      <c r="CI2609" t="s">
        <v>57</v>
      </c>
      <c r="CJ2609" s="8">
        <v>43918</v>
      </c>
      <c r="CK2609">
        <v>0</v>
      </c>
      <c r="CM2609">
        <v>0</v>
      </c>
    </row>
    <row r="2610" spans="1:251" ht="20.25">
      <c r="CH2610">
        <v>162</v>
      </c>
      <c r="CI2610" t="s">
        <v>57</v>
      </c>
      <c r="CJ2610" s="8">
        <v>43919</v>
      </c>
      <c r="CK2610">
        <v>1</v>
      </c>
      <c r="CM2610">
        <v>0</v>
      </c>
    </row>
    <row r="2611" spans="1:251" ht="20.25">
      <c r="CH2611">
        <v>162</v>
      </c>
      <c r="CI2611" t="s">
        <v>57</v>
      </c>
      <c r="CJ2611" s="8">
        <v>43920</v>
      </c>
      <c r="CK2611">
        <v>2</v>
      </c>
      <c r="CM2611">
        <v>0</v>
      </c>
    </row>
    <row r="2612" spans="1:251" ht="20.25">
      <c r="CH2612">
        <v>162</v>
      </c>
      <c r="CI2612" t="s">
        <v>57</v>
      </c>
      <c r="CJ2612" s="8">
        <v>43921</v>
      </c>
      <c r="CK2612">
        <v>2</v>
      </c>
      <c r="CM2612">
        <v>0</v>
      </c>
    </row>
    <row r="2613" spans="1:251" ht="20.25">
      <c r="CH2613">
        <v>162</v>
      </c>
      <c r="CI2613" t="s">
        <v>57</v>
      </c>
      <c r="CJ2613" s="8">
        <v>43922</v>
      </c>
      <c r="CK2613">
        <v>2</v>
      </c>
      <c r="CM2613">
        <v>0</v>
      </c>
    </row>
    <row r="2614" spans="1:251" ht="20.25">
      <c r="CH2614">
        <v>162</v>
      </c>
      <c r="CI2614" t="s">
        <v>57</v>
      </c>
      <c r="CJ2614" s="8">
        <v>43923</v>
      </c>
      <c r="CK2614">
        <v>2</v>
      </c>
      <c r="CM2614">
        <v>0</v>
      </c>
    </row>
    <row r="2615" spans="1:251" ht="20.25">
      <c r="CH2615">
        <v>162</v>
      </c>
      <c r="CI2615" t="s">
        <v>57</v>
      </c>
      <c r="CJ2615" s="8">
        <v>43924</v>
      </c>
      <c r="CK2615">
        <v>3</v>
      </c>
      <c r="CM2615">
        <v>0</v>
      </c>
    </row>
    <row r="2616" spans="1:251" ht="20.25">
      <c r="CH2616">
        <v>162</v>
      </c>
      <c r="CI2616" t="s">
        <v>57</v>
      </c>
      <c r="CJ2616" s="8">
        <v>43925</v>
      </c>
      <c r="CK2616">
        <v>3</v>
      </c>
      <c r="CM2616">
        <v>0</v>
      </c>
    </row>
    <row r="2617" spans="1:251" ht="20.25">
      <c r="CH2617">
        <v>162</v>
      </c>
      <c r="CI2617" t="s">
        <v>57</v>
      </c>
      <c r="CJ2617" s="8">
        <v>43926</v>
      </c>
      <c r="CK2617">
        <v>3</v>
      </c>
      <c r="CM2617">
        <v>0</v>
      </c>
    </row>
    <row r="2618" spans="1:251" ht="20.25">
      <c r="CH2618">
        <v>162</v>
      </c>
      <c r="CI2618" t="s">
        <v>57</v>
      </c>
      <c r="CJ2618" s="8">
        <v>43927</v>
      </c>
      <c r="CK2618">
        <v>5</v>
      </c>
      <c r="CM2618">
        <v>0</v>
      </c>
    </row>
    <row r="2619" spans="1:251" ht="20.25">
      <c r="CH2619">
        <v>162</v>
      </c>
      <c r="CI2619" t="s">
        <v>57</v>
      </c>
      <c r="CJ2619" s="8">
        <v>43928</v>
      </c>
      <c r="CK2619">
        <v>8</v>
      </c>
      <c r="CM2619">
        <v>0</v>
      </c>
    </row>
    <row r="2620" spans="1:251" ht="20.25">
      <c r="CH2620">
        <v>162</v>
      </c>
      <c r="CI2620" t="s">
        <v>57</v>
      </c>
      <c r="CJ2620" s="8">
        <v>43929</v>
      </c>
      <c r="CK2620">
        <v>11</v>
      </c>
      <c r="CM2620">
        <v>0</v>
      </c>
    </row>
    <row r="2621" spans="1:251" ht="20.25">
      <c r="CH2621">
        <v>162</v>
      </c>
      <c r="CI2621" t="s">
        <v>57</v>
      </c>
      <c r="CJ2621" s="8">
        <v>43930</v>
      </c>
      <c r="CK2621">
        <v>13</v>
      </c>
      <c r="CM2621">
        <v>0</v>
      </c>
    </row>
    <row r="2622" spans="1:251" ht="20.25">
      <c r="CH2622">
        <v>162</v>
      </c>
      <c r="CI2622" t="s">
        <v>57</v>
      </c>
      <c r="CJ2622" s="8">
        <v>43931</v>
      </c>
      <c r="CK2622">
        <v>13</v>
      </c>
      <c r="CM2622">
        <v>0</v>
      </c>
    </row>
    <row r="2623" spans="1:251" ht="20.25">
      <c r="CH2623">
        <v>162</v>
      </c>
      <c r="CI2623" t="s">
        <v>57</v>
      </c>
      <c r="CJ2623" s="8">
        <v>43932</v>
      </c>
      <c r="CK2623">
        <v>16</v>
      </c>
      <c r="CM2623">
        <v>0</v>
      </c>
    </row>
    <row r="2624" spans="1:251" ht="20.25">
      <c r="CH2624">
        <v>162</v>
      </c>
      <c r="CI2624" t="s">
        <v>57</v>
      </c>
      <c r="CJ2624" s="8">
        <v>43933</v>
      </c>
      <c r="CK2624">
        <v>17</v>
      </c>
      <c r="CM2624">
        <v>0</v>
      </c>
    </row>
    <row r="2625" spans="1:251" ht="20.25">
      <c r="CH2625">
        <v>162</v>
      </c>
      <c r="CI2625" t="s">
        <v>57</v>
      </c>
      <c r="CJ2625" s="8">
        <v>43934</v>
      </c>
      <c r="CK2625">
        <v>19</v>
      </c>
      <c r="CM2625">
        <v>1</v>
      </c>
    </row>
    <row r="2626" spans="1:251" ht="20.25">
      <c r="CH2626">
        <v>162</v>
      </c>
      <c r="CI2626" t="s">
        <v>57</v>
      </c>
      <c r="CJ2626" s="8">
        <v>43935</v>
      </c>
      <c r="CK2626">
        <v>19</v>
      </c>
      <c r="CM2626">
        <v>1</v>
      </c>
    </row>
    <row r="2627" spans="1:251" ht="20.25">
      <c r="CH2627">
        <v>162</v>
      </c>
      <c r="CI2627" t="s">
        <v>57</v>
      </c>
      <c r="CJ2627" s="8">
        <v>43936</v>
      </c>
      <c r="CK2627">
        <v>19</v>
      </c>
      <c r="CM2627">
        <v>1</v>
      </c>
    </row>
    <row r="2628" spans="1:251" ht="20.25">
      <c r="CH2628">
        <v>162</v>
      </c>
      <c r="CI2628" t="s">
        <v>57</v>
      </c>
      <c r="CJ2628" s="8">
        <v>43937</v>
      </c>
      <c r="CK2628">
        <v>20</v>
      </c>
      <c r="CL2628">
        <v>188</v>
      </c>
      <c r="CM2628">
        <v>1</v>
      </c>
    </row>
    <row r="2629" spans="1:251" ht="20.25">
      <c r="CH2629">
        <v>162</v>
      </c>
      <c r="CI2629" t="s">
        <v>57</v>
      </c>
      <c r="CJ2629" s="8">
        <v>43938</v>
      </c>
      <c r="CK2629">
        <v>23</v>
      </c>
      <c r="CL2629">
        <v>216</v>
      </c>
      <c r="CM2629">
        <v>1</v>
      </c>
    </row>
    <row r="2630" spans="1:251" ht="20.25">
      <c r="CH2630">
        <v>162</v>
      </c>
      <c r="CI2630" t="s">
        <v>57</v>
      </c>
      <c r="CJ2630" s="8">
        <v>43939</v>
      </c>
      <c r="CK2630">
        <v>25</v>
      </c>
      <c r="CL2630">
        <v>235</v>
      </c>
      <c r="CM2630">
        <v>1</v>
      </c>
    </row>
    <row r="2631" spans="1:251" ht="20.25">
      <c r="CH2631">
        <v>162</v>
      </c>
      <c r="CI2631" t="s">
        <v>57</v>
      </c>
      <c r="CJ2631" s="8">
        <v>43940</v>
      </c>
      <c r="CK2631">
        <v>26</v>
      </c>
      <c r="CL2631">
        <v>244</v>
      </c>
      <c r="CM2631">
        <v>1</v>
      </c>
    </row>
    <row r="2632" spans="1:251" ht="20.25">
      <c r="CH2632">
        <v>162</v>
      </c>
      <c r="CI2632" t="s">
        <v>57</v>
      </c>
      <c r="CJ2632" s="8">
        <v>43941</v>
      </c>
      <c r="CK2632">
        <v>29</v>
      </c>
      <c r="CL2632">
        <v>272</v>
      </c>
      <c r="CM2632">
        <v>1</v>
      </c>
    </row>
    <row r="2633" spans="1:251" ht="20.25">
      <c r="CH2633">
        <v>162</v>
      </c>
      <c r="CI2633" t="s">
        <v>57</v>
      </c>
      <c r="CJ2633" s="8">
        <v>43942</v>
      </c>
      <c r="CK2633">
        <v>29</v>
      </c>
      <c r="CL2633">
        <v>272</v>
      </c>
      <c r="CM2633">
        <v>1</v>
      </c>
    </row>
    <row r="2634" spans="1:251" ht="20.25">
      <c r="CH2634">
        <v>162</v>
      </c>
      <c r="CI2634" t="s">
        <v>57</v>
      </c>
      <c r="CJ2634" s="8">
        <v>43943</v>
      </c>
      <c r="CK2634">
        <v>29</v>
      </c>
      <c r="CL2634">
        <v>272</v>
      </c>
      <c r="CM2634">
        <v>1</v>
      </c>
    </row>
    <row r="2635" spans="1:251" ht="20.25">
      <c r="CH2635">
        <v>162</v>
      </c>
      <c r="CI2635" t="s">
        <v>57</v>
      </c>
      <c r="CJ2635" s="8">
        <v>43944</v>
      </c>
      <c r="CK2635">
        <v>31</v>
      </c>
      <c r="CL2635">
        <v>291</v>
      </c>
      <c r="CM2635">
        <v>2</v>
      </c>
    </row>
    <row r="2636" spans="1:251" ht="20.25">
      <c r="CH2636">
        <v>162</v>
      </c>
      <c r="CI2636" t="s">
        <v>57</v>
      </c>
      <c r="CJ2636" s="8">
        <v>43945</v>
      </c>
      <c r="CK2636">
        <v>35</v>
      </c>
      <c r="CL2636">
        <v>328</v>
      </c>
      <c r="CM2636">
        <v>2</v>
      </c>
    </row>
    <row r="2637" spans="1:251" ht="20.25">
      <c r="CH2637">
        <v>162</v>
      </c>
      <c r="CI2637" t="s">
        <v>57</v>
      </c>
      <c r="CJ2637" s="8">
        <v>43946</v>
      </c>
      <c r="CK2637">
        <v>38</v>
      </c>
      <c r="CL2637">
        <v>357</v>
      </c>
      <c r="CM2637">
        <v>2</v>
      </c>
    </row>
    <row r="2638" spans="1:251" ht="20.25">
      <c r="CH2638">
        <v>162</v>
      </c>
      <c r="CI2638" t="s">
        <v>57</v>
      </c>
      <c r="CJ2638" s="8">
        <v>43947</v>
      </c>
      <c r="CK2638">
        <v>39</v>
      </c>
      <c r="CL2638">
        <v>366</v>
      </c>
      <c r="CM2638">
        <v>2</v>
      </c>
    </row>
    <row r="2639" spans="1:251" ht="20.25">
      <c r="CH2639">
        <v>162</v>
      </c>
      <c r="CI2639" t="s">
        <v>57</v>
      </c>
      <c r="CJ2639" s="8">
        <v>43948</v>
      </c>
      <c r="CK2639">
        <v>41</v>
      </c>
      <c r="CL2639">
        <v>385</v>
      </c>
      <c r="CM2639">
        <v>2</v>
      </c>
    </row>
    <row r="2640" spans="1:251" ht="20.25">
      <c r="CH2640">
        <v>162</v>
      </c>
      <c r="CI2640" t="s">
        <v>57</v>
      </c>
      <c r="CJ2640" s="8">
        <v>43949</v>
      </c>
      <c r="CK2640">
        <v>41</v>
      </c>
      <c r="CL2640">
        <v>385</v>
      </c>
      <c r="CM2640">
        <v>2</v>
      </c>
    </row>
    <row r="2641" spans="1:251" ht="20.25">
      <c r="CH2641">
        <v>162</v>
      </c>
      <c r="CI2641" t="s">
        <v>57</v>
      </c>
      <c r="CJ2641" s="8">
        <v>43950</v>
      </c>
      <c r="CK2641">
        <v>42</v>
      </c>
      <c r="CL2641">
        <v>394</v>
      </c>
      <c r="CM2641">
        <v>2</v>
      </c>
    </row>
    <row r="2642" spans="1:251" ht="20.25">
      <c r="CH2642">
        <v>162</v>
      </c>
      <c r="CI2642" t="s">
        <v>57</v>
      </c>
      <c r="CJ2642" s="8">
        <v>43951</v>
      </c>
      <c r="CK2642">
        <v>44</v>
      </c>
      <c r="CL2642">
        <v>413</v>
      </c>
      <c r="CM2642">
        <v>2</v>
      </c>
    </row>
    <row r="2643" spans="1:251" ht="20.25">
      <c r="CH2643">
        <v>162</v>
      </c>
      <c r="CI2643" t="s">
        <v>57</v>
      </c>
      <c r="CJ2643" s="8">
        <v>43952</v>
      </c>
      <c r="CK2643">
        <v>45</v>
      </c>
      <c r="CL2643">
        <v>422</v>
      </c>
      <c r="CM2643">
        <v>2</v>
      </c>
    </row>
    <row r="2644" spans="1:251" ht="20.25">
      <c r="CH2644">
        <v>162</v>
      </c>
      <c r="CI2644" t="s">
        <v>57</v>
      </c>
      <c r="CJ2644" s="8">
        <v>43953</v>
      </c>
      <c r="CK2644">
        <v>46</v>
      </c>
      <c r="CL2644">
        <v>432</v>
      </c>
      <c r="CM2644">
        <v>2</v>
      </c>
    </row>
    <row r="2645" spans="1:251" ht="20.25">
      <c r="CH2645">
        <v>162</v>
      </c>
      <c r="CI2645" t="s">
        <v>57</v>
      </c>
      <c r="CJ2645" s="8">
        <v>43954</v>
      </c>
      <c r="CK2645">
        <v>47</v>
      </c>
      <c r="CL2645">
        <v>441</v>
      </c>
      <c r="CM2645">
        <v>2</v>
      </c>
    </row>
    <row r="2646" spans="1:251" ht="20.25">
      <c r="CH2646">
        <v>162</v>
      </c>
      <c r="CI2646" t="s">
        <v>57</v>
      </c>
      <c r="CJ2646" s="8">
        <v>43955</v>
      </c>
      <c r="CK2646">
        <v>48</v>
      </c>
      <c r="CL2646">
        <v>450</v>
      </c>
      <c r="CM2646">
        <v>2</v>
      </c>
    </row>
    <row r="2647" spans="1:251" ht="20.25">
      <c r="CH2647">
        <v>162</v>
      </c>
      <c r="CI2647" t="s">
        <v>57</v>
      </c>
      <c r="CJ2647" s="8">
        <v>43956</v>
      </c>
      <c r="CK2647">
        <v>48</v>
      </c>
      <c r="CL2647">
        <v>450</v>
      </c>
      <c r="CM2647">
        <v>3</v>
      </c>
    </row>
    <row r="2648" spans="1:251" ht="20.25">
      <c r="CH2648">
        <v>162</v>
      </c>
      <c r="CI2648" t="s">
        <v>57</v>
      </c>
      <c r="CJ2648" s="8">
        <v>43957</v>
      </c>
      <c r="CK2648">
        <v>50</v>
      </c>
      <c r="CL2648">
        <v>469</v>
      </c>
      <c r="CM2648">
        <v>3</v>
      </c>
    </row>
    <row r="2649" spans="1:251" ht="20.25">
      <c r="CH2649">
        <v>162</v>
      </c>
      <c r="CI2649" t="s">
        <v>57</v>
      </c>
      <c r="CJ2649" s="8">
        <v>43958</v>
      </c>
      <c r="CK2649">
        <v>51</v>
      </c>
      <c r="CL2649">
        <v>479</v>
      </c>
      <c r="CM2649">
        <v>3</v>
      </c>
    </row>
    <row r="2650" spans="1:251" ht="20.25">
      <c r="CH2650">
        <v>162</v>
      </c>
      <c r="CI2650" t="s">
        <v>57</v>
      </c>
      <c r="CJ2650" s="8">
        <v>43959</v>
      </c>
      <c r="CK2650">
        <v>50</v>
      </c>
      <c r="CL2650">
        <v>469</v>
      </c>
      <c r="CM2650">
        <v>3</v>
      </c>
    </row>
    <row r="2651" spans="1:251" ht="20.25">
      <c r="CH2651">
        <v>162</v>
      </c>
      <c r="CI2651" t="s">
        <v>57</v>
      </c>
      <c r="CJ2651" s="8">
        <v>43960</v>
      </c>
      <c r="CK2651">
        <v>48</v>
      </c>
      <c r="CL2651">
        <v>450</v>
      </c>
      <c r="CM2651">
        <v>3</v>
      </c>
    </row>
    <row r="2652" spans="1:251" ht="20.25">
      <c r="CH2652">
        <v>162</v>
      </c>
      <c r="CI2652" t="s">
        <v>57</v>
      </c>
      <c r="CJ2652" s="8">
        <v>43961</v>
      </c>
      <c r="CK2652">
        <v>50</v>
      </c>
      <c r="CL2652">
        <v>469</v>
      </c>
      <c r="CM2652">
        <v>3</v>
      </c>
    </row>
    <row r="2653" spans="1:251" ht="20.25">
      <c r="CH2653">
        <v>162</v>
      </c>
      <c r="CI2653" t="s">
        <v>57</v>
      </c>
      <c r="CJ2653" s="8">
        <v>43962</v>
      </c>
      <c r="CK2653">
        <v>50</v>
      </c>
      <c r="CL2653">
        <v>469</v>
      </c>
      <c r="CM2653">
        <v>3</v>
      </c>
    </row>
    <row r="2654" spans="1:251" ht="20.25">
      <c r="CH2654">
        <v>162</v>
      </c>
      <c r="CI2654" t="s">
        <v>57</v>
      </c>
      <c r="CJ2654" s="8">
        <v>43963</v>
      </c>
      <c r="CK2654">
        <v>50</v>
      </c>
      <c r="CL2654">
        <v>469</v>
      </c>
      <c r="CM2654">
        <v>3</v>
      </c>
    </row>
    <row r="2655" spans="1:251" ht="20.25">
      <c r="CH2655">
        <v>162</v>
      </c>
      <c r="CI2655" t="s">
        <v>57</v>
      </c>
      <c r="CJ2655" s="8">
        <v>43964</v>
      </c>
      <c r="CK2655">
        <v>51</v>
      </c>
      <c r="CL2655">
        <v>479</v>
      </c>
      <c r="CM2655">
        <v>3</v>
      </c>
    </row>
    <row r="2656" spans="1:251" ht="20.25">
      <c r="CH2656">
        <v>162</v>
      </c>
      <c r="CI2656" t="s">
        <v>57</v>
      </c>
      <c r="CJ2656" s="8">
        <v>43965</v>
      </c>
      <c r="CK2656">
        <v>51</v>
      </c>
      <c r="CL2656">
        <v>479</v>
      </c>
      <c r="CM2656">
        <v>3</v>
      </c>
    </row>
    <row r="2657" spans="1:251" ht="20.25">
      <c r="CH2657">
        <v>162</v>
      </c>
      <c r="CI2657" t="s">
        <v>57</v>
      </c>
      <c r="CJ2657" s="8">
        <v>43966</v>
      </c>
      <c r="CK2657">
        <v>51</v>
      </c>
      <c r="CL2657">
        <v>479</v>
      </c>
      <c r="CM2657">
        <v>3</v>
      </c>
    </row>
    <row r="2658" spans="1:251" ht="20.25">
      <c r="CH2658">
        <v>164</v>
      </c>
      <c r="CI2658" t="s">
        <v>92</v>
      </c>
      <c r="CJ2658" s="8">
        <v>43914</v>
      </c>
      <c r="CK2658">
        <v>4</v>
      </c>
      <c r="CM2658">
        <v>0</v>
      </c>
    </row>
    <row r="2659" spans="1:251" ht="20.25">
      <c r="CH2659">
        <v>164</v>
      </c>
      <c r="CI2659" t="s">
        <v>92</v>
      </c>
      <c r="CJ2659" s="8">
        <v>43915</v>
      </c>
      <c r="CK2659">
        <v>6</v>
      </c>
      <c r="CM2659">
        <v>0</v>
      </c>
    </row>
    <row r="2660" spans="1:251" ht="20.25">
      <c r="CH2660">
        <v>164</v>
      </c>
      <c r="CI2660" t="s">
        <v>92</v>
      </c>
      <c r="CJ2660" s="8">
        <v>43916</v>
      </c>
      <c r="CK2660">
        <v>7</v>
      </c>
      <c r="CM2660">
        <v>0</v>
      </c>
    </row>
    <row r="2661" spans="1:251" ht="20.25">
      <c r="CH2661">
        <v>164</v>
      </c>
      <c r="CI2661" t="s">
        <v>92</v>
      </c>
      <c r="CJ2661" s="8">
        <v>43917</v>
      </c>
      <c r="CK2661">
        <v>9</v>
      </c>
      <c r="CM2661">
        <v>0</v>
      </c>
    </row>
    <row r="2662" spans="1:251" ht="20.25">
      <c r="CH2662">
        <v>164</v>
      </c>
      <c r="CI2662" t="s">
        <v>92</v>
      </c>
      <c r="CJ2662" s="8">
        <v>43918</v>
      </c>
      <c r="CK2662">
        <v>13</v>
      </c>
      <c r="CM2662">
        <v>0</v>
      </c>
    </row>
    <row r="2663" spans="1:251" ht="20.25">
      <c r="CH2663">
        <v>164</v>
      </c>
      <c r="CI2663" t="s">
        <v>92</v>
      </c>
      <c r="CJ2663" s="8">
        <v>43919</v>
      </c>
      <c r="CK2663">
        <v>15</v>
      </c>
      <c r="CM2663">
        <v>0</v>
      </c>
    </row>
    <row r="2664" spans="1:251" ht="20.25">
      <c r="CH2664">
        <v>164</v>
      </c>
      <c r="CI2664" t="s">
        <v>92</v>
      </c>
      <c r="CJ2664" s="8">
        <v>43920</v>
      </c>
      <c r="CK2664">
        <v>19</v>
      </c>
      <c r="CM2664">
        <v>0</v>
      </c>
    </row>
    <row r="2665" spans="1:251" ht="20.25">
      <c r="CH2665">
        <v>164</v>
      </c>
      <c r="CI2665" t="s">
        <v>92</v>
      </c>
      <c r="CJ2665" s="8">
        <v>43921</v>
      </c>
      <c r="CK2665">
        <v>20</v>
      </c>
      <c r="CM2665">
        <v>0</v>
      </c>
    </row>
    <row r="2666" spans="1:251" ht="20.25">
      <c r="CH2666">
        <v>164</v>
      </c>
      <c r="CI2666" t="s">
        <v>92</v>
      </c>
      <c r="CJ2666" s="8">
        <v>43922</v>
      </c>
      <c r="CK2666">
        <v>21</v>
      </c>
      <c r="CM2666">
        <v>0</v>
      </c>
    </row>
    <row r="2667" spans="1:251" ht="20.25">
      <c r="CH2667">
        <v>164</v>
      </c>
      <c r="CI2667" t="s">
        <v>92</v>
      </c>
      <c r="CJ2667" s="8">
        <v>43923</v>
      </c>
      <c r="CK2667">
        <v>26</v>
      </c>
      <c r="CM2667">
        <v>0</v>
      </c>
    </row>
    <row r="2668" spans="1:251" ht="20.25">
      <c r="CH2668">
        <v>164</v>
      </c>
      <c r="CI2668" t="s">
        <v>92</v>
      </c>
      <c r="CJ2668" s="8">
        <v>43924</v>
      </c>
      <c r="CK2668">
        <v>37</v>
      </c>
      <c r="CM2668">
        <v>2</v>
      </c>
    </row>
    <row r="2669" spans="1:251" ht="20.25">
      <c r="CH2669">
        <v>164</v>
      </c>
      <c r="CI2669" t="s">
        <v>92</v>
      </c>
      <c r="CJ2669" s="8">
        <v>43925</v>
      </c>
      <c r="CK2669">
        <v>43</v>
      </c>
      <c r="CM2669">
        <v>3</v>
      </c>
    </row>
    <row r="2670" spans="1:251" ht="20.25">
      <c r="CH2670">
        <v>164</v>
      </c>
      <c r="CI2670" t="s">
        <v>92</v>
      </c>
      <c r="CJ2670" s="8">
        <v>43926</v>
      </c>
      <c r="CK2670">
        <v>51</v>
      </c>
      <c r="CM2670">
        <v>5</v>
      </c>
    </row>
    <row r="2671" spans="1:251" ht="20.25">
      <c r="CH2671">
        <v>164</v>
      </c>
      <c r="CI2671" t="s">
        <v>92</v>
      </c>
      <c r="CJ2671" s="8">
        <v>43927</v>
      </c>
      <c r="CK2671">
        <v>54</v>
      </c>
      <c r="CM2671">
        <v>7</v>
      </c>
    </row>
    <row r="2672" spans="1:251" ht="20.25">
      <c r="CH2672">
        <v>164</v>
      </c>
      <c r="CI2672" t="s">
        <v>92</v>
      </c>
      <c r="CJ2672" s="8">
        <v>43928</v>
      </c>
      <c r="CK2672">
        <v>57</v>
      </c>
      <c r="CM2672">
        <v>8</v>
      </c>
    </row>
    <row r="2673" spans="1:251" ht="20.25">
      <c r="CH2673">
        <v>164</v>
      </c>
      <c r="CI2673" t="s">
        <v>92</v>
      </c>
      <c r="CJ2673" s="8">
        <v>43929</v>
      </c>
      <c r="CK2673">
        <v>64</v>
      </c>
      <c r="CM2673">
        <v>9</v>
      </c>
    </row>
    <row r="2674" spans="1:251" ht="20.25">
      <c r="CH2674">
        <v>164</v>
      </c>
      <c r="CI2674" t="s">
        <v>92</v>
      </c>
      <c r="CJ2674" s="8">
        <v>43930</v>
      </c>
      <c r="CK2674">
        <v>68</v>
      </c>
      <c r="CM2674">
        <v>9</v>
      </c>
    </row>
    <row r="2675" spans="1:251" ht="20.25">
      <c r="CH2675">
        <v>164</v>
      </c>
      <c r="CI2675" t="s">
        <v>92</v>
      </c>
      <c r="CJ2675" s="8">
        <v>43931</v>
      </c>
      <c r="CK2675">
        <v>73</v>
      </c>
      <c r="CM2675">
        <v>10</v>
      </c>
    </row>
    <row r="2676" spans="1:251" ht="20.25">
      <c r="CH2676">
        <v>164</v>
      </c>
      <c r="CI2676" t="s">
        <v>92</v>
      </c>
      <c r="CJ2676" s="8">
        <v>43932</v>
      </c>
      <c r="CK2676">
        <v>79</v>
      </c>
      <c r="CM2676">
        <v>12</v>
      </c>
    </row>
    <row r="2677" spans="1:251" ht="20.25">
      <c r="CH2677">
        <v>164</v>
      </c>
      <c r="CI2677" t="s">
        <v>92</v>
      </c>
      <c r="CJ2677" s="8">
        <v>43933</v>
      </c>
      <c r="CK2677">
        <v>81</v>
      </c>
      <c r="CM2677">
        <v>14</v>
      </c>
    </row>
    <row r="2678" spans="1:251" ht="20.25">
      <c r="CH2678">
        <v>164</v>
      </c>
      <c r="CI2678" t="s">
        <v>92</v>
      </c>
      <c r="CJ2678" s="8">
        <v>43934</v>
      </c>
      <c r="CK2678">
        <v>102</v>
      </c>
      <c r="CM2678">
        <v>16</v>
      </c>
    </row>
    <row r="2679" spans="1:251" ht="20.25">
      <c r="CH2679">
        <v>164</v>
      </c>
      <c r="CI2679" t="s">
        <v>92</v>
      </c>
      <c r="CJ2679" s="8">
        <v>43935</v>
      </c>
      <c r="CK2679">
        <v>111</v>
      </c>
      <c r="CM2679">
        <v>17</v>
      </c>
    </row>
    <row r="2680" spans="1:251" ht="20.25">
      <c r="CH2680">
        <v>164</v>
      </c>
      <c r="CI2680" t="s">
        <v>92</v>
      </c>
      <c r="CJ2680" s="8">
        <v>43936</v>
      </c>
      <c r="CK2680">
        <v>136</v>
      </c>
      <c r="CM2680">
        <v>28</v>
      </c>
    </row>
    <row r="2681" spans="1:251" ht="20.25">
      <c r="CH2681">
        <v>164</v>
      </c>
      <c r="CI2681" t="s">
        <v>92</v>
      </c>
      <c r="CJ2681" s="8">
        <v>43937</v>
      </c>
      <c r="CK2681">
        <v>147</v>
      </c>
      <c r="CL2681">
        <v>511</v>
      </c>
      <c r="CM2681">
        <v>32</v>
      </c>
    </row>
    <row r="2682" spans="1:251" ht="20.25">
      <c r="CH2682">
        <v>164</v>
      </c>
      <c r="CI2682" t="s">
        <v>92</v>
      </c>
      <c r="CJ2682" s="8">
        <v>43938</v>
      </c>
      <c r="CK2682">
        <v>152</v>
      </c>
      <c r="CL2682">
        <v>529</v>
      </c>
      <c r="CM2682">
        <v>33</v>
      </c>
    </row>
    <row r="2683" spans="1:251" ht="20.25">
      <c r="CH2683">
        <v>164</v>
      </c>
      <c r="CI2683" t="s">
        <v>92</v>
      </c>
      <c r="CJ2683" s="8">
        <v>43939</v>
      </c>
      <c r="CK2683">
        <v>155</v>
      </c>
      <c r="CL2683">
        <v>539</v>
      </c>
      <c r="CM2683">
        <v>34</v>
      </c>
    </row>
    <row r="2684" spans="1:251" ht="20.25">
      <c r="CH2684">
        <v>164</v>
      </c>
      <c r="CI2684" t="s">
        <v>92</v>
      </c>
      <c r="CJ2684" s="8">
        <v>43940</v>
      </c>
      <c r="CK2684">
        <v>157</v>
      </c>
      <c r="CL2684">
        <v>546</v>
      </c>
      <c r="CM2684">
        <v>35</v>
      </c>
    </row>
    <row r="2685" spans="1:251" ht="20.25">
      <c r="CH2685">
        <v>164</v>
      </c>
      <c r="CI2685" t="s">
        <v>92</v>
      </c>
      <c r="CJ2685" s="8">
        <v>43941</v>
      </c>
      <c r="CK2685">
        <v>200</v>
      </c>
      <c r="CL2685">
        <v>695</v>
      </c>
      <c r="CM2685">
        <v>46</v>
      </c>
    </row>
    <row r="2686" spans="1:251" ht="20.25">
      <c r="CH2686">
        <v>164</v>
      </c>
      <c r="CI2686" t="s">
        <v>92</v>
      </c>
      <c r="CJ2686" s="8">
        <v>43942</v>
      </c>
      <c r="CK2686">
        <v>213</v>
      </c>
      <c r="CL2686">
        <v>741</v>
      </c>
      <c r="CM2686">
        <v>50</v>
      </c>
    </row>
    <row r="2687" spans="1:251" ht="20.25">
      <c r="CH2687">
        <v>164</v>
      </c>
      <c r="CI2687" t="s">
        <v>92</v>
      </c>
      <c r="CJ2687" s="8">
        <v>43943</v>
      </c>
      <c r="CK2687">
        <v>224</v>
      </c>
      <c r="CL2687">
        <v>779</v>
      </c>
      <c r="CM2687">
        <v>54</v>
      </c>
    </row>
    <row r="2688" spans="1:251" ht="20.25">
      <c r="CH2688">
        <v>164</v>
      </c>
      <c r="CI2688" t="s">
        <v>92</v>
      </c>
      <c r="CJ2688" s="8">
        <v>43944</v>
      </c>
      <c r="CK2688">
        <v>233</v>
      </c>
      <c r="CL2688">
        <v>810</v>
      </c>
      <c r="CM2688">
        <v>55</v>
      </c>
    </row>
    <row r="2689" spans="1:251" ht="20.25">
      <c r="CH2689">
        <v>164</v>
      </c>
      <c r="CI2689" t="s">
        <v>92</v>
      </c>
      <c r="CJ2689" s="8">
        <v>43945</v>
      </c>
      <c r="CK2689">
        <v>248</v>
      </c>
      <c r="CL2689">
        <v>862</v>
      </c>
      <c r="CM2689">
        <v>60</v>
      </c>
    </row>
    <row r="2690" spans="1:251" ht="20.25">
      <c r="CH2690">
        <v>164</v>
      </c>
      <c r="CI2690" t="s">
        <v>92</v>
      </c>
      <c r="CJ2690" s="8">
        <v>43946</v>
      </c>
      <c r="CK2690">
        <v>261</v>
      </c>
      <c r="CL2690">
        <v>908</v>
      </c>
      <c r="CM2690">
        <v>65</v>
      </c>
    </row>
    <row r="2691" spans="1:251" ht="20.25">
      <c r="CH2691">
        <v>164</v>
      </c>
      <c r="CI2691" t="s">
        <v>92</v>
      </c>
      <c r="CJ2691" s="8">
        <v>43947</v>
      </c>
      <c r="CK2691">
        <v>281</v>
      </c>
      <c r="CL2691">
        <v>977</v>
      </c>
      <c r="CM2691">
        <v>67</v>
      </c>
    </row>
    <row r="2692" spans="1:251" ht="20.25">
      <c r="CH2692">
        <v>164</v>
      </c>
      <c r="CI2692" t="s">
        <v>92</v>
      </c>
      <c r="CJ2692" s="8">
        <v>43948</v>
      </c>
      <c r="CK2692">
        <v>283</v>
      </c>
      <c r="CL2692">
        <v>984</v>
      </c>
      <c r="CM2692">
        <v>70</v>
      </c>
    </row>
    <row r="2693" spans="1:251" ht="20.25">
      <c r="CH2693">
        <v>164</v>
      </c>
      <c r="CI2693" t="s">
        <v>92</v>
      </c>
      <c r="CJ2693" s="8">
        <v>43949</v>
      </c>
      <c r="CK2693">
        <v>285</v>
      </c>
      <c r="CL2693">
        <v>991</v>
      </c>
      <c r="CM2693">
        <v>73</v>
      </c>
    </row>
    <row r="2694" spans="1:251" ht="20.25">
      <c r="CH2694">
        <v>164</v>
      </c>
      <c r="CI2694" t="s">
        <v>92</v>
      </c>
      <c r="CJ2694" s="8">
        <v>43950</v>
      </c>
      <c r="CK2694">
        <v>305</v>
      </c>
      <c r="CL2694">
        <v>1061</v>
      </c>
      <c r="CM2694">
        <v>73</v>
      </c>
    </row>
    <row r="2695" spans="1:251" ht="20.25">
      <c r="CH2695">
        <v>164</v>
      </c>
      <c r="CI2695" t="s">
        <v>92</v>
      </c>
      <c r="CJ2695" s="8">
        <v>43951</v>
      </c>
      <c r="CK2695">
        <v>316</v>
      </c>
      <c r="CL2695">
        <v>1099</v>
      </c>
      <c r="CM2695">
        <v>76</v>
      </c>
    </row>
    <row r="2696" spans="1:251" ht="20.25">
      <c r="CH2696">
        <v>164</v>
      </c>
      <c r="CI2696" t="s">
        <v>92</v>
      </c>
      <c r="CJ2696" s="8">
        <v>43952</v>
      </c>
      <c r="CK2696">
        <v>329</v>
      </c>
      <c r="CL2696">
        <v>1144</v>
      </c>
      <c r="CM2696">
        <v>76</v>
      </c>
    </row>
    <row r="2697" spans="1:251" ht="20.25">
      <c r="CH2697">
        <v>164</v>
      </c>
      <c r="CI2697" t="s">
        <v>92</v>
      </c>
      <c r="CJ2697" s="8">
        <v>43953</v>
      </c>
      <c r="CK2697">
        <v>332</v>
      </c>
      <c r="CL2697">
        <v>1154</v>
      </c>
      <c r="CM2697">
        <v>78</v>
      </c>
    </row>
    <row r="2698" spans="1:251" ht="20.25">
      <c r="CH2698">
        <v>164</v>
      </c>
      <c r="CI2698" t="s">
        <v>92</v>
      </c>
      <c r="CJ2698" s="8">
        <v>43954</v>
      </c>
      <c r="CK2698">
        <v>337</v>
      </c>
      <c r="CL2698">
        <v>1172</v>
      </c>
      <c r="CM2698">
        <v>82</v>
      </c>
    </row>
    <row r="2699" spans="1:251" ht="20.25">
      <c r="CH2699">
        <v>164</v>
      </c>
      <c r="CI2699" t="s">
        <v>92</v>
      </c>
      <c r="CJ2699" s="8">
        <v>43955</v>
      </c>
      <c r="CK2699">
        <v>347</v>
      </c>
      <c r="CL2699">
        <v>1207</v>
      </c>
      <c r="CM2699">
        <v>86</v>
      </c>
    </row>
    <row r="2700" spans="1:251" ht="20.25">
      <c r="CH2700">
        <v>164</v>
      </c>
      <c r="CI2700" t="s">
        <v>92</v>
      </c>
      <c r="CJ2700" s="8">
        <v>43956</v>
      </c>
      <c r="CK2700">
        <v>352</v>
      </c>
      <c r="CL2700">
        <v>1224</v>
      </c>
      <c r="CM2700">
        <v>87</v>
      </c>
    </row>
    <row r="2701" spans="1:251" ht="20.25">
      <c r="CH2701">
        <v>164</v>
      </c>
      <c r="CI2701" t="s">
        <v>92</v>
      </c>
      <c r="CJ2701" s="8">
        <v>43957</v>
      </c>
      <c r="CK2701">
        <v>356</v>
      </c>
      <c r="CL2701">
        <v>1238</v>
      </c>
      <c r="CM2701">
        <v>89</v>
      </c>
    </row>
    <row r="2702" spans="1:251" ht="20.25">
      <c r="CH2702">
        <v>164</v>
      </c>
      <c r="CI2702" t="s">
        <v>92</v>
      </c>
      <c r="CJ2702" s="8">
        <v>43958</v>
      </c>
      <c r="CK2702">
        <v>360</v>
      </c>
      <c r="CL2702">
        <v>1252</v>
      </c>
      <c r="CM2702">
        <v>89</v>
      </c>
    </row>
    <row r="2703" spans="1:251" ht="20.25">
      <c r="CH2703">
        <v>164</v>
      </c>
      <c r="CI2703" t="s">
        <v>92</v>
      </c>
      <c r="CJ2703" s="8">
        <v>43959</v>
      </c>
      <c r="CK2703">
        <v>365</v>
      </c>
      <c r="CL2703">
        <v>1269</v>
      </c>
      <c r="CM2703">
        <v>90</v>
      </c>
    </row>
    <row r="2704" spans="1:251" ht="20.25">
      <c r="CH2704">
        <v>164</v>
      </c>
      <c r="CI2704" t="s">
        <v>92</v>
      </c>
      <c r="CJ2704" s="8">
        <v>43960</v>
      </c>
      <c r="CK2704">
        <v>367</v>
      </c>
      <c r="CL2704">
        <v>1276</v>
      </c>
      <c r="CM2704">
        <v>90</v>
      </c>
    </row>
    <row r="2705" spans="1:251" ht="20.25">
      <c r="CH2705">
        <v>164</v>
      </c>
      <c r="CI2705" t="s">
        <v>92</v>
      </c>
      <c r="CJ2705" s="8">
        <v>43961</v>
      </c>
      <c r="CK2705">
        <v>372</v>
      </c>
      <c r="CL2705">
        <v>1293</v>
      </c>
      <c r="CM2705">
        <v>90</v>
      </c>
    </row>
    <row r="2706" spans="1:251" ht="20.25">
      <c r="CH2706">
        <v>164</v>
      </c>
      <c r="CI2706" t="s">
        <v>92</v>
      </c>
      <c r="CJ2706" s="8">
        <v>43962</v>
      </c>
      <c r="CK2706">
        <v>376</v>
      </c>
      <c r="CL2706">
        <v>1307</v>
      </c>
      <c r="CM2706">
        <v>91</v>
      </c>
    </row>
    <row r="2707" spans="1:251" ht="20.25">
      <c r="CH2707">
        <v>164</v>
      </c>
      <c r="CI2707" t="s">
        <v>92</v>
      </c>
      <c r="CJ2707" s="8">
        <v>43963</v>
      </c>
      <c r="CK2707">
        <v>383</v>
      </c>
      <c r="CL2707">
        <v>1332</v>
      </c>
      <c r="CM2707">
        <v>92</v>
      </c>
    </row>
    <row r="2708" spans="1:251" ht="20.25">
      <c r="CH2708">
        <v>164</v>
      </c>
      <c r="CI2708" t="s">
        <v>92</v>
      </c>
      <c r="CJ2708" s="8">
        <v>43964</v>
      </c>
      <c r="CK2708">
        <v>391</v>
      </c>
      <c r="CL2708">
        <v>1360</v>
      </c>
      <c r="CM2708">
        <v>92</v>
      </c>
    </row>
    <row r="2709" spans="1:251" ht="20.25">
      <c r="CH2709">
        <v>164</v>
      </c>
      <c r="CI2709" t="s">
        <v>92</v>
      </c>
      <c r="CJ2709" s="8">
        <v>43965</v>
      </c>
      <c r="CK2709">
        <v>398</v>
      </c>
      <c r="CL2709">
        <v>1384</v>
      </c>
      <c r="CM2709">
        <v>91</v>
      </c>
    </row>
    <row r="2710" spans="1:251" ht="20.25">
      <c r="CH2710">
        <v>164</v>
      </c>
      <c r="CI2710" t="s">
        <v>92</v>
      </c>
      <c r="CJ2710" s="8">
        <v>43966</v>
      </c>
      <c r="CK2710">
        <v>423</v>
      </c>
      <c r="CL2710">
        <v>1471</v>
      </c>
      <c r="CM2710">
        <v>92</v>
      </c>
    </row>
    <row r="2711" spans="1:251" ht="20.25">
      <c r="CH2711">
        <v>165</v>
      </c>
      <c r="CI2711" t="s">
        <v>93</v>
      </c>
      <c r="CJ2711" s="8">
        <v>43914</v>
      </c>
      <c r="CK2711">
        <v>2</v>
      </c>
      <c r="CM2711">
        <v>0</v>
      </c>
    </row>
    <row r="2712" spans="1:251" ht="20.25">
      <c r="CH2712">
        <v>165</v>
      </c>
      <c r="CI2712" t="s">
        <v>93</v>
      </c>
      <c r="CJ2712" s="8">
        <v>43915</v>
      </c>
      <c r="CK2712">
        <v>2</v>
      </c>
      <c r="CM2712">
        <v>0</v>
      </c>
    </row>
    <row r="2713" spans="1:251" ht="20.25">
      <c r="CH2713">
        <v>165</v>
      </c>
      <c r="CI2713" t="s">
        <v>93</v>
      </c>
      <c r="CJ2713" s="8">
        <v>43916</v>
      </c>
      <c r="CK2713">
        <v>2</v>
      </c>
      <c r="CM2713">
        <v>0</v>
      </c>
    </row>
    <row r="2714" spans="1:251" ht="20.25">
      <c r="CH2714">
        <v>165</v>
      </c>
      <c r="CI2714" t="s">
        <v>93</v>
      </c>
      <c r="CJ2714" s="8">
        <v>43917</v>
      </c>
      <c r="CK2714">
        <v>2</v>
      </c>
      <c r="CM2714">
        <v>0</v>
      </c>
    </row>
    <row r="2715" spans="1:251" ht="20.25">
      <c r="CH2715">
        <v>165</v>
      </c>
      <c r="CI2715" t="s">
        <v>93</v>
      </c>
      <c r="CJ2715" s="8">
        <v>43918</v>
      </c>
      <c r="CK2715">
        <v>2</v>
      </c>
      <c r="CM2715">
        <v>0</v>
      </c>
    </row>
    <row r="2716" spans="1:251" ht="20.25">
      <c r="CH2716">
        <v>165</v>
      </c>
      <c r="CI2716" t="s">
        <v>93</v>
      </c>
      <c r="CJ2716" s="8">
        <v>43919</v>
      </c>
      <c r="CK2716">
        <v>2</v>
      </c>
      <c r="CM2716">
        <v>0</v>
      </c>
    </row>
    <row r="2717" spans="1:251" ht="20.25">
      <c r="CH2717">
        <v>165</v>
      </c>
      <c r="CI2717" t="s">
        <v>93</v>
      </c>
      <c r="CJ2717" s="8">
        <v>43920</v>
      </c>
      <c r="CK2717">
        <v>2</v>
      </c>
      <c r="CM2717">
        <v>0</v>
      </c>
    </row>
    <row r="2718" spans="1:251" ht="20.25">
      <c r="CH2718">
        <v>165</v>
      </c>
      <c r="CI2718" t="s">
        <v>93</v>
      </c>
      <c r="CJ2718" s="8">
        <v>43921</v>
      </c>
      <c r="CK2718">
        <v>4</v>
      </c>
      <c r="CM2718">
        <v>0</v>
      </c>
    </row>
    <row r="2719" spans="1:251" ht="20.25">
      <c r="CH2719">
        <v>165</v>
      </c>
      <c r="CI2719" t="s">
        <v>93</v>
      </c>
      <c r="CJ2719" s="8">
        <v>43922</v>
      </c>
      <c r="CK2719">
        <v>7</v>
      </c>
      <c r="CM2719">
        <v>0</v>
      </c>
    </row>
    <row r="2720" spans="1:251" ht="20.25">
      <c r="CH2720">
        <v>165</v>
      </c>
      <c r="CI2720" t="s">
        <v>93</v>
      </c>
      <c r="CJ2720" s="8">
        <v>43923</v>
      </c>
      <c r="CK2720">
        <v>7</v>
      </c>
      <c r="CM2720">
        <v>0</v>
      </c>
    </row>
    <row r="2721" spans="1:251" ht="20.25">
      <c r="CH2721">
        <v>165</v>
      </c>
      <c r="CI2721" t="s">
        <v>93</v>
      </c>
      <c r="CJ2721" s="8">
        <v>43924</v>
      </c>
      <c r="CK2721">
        <v>6</v>
      </c>
      <c r="CM2721">
        <v>0</v>
      </c>
    </row>
    <row r="2722" spans="1:251" ht="20.25">
      <c r="CH2722">
        <v>165</v>
      </c>
      <c r="CI2722" t="s">
        <v>93</v>
      </c>
      <c r="CJ2722" s="8">
        <v>43925</v>
      </c>
      <c r="CK2722">
        <v>8</v>
      </c>
      <c r="CM2722">
        <v>0</v>
      </c>
    </row>
    <row r="2723" spans="1:251" ht="20.25">
      <c r="CH2723">
        <v>165</v>
      </c>
      <c r="CI2723" t="s">
        <v>93</v>
      </c>
      <c r="CJ2723" s="8">
        <v>43926</v>
      </c>
      <c r="CK2723">
        <v>8</v>
      </c>
      <c r="CM2723">
        <v>0</v>
      </c>
    </row>
    <row r="2724" spans="1:251" ht="20.25">
      <c r="CH2724">
        <v>165</v>
      </c>
      <c r="CI2724" t="s">
        <v>93</v>
      </c>
      <c r="CJ2724" s="8">
        <v>43927</v>
      </c>
      <c r="CK2724">
        <v>11</v>
      </c>
      <c r="CM2724">
        <v>0</v>
      </c>
    </row>
    <row r="2725" spans="1:251" ht="20.25">
      <c r="CH2725">
        <v>165</v>
      </c>
      <c r="CI2725" t="s">
        <v>93</v>
      </c>
      <c r="CJ2725" s="8">
        <v>43928</v>
      </c>
      <c r="CK2725">
        <v>14</v>
      </c>
      <c r="CM2725">
        <v>1</v>
      </c>
    </row>
    <row r="2726" spans="1:251" ht="20.25">
      <c r="CH2726">
        <v>165</v>
      </c>
      <c r="CI2726" t="s">
        <v>93</v>
      </c>
      <c r="CJ2726" s="8">
        <v>43929</v>
      </c>
      <c r="CK2726">
        <v>16</v>
      </c>
      <c r="CM2726">
        <v>2</v>
      </c>
    </row>
    <row r="2727" spans="1:251" ht="20.25">
      <c r="CH2727">
        <v>165</v>
      </c>
      <c r="CI2727" t="s">
        <v>93</v>
      </c>
      <c r="CJ2727" s="8">
        <v>43930</v>
      </c>
      <c r="CK2727">
        <v>16</v>
      </c>
      <c r="CM2727">
        <v>3</v>
      </c>
    </row>
    <row r="2728" spans="1:251" ht="20.25">
      <c r="CH2728">
        <v>165</v>
      </c>
      <c r="CI2728" t="s">
        <v>93</v>
      </c>
      <c r="CJ2728" s="8">
        <v>43931</v>
      </c>
      <c r="CK2728">
        <v>16</v>
      </c>
      <c r="CM2728">
        <v>3</v>
      </c>
    </row>
    <row r="2729" spans="1:251" ht="20.25">
      <c r="CH2729">
        <v>165</v>
      </c>
      <c r="CI2729" t="s">
        <v>93</v>
      </c>
      <c r="CJ2729" s="8">
        <v>43932</v>
      </c>
      <c r="CK2729">
        <v>18</v>
      </c>
      <c r="CM2729">
        <v>3</v>
      </c>
    </row>
    <row r="2730" spans="1:251" ht="20.25">
      <c r="CH2730">
        <v>165</v>
      </c>
      <c r="CI2730" t="s">
        <v>93</v>
      </c>
      <c r="CJ2730" s="8">
        <v>43933</v>
      </c>
      <c r="CK2730">
        <v>18</v>
      </c>
      <c r="CM2730">
        <v>3</v>
      </c>
    </row>
    <row r="2731" spans="1:251" ht="20.25">
      <c r="CH2731">
        <v>165</v>
      </c>
      <c r="CI2731" t="s">
        <v>93</v>
      </c>
      <c r="CJ2731" s="8">
        <v>43934</v>
      </c>
      <c r="CK2731">
        <v>21</v>
      </c>
      <c r="CM2731">
        <v>3</v>
      </c>
    </row>
    <row r="2732" spans="1:251" ht="20.25">
      <c r="CH2732">
        <v>165</v>
      </c>
      <c r="CI2732" t="s">
        <v>93</v>
      </c>
      <c r="CJ2732" s="8">
        <v>43935</v>
      </c>
      <c r="CK2732">
        <v>22</v>
      </c>
      <c r="CM2732">
        <v>3</v>
      </c>
    </row>
    <row r="2733" spans="1:251" ht="20.25">
      <c r="CH2733">
        <v>165</v>
      </c>
      <c r="CI2733" t="s">
        <v>93</v>
      </c>
      <c r="CJ2733" s="8">
        <v>43936</v>
      </c>
      <c r="CK2733">
        <v>24</v>
      </c>
      <c r="CM2733">
        <v>3</v>
      </c>
    </row>
    <row r="2734" spans="1:251" ht="20.25">
      <c r="CH2734">
        <v>165</v>
      </c>
      <c r="CI2734" t="s">
        <v>93</v>
      </c>
      <c r="CJ2734" s="8">
        <v>43937</v>
      </c>
      <c r="CK2734">
        <v>24</v>
      </c>
      <c r="CL2734">
        <v>186</v>
      </c>
      <c r="CM2734">
        <v>3</v>
      </c>
    </row>
    <row r="2735" spans="1:251" ht="20.25">
      <c r="CH2735">
        <v>165</v>
      </c>
      <c r="CI2735" t="s">
        <v>93</v>
      </c>
      <c r="CJ2735" s="8">
        <v>43938</v>
      </c>
      <c r="CK2735">
        <v>25</v>
      </c>
      <c r="CL2735">
        <v>194</v>
      </c>
      <c r="CM2735">
        <v>4</v>
      </c>
    </row>
    <row r="2736" spans="1:251" ht="20.25">
      <c r="CH2736">
        <v>165</v>
      </c>
      <c r="CI2736" t="s">
        <v>93</v>
      </c>
      <c r="CJ2736" s="8">
        <v>43939</v>
      </c>
      <c r="CK2736">
        <v>25</v>
      </c>
      <c r="CL2736">
        <v>194</v>
      </c>
      <c r="CM2736">
        <v>4</v>
      </c>
    </row>
    <row r="2737" spans="1:251" ht="20.25">
      <c r="CH2737">
        <v>165</v>
      </c>
      <c r="CI2737" t="s">
        <v>93</v>
      </c>
      <c r="CJ2737" s="8">
        <v>43940</v>
      </c>
      <c r="CK2737">
        <v>27</v>
      </c>
      <c r="CL2737">
        <v>210</v>
      </c>
      <c r="CM2737">
        <v>4</v>
      </c>
    </row>
    <row r="2738" spans="1:251" ht="20.25">
      <c r="CH2738">
        <v>165</v>
      </c>
      <c r="CI2738" t="s">
        <v>93</v>
      </c>
      <c r="CJ2738" s="8">
        <v>43941</v>
      </c>
      <c r="CK2738">
        <v>29</v>
      </c>
      <c r="CL2738">
        <v>225</v>
      </c>
      <c r="CM2738">
        <v>5</v>
      </c>
    </row>
    <row r="2739" spans="1:251" ht="20.25">
      <c r="CH2739">
        <v>165</v>
      </c>
      <c r="CI2739" t="s">
        <v>93</v>
      </c>
      <c r="CJ2739" s="8">
        <v>43942</v>
      </c>
      <c r="CK2739">
        <v>29</v>
      </c>
      <c r="CL2739">
        <v>225</v>
      </c>
      <c r="CM2739">
        <v>5</v>
      </c>
    </row>
    <row r="2740" spans="1:251" ht="20.25">
      <c r="CH2740">
        <v>165</v>
      </c>
      <c r="CI2740" t="s">
        <v>93</v>
      </c>
      <c r="CJ2740" s="8">
        <v>43943</v>
      </c>
      <c r="CK2740">
        <v>31</v>
      </c>
      <c r="CL2740">
        <v>241</v>
      </c>
      <c r="CM2740">
        <v>5</v>
      </c>
    </row>
    <row r="2741" spans="1:251" ht="20.25">
      <c r="CH2741">
        <v>165</v>
      </c>
      <c r="CI2741" t="s">
        <v>93</v>
      </c>
      <c r="CJ2741" s="8">
        <v>43944</v>
      </c>
      <c r="CK2741">
        <v>33</v>
      </c>
      <c r="CL2741">
        <v>256</v>
      </c>
      <c r="CM2741">
        <v>5</v>
      </c>
    </row>
    <row r="2742" spans="1:251" ht="20.25">
      <c r="CH2742">
        <v>165</v>
      </c>
      <c r="CI2742" t="s">
        <v>93</v>
      </c>
      <c r="CJ2742" s="8">
        <v>43945</v>
      </c>
      <c r="CK2742">
        <v>36</v>
      </c>
      <c r="CL2742">
        <v>280</v>
      </c>
      <c r="CM2742">
        <v>5</v>
      </c>
    </row>
    <row r="2743" spans="1:251" ht="20.25">
      <c r="CH2743">
        <v>165</v>
      </c>
      <c r="CI2743" t="s">
        <v>93</v>
      </c>
      <c r="CJ2743" s="8">
        <v>43946</v>
      </c>
      <c r="CK2743">
        <v>37</v>
      </c>
      <c r="CL2743">
        <v>287</v>
      </c>
      <c r="CM2743">
        <v>5</v>
      </c>
    </row>
    <row r="2744" spans="1:251" ht="20.25">
      <c r="CH2744">
        <v>165</v>
      </c>
      <c r="CI2744" t="s">
        <v>93</v>
      </c>
      <c r="CJ2744" s="8">
        <v>43947</v>
      </c>
      <c r="CK2744">
        <v>39</v>
      </c>
      <c r="CL2744">
        <v>303</v>
      </c>
      <c r="CM2744">
        <v>5</v>
      </c>
    </row>
    <row r="2745" spans="1:251" ht="20.25">
      <c r="CH2745">
        <v>165</v>
      </c>
      <c r="CI2745" t="s">
        <v>93</v>
      </c>
      <c r="CJ2745" s="8">
        <v>43948</v>
      </c>
      <c r="CK2745">
        <v>40</v>
      </c>
      <c r="CL2745">
        <v>311</v>
      </c>
      <c r="CM2745">
        <v>5</v>
      </c>
    </row>
    <row r="2746" spans="1:251" ht="20.25">
      <c r="CH2746">
        <v>165</v>
      </c>
      <c r="CI2746" t="s">
        <v>93</v>
      </c>
      <c r="CJ2746" s="8">
        <v>43949</v>
      </c>
      <c r="CK2746">
        <v>43</v>
      </c>
      <c r="CL2746">
        <v>334</v>
      </c>
      <c r="CM2746">
        <v>5</v>
      </c>
    </row>
    <row r="2747" spans="1:251" ht="20.25">
      <c r="CH2747">
        <v>165</v>
      </c>
      <c r="CI2747" t="s">
        <v>93</v>
      </c>
      <c r="CJ2747" s="8">
        <v>43950</v>
      </c>
      <c r="CK2747">
        <v>43</v>
      </c>
      <c r="CL2747">
        <v>334</v>
      </c>
      <c r="CM2747">
        <v>4</v>
      </c>
    </row>
    <row r="2748" spans="1:251" ht="20.25">
      <c r="CH2748">
        <v>165</v>
      </c>
      <c r="CI2748" t="s">
        <v>93</v>
      </c>
      <c r="CJ2748" s="8">
        <v>43951</v>
      </c>
      <c r="CK2748">
        <v>42</v>
      </c>
      <c r="CL2748">
        <v>326</v>
      </c>
      <c r="CM2748">
        <v>2</v>
      </c>
    </row>
    <row r="2749" spans="1:251" ht="20.25">
      <c r="CH2749">
        <v>165</v>
      </c>
      <c r="CI2749" t="s">
        <v>93</v>
      </c>
      <c r="CJ2749" s="8">
        <v>43952</v>
      </c>
      <c r="CK2749">
        <v>44</v>
      </c>
      <c r="CL2749">
        <v>342</v>
      </c>
      <c r="CM2749">
        <v>2</v>
      </c>
    </row>
    <row r="2750" spans="1:251" ht="20.25">
      <c r="CH2750">
        <v>165</v>
      </c>
      <c r="CI2750" t="s">
        <v>93</v>
      </c>
      <c r="CJ2750" s="8">
        <v>43953</v>
      </c>
      <c r="CK2750">
        <v>47</v>
      </c>
      <c r="CL2750">
        <v>365</v>
      </c>
      <c r="CM2750">
        <v>2</v>
      </c>
    </row>
    <row r="2751" spans="1:251" ht="20.25">
      <c r="CH2751">
        <v>165</v>
      </c>
      <c r="CI2751" t="s">
        <v>93</v>
      </c>
      <c r="CJ2751" s="8">
        <v>43954</v>
      </c>
      <c r="CK2751">
        <v>47</v>
      </c>
      <c r="CL2751">
        <v>365</v>
      </c>
      <c r="CM2751">
        <v>2</v>
      </c>
    </row>
    <row r="2752" spans="1:251" ht="20.25">
      <c r="CH2752">
        <v>165</v>
      </c>
      <c r="CI2752" t="s">
        <v>93</v>
      </c>
      <c r="CJ2752" s="8">
        <v>43955</v>
      </c>
      <c r="CK2752">
        <v>53</v>
      </c>
      <c r="CL2752">
        <v>412</v>
      </c>
      <c r="CM2752">
        <v>6</v>
      </c>
    </row>
    <row r="2753" spans="1:251" ht="20.25">
      <c r="CH2753">
        <v>165</v>
      </c>
      <c r="CI2753" t="s">
        <v>93</v>
      </c>
      <c r="CJ2753" s="8">
        <v>43956</v>
      </c>
      <c r="CK2753">
        <v>60</v>
      </c>
      <c r="CL2753">
        <v>466</v>
      </c>
      <c r="CM2753">
        <v>7</v>
      </c>
    </row>
    <row r="2754" spans="1:251" ht="20.25">
      <c r="CH2754">
        <v>165</v>
      </c>
      <c r="CI2754" t="s">
        <v>93</v>
      </c>
      <c r="CJ2754" s="8">
        <v>43957</v>
      </c>
      <c r="CK2754">
        <v>70</v>
      </c>
      <c r="CL2754">
        <v>544</v>
      </c>
      <c r="CM2754">
        <v>6</v>
      </c>
    </row>
    <row r="2755" spans="1:251" ht="20.25">
      <c r="CH2755">
        <v>165</v>
      </c>
      <c r="CI2755" t="s">
        <v>93</v>
      </c>
      <c r="CJ2755" s="8">
        <v>43958</v>
      </c>
      <c r="CK2755">
        <v>74</v>
      </c>
      <c r="CL2755">
        <v>575</v>
      </c>
      <c r="CM2755">
        <v>7</v>
      </c>
    </row>
    <row r="2756" spans="1:251" ht="20.25">
      <c r="CH2756">
        <v>165</v>
      </c>
      <c r="CI2756" t="s">
        <v>93</v>
      </c>
      <c r="CJ2756" s="8">
        <v>43959</v>
      </c>
      <c r="CK2756">
        <v>74</v>
      </c>
      <c r="CL2756">
        <v>575</v>
      </c>
      <c r="CM2756">
        <v>7</v>
      </c>
    </row>
    <row r="2757" spans="1:251" ht="20.25">
      <c r="CH2757">
        <v>165</v>
      </c>
      <c r="CI2757" t="s">
        <v>93</v>
      </c>
      <c r="CJ2757" s="8">
        <v>43960</v>
      </c>
      <c r="CK2757">
        <v>77</v>
      </c>
      <c r="CL2757">
        <v>598</v>
      </c>
      <c r="CM2757">
        <v>7</v>
      </c>
    </row>
    <row r="2758" spans="1:251" ht="20.25">
      <c r="CH2758">
        <v>165</v>
      </c>
      <c r="CI2758" t="s">
        <v>93</v>
      </c>
      <c r="CJ2758" s="8">
        <v>43961</v>
      </c>
      <c r="CK2758">
        <v>79</v>
      </c>
      <c r="CL2758">
        <v>614</v>
      </c>
      <c r="CM2758">
        <v>7</v>
      </c>
    </row>
    <row r="2759" spans="1:251" ht="20.25">
      <c r="CH2759">
        <v>165</v>
      </c>
      <c r="CI2759" t="s">
        <v>93</v>
      </c>
      <c r="CJ2759" s="8">
        <v>43962</v>
      </c>
      <c r="CK2759">
        <v>81</v>
      </c>
      <c r="CL2759">
        <v>629</v>
      </c>
      <c r="CM2759">
        <v>7</v>
      </c>
    </row>
    <row r="2760" spans="1:251" ht="20.25">
      <c r="CH2760">
        <v>165</v>
      </c>
      <c r="CI2760" t="s">
        <v>93</v>
      </c>
      <c r="CJ2760" s="8">
        <v>43963</v>
      </c>
      <c r="CK2760">
        <v>86</v>
      </c>
      <c r="CL2760">
        <v>668</v>
      </c>
      <c r="CM2760">
        <v>8</v>
      </c>
    </row>
    <row r="2761" spans="1:251" ht="20.25">
      <c r="CH2761">
        <v>165</v>
      </c>
      <c r="CI2761" t="s">
        <v>93</v>
      </c>
      <c r="CJ2761" s="8">
        <v>43964</v>
      </c>
      <c r="CK2761">
        <v>87</v>
      </c>
      <c r="CL2761">
        <v>676</v>
      </c>
      <c r="CM2761">
        <v>11</v>
      </c>
    </row>
    <row r="2762" spans="1:251" ht="20.25">
      <c r="CH2762">
        <v>165</v>
      </c>
      <c r="CI2762" t="s">
        <v>93</v>
      </c>
      <c r="CJ2762" s="8">
        <v>43965</v>
      </c>
      <c r="CK2762">
        <v>88</v>
      </c>
      <c r="CL2762">
        <v>683</v>
      </c>
      <c r="CM2762">
        <v>12</v>
      </c>
    </row>
    <row r="2763" spans="1:251" ht="20.25">
      <c r="CH2763">
        <v>165</v>
      </c>
      <c r="CI2763" t="s">
        <v>93</v>
      </c>
      <c r="CJ2763" s="8">
        <v>43966</v>
      </c>
      <c r="CK2763">
        <v>91</v>
      </c>
      <c r="CL2763">
        <v>707</v>
      </c>
      <c r="CM2763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65</v>
      </c>
      <c r="S1">
        <v>173</v>
      </c>
    </row>
    <row r="2" spans="3:19" ht="19.5">
      <c r="R2" t="s">
        <v>67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69</v>
      </c>
      <c r="S4">
        <v>421</v>
      </c>
    </row>
    <row r="5" spans="3:19" ht="19.5">
      <c r="R5" t="s">
        <v>71</v>
      </c>
      <c r="S5">
        <v>525</v>
      </c>
    </row>
    <row r="6" spans="3:19" ht="19.5">
      <c r="N6" t="inlineStr">
        <is>
          <t>Was probably county-based prior, or</t>
        </is>
      </c>
      <c r="R6" t="s">
        <v>73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76</v>
      </c>
      <c r="S8">
        <v>1706</v>
      </c>
    </row>
    <row r="9" spans="3:19" customHeight="1" ht="27">
      <c r="R9" t="s">
        <v>78</v>
      </c>
      <c r="S9">
        <v>2495</v>
      </c>
    </row>
    <row r="10" spans="3:19" customHeight="1" ht="27.75">
      <c r="R10" t="s">
        <v>81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83</v>
      </c>
    </row>
    <row r="13" spans="3:19" ht="19.5">
      <c r="C13" t="s">
        <v>4</v>
      </c>
      <c r="N13" t="s">
        <v>5</v>
      </c>
      <c r="P13" t="s">
        <v>5</v>
      </c>
      <c r="R13" t="s">
        <v>86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88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2020-05-20T09:43:34Z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