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<sst xmlns="http://schemas.openxmlformats.org/spreadsheetml/2006/main" uniqueCount="18" count="18">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</sst>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M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56" style="1" width="16.71328125" customWidth="1"/>
    <col min="57" max="65" style="1" width="11.85643028846154" bestFit="1" customWidth="1"/>
    <col min="66" max="256" style="1" width="9.142307692307693"/>
  </cols>
  <sheetData>
    <row r="1" spans="1:65" customHeight="1" ht="3">
      <c r="A1" t="inlineStr">
        <is>
          <t>a</t>
        </is>
      </c>
    </row>
    <row r="2" spans="1:65" customHeight="1" ht="3">
      <c r="A2" t="inlineStr">
        <is>
          <t>b</t>
        </is>
      </c>
    </row>
    <row r="3" spans="1:65" ht="19.5">
      <c r="A3" t="inlineStr">
        <is>
          <t>c</t>
        </is>
      </c>
      <c r="C3" t="inlineStr">
        <is>
          <t>Last revision:  Tuesday, 06 Apr 2020 05:16 UTC</t>
        </is>
      </c>
    </row>
    <row r="4" spans="1:65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5" ht="19.5">
      <c r="A5" t="inlineStr">
        <is>
          <t>e</t>
        </is>
      </c>
      <c r="C5" t="s">
        <v>1</v>
      </c>
      <c r="G5" t="inlineStr">
        <is>
          <t>50x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5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5" ht="19.5">
      <c r="C7" s="1"/>
      <c r="H7" s="1"/>
      <c r="BC7" s="1"/>
    </row>
    <row r="8" spans="1:65" ht="19.5">
      <c r="C8" s="1">
        <v>1</v>
      </c>
      <c r="D8">
        <v>0</v>
      </c>
      <c r="E8" t="s">
        <v>11</v>
      </c>
      <c r="F8" s="5">
        <v>43898</v>
      </c>
      <c r="G8" s="2">
        <f>H8*50</f>
        <v>50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5" ht="19.5">
      <c r="C9">
        <f>H8*D9</f>
        <v>1</v>
      </c>
      <c r="D9">
        <v>1</v>
      </c>
      <c r="E9" t="s">
        <v>12</v>
      </c>
      <c r="F9" s="5">
        <v>43899</v>
      </c>
      <c r="G9" s="2">
        <f>H9*50</f>
        <v>100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5" ht="19.5">
      <c r="C10">
        <f>H9*D10</f>
        <v>0</v>
      </c>
      <c r="D10">
        <v>0</v>
      </c>
      <c r="E10" t="s">
        <v>13</v>
      </c>
      <c r="F10" s="5">
        <v>43900</v>
      </c>
      <c r="G10" s="2">
        <f>H10*50</f>
        <v>100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65" ht="19.5">
      <c r="C11">
        <f>H10*D11</f>
        <v>1</v>
      </c>
      <c r="D11">
        <v>0.5</v>
      </c>
      <c r="E11" t="s">
        <v>14</v>
      </c>
      <c r="F11" s="5">
        <v>43901</v>
      </c>
      <c r="G11" s="2">
        <f>H11*50</f>
        <v>150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65" ht="19.5">
      <c r="C12">
        <f>H11*D12</f>
        <v>3</v>
      </c>
      <c r="D12">
        <v>1</v>
      </c>
      <c r="E12" t="s">
        <v>15</v>
      </c>
      <c r="F12" s="5">
        <v>43902</v>
      </c>
      <c r="G12" s="2">
        <f>H12*50</f>
        <v>300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65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H13*50</f>
        <v>549.99999999989996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65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H14*50</f>
        <v>999.99999999991815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65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H15*50</f>
        <v>1299.9999999998936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65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H16*50</f>
        <v>2049.9999999997322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65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H17*50</f>
        <v>3399.9999999998558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65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H18*50</f>
        <v>4799.9999999985957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65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H19*50</f>
        <v>7949.9999999976753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65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H20*50</f>
        <v>9700.0000000009641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65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H21*50</f>
        <v>11149.999999996508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65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H22*50</f>
        <v>16349.999999944879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65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H23*50</f>
        <v>20749.999999928496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65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H24*50</f>
        <v>30899.999999893022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65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H25*50</f>
        <v>43749.999999848733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65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H26*50</f>
        <v>50599.999999806299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65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H27*50</f>
        <v>64549.999999512896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65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H28*50</f>
        <v>76199.999999433494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65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H29*50</f>
        <v>99649.999999241554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65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H30*50</f>
        <v>128549.99999898218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65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H31*50</f>
        <v>156399.99999876923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65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H32*50</f>
        <v>177849.99999924045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65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H33*50</f>
        <v>191199.99999917776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65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H34*50</f>
        <v>245699.99999814341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5">
        <v>43876</v>
      </c>
      <c r="BB34">
        <v>13</v>
      </c>
      <c r="BC34">
        <f>(BB34/BB33)-1</f>
        <v>0</v>
      </c>
    </row>
    <row r="35" spans="1:65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H35*50</f>
        <v>263799.99999801314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65" ht="19.5">
      <c r="C36">
        <f>H35*D36</f>
        <v>398.99999999688362</v>
      </c>
      <c r="D36">
        <v>0.075625473843800001</v>
      </c>
      <c r="E36" t="s">
        <v>11</v>
      </c>
      <c r="F36" s="5">
        <v>43926</v>
      </c>
      <c r="G36" s="2">
        <f>H36*50</f>
        <v>283749.99999785732</v>
      </c>
      <c r="H36">
        <f>H35+C36</f>
        <v>5674.9999999571464</v>
      </c>
      <c r="I36">
        <v>5675</v>
      </c>
      <c r="J36" t="inlineStr">
        <is>
          <t>*337072*</t>
        </is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T36" t="inlineStr">
        <is>
          <t>UPDATED - finished this line's entry and won't require further update.</t>
        </is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AZ36" t="inlineStr">
        <is>
          <t>CORRECT - no errors seen.  Ready for permanent record.</t>
        </is>
      </c>
      <c r="BA36" s="5">
        <v>43878</v>
      </c>
      <c r="BB36">
        <v>13</v>
      </c>
      <c r="BC36">
        <f>(BB36/BB35)-1</f>
        <v>0</v>
      </c>
    </row>
    <row r="37" spans="1:65" ht="19.5">
      <c r="C37">
        <f>H36*D37</f>
        <v>1230.9999999880292</v>
      </c>
      <c r="D37">
        <v>0.21691629955899999</v>
      </c>
      <c r="E37" t="s">
        <v>12</v>
      </c>
      <c r="F37" s="5">
        <v>43927</v>
      </c>
      <c r="G37" s="2">
        <f>H37*50</f>
        <v>345299.99999725877</v>
      </c>
      <c r="H37">
        <f>H36+C37</f>
        <v>6905.9999999451757</v>
      </c>
      <c r="I37">
        <v>6906</v>
      </c>
      <c r="J37" s="1"/>
      <c r="K37">
        <f>M37+Q37+U37+Y37+AC37+AG37+AK37+AO37+AS37</f>
        <v>6906</v>
      </c>
      <c r="L37" t="inlineStr">
        <is>
          <t>NEW:</t>
        </is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T37" t="inlineStr">
        <is>
          <t>PROPOSED - open to proposal now - subject to revision.</t>
        </is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5">
        <v>43879</v>
      </c>
      <c r="BB37">
        <v>13</v>
      </c>
      <c r="BC37">
        <f>(BB37/BB36)-1</f>
        <v>0</v>
      </c>
    </row>
    <row r="38" spans="1:65" ht="19.5">
      <c r="C38">
        <f>H37*D38</f>
        <v>1349.571139407713</v>
      </c>
      <c r="D38">
        <f>D37/1.1100000000000001</f>
        <v>0.19542008969279276</v>
      </c>
      <c r="E38" t="s">
        <v>13</v>
      </c>
      <c r="F38" t="inlineStr">
        <is>
          <t>day two</t>
        </is>
      </c>
      <c r="G38" s="2">
        <f>H38*50</f>
        <v>412778.55696764443</v>
      </c>
      <c r="H38">
        <f>H37+C38</f>
        <v>8255.5711393528891</v>
      </c>
      <c r="J38" s="1"/>
      <c r="BA38" s="5">
        <v>43880</v>
      </c>
      <c r="BB38">
        <v>13</v>
      </c>
      <c r="BC38">
        <f>(BB38/BB37)-1</f>
        <v>0</v>
      </c>
    </row>
    <row r="39" spans="1:65" ht="19.5">
      <c r="C39">
        <f>H38*D39</f>
        <v>1453.427434700516</v>
      </c>
      <c r="D39">
        <f>D38/1.1100000000000001</f>
        <v>0.17605413485837185</v>
      </c>
      <c r="E39" t="s">
        <v>14</v>
      </c>
      <c r="F39" t="inlineStr">
        <is>
          <t>day three</t>
        </is>
      </c>
      <c r="G39" s="2">
        <f>H39*50</f>
        <v>485449.92870267027</v>
      </c>
      <c r="H39">
        <f>H38+C39</f>
        <v>9708.9985740534048</v>
      </c>
      <c r="J39" t="inlineStr">
        <is>
          <t>*preliminary*</t>
        </is>
      </c>
      <c r="BA39" s="5">
        <v>43881</v>
      </c>
      <c r="BB39">
        <v>13</v>
      </c>
      <c r="BC39">
        <f>(BB39/BB38)-1</f>
        <v>0</v>
      </c>
    </row>
    <row r="40" spans="1:65" ht="19.5">
      <c r="C40">
        <f>H39*D40</f>
        <v>1539.9183281947189</v>
      </c>
      <c r="D40">
        <f>D39/1.1100000000000001</f>
        <v>0.15860732870123589</v>
      </c>
      <c r="E40" t="s">
        <v>15</v>
      </c>
      <c r="F40" t="inlineStr">
        <is>
          <t>day four</t>
        </is>
      </c>
      <c r="G40" s="2">
        <f>H40*50</f>
        <v>562445.84511240618</v>
      </c>
      <c r="H40">
        <f>H39+C40</f>
        <v>11248.916902248124</v>
      </c>
      <c r="J40" s="1"/>
      <c r="K40" t="inlineStr">
        <is>
          <t>TODAY:</t>
        </is>
      </c>
      <c r="M40" s="6">
        <f>(M37/M36)-1</f>
        <v>0.1675126903553299</v>
      </c>
      <c r="N40" s="6">
        <f>(N37/N36)-1</f>
        <v>0</v>
      </c>
      <c r="O40" s="6">
        <f>(O37/O36)-1</f>
        <v>0.33333333333333326</v>
      </c>
      <c r="P40" s="4"/>
      <c r="Q40" s="6">
        <f>(Q37/Q36)-1</f>
        <v>0.174434087882823</v>
      </c>
      <c r="R40" s="6">
        <f>(R37/R36)-1</f>
        <v>0.12698412698412698</v>
      </c>
      <c r="S40" s="6">
        <f>(S37/S36)-1</f>
        <v>0.068965517241379226</v>
      </c>
      <c r="T40" s="4"/>
      <c r="U40" s="6">
        <f>(U37/U36)-1</f>
        <v>0.26333907056798633</v>
      </c>
      <c r="V40" s="6">
        <f>(V37/V36)-1</f>
        <v>0.032258064516129004</v>
      </c>
      <c r="W40" s="6">
        <f>(W37/W36)-1</f>
        <v>0.13888888888888884</v>
      </c>
      <c r="X40" s="4"/>
      <c r="Y40" s="6">
        <f>(Y37/Y36)-1</f>
        <v>0.21934426229508186</v>
      </c>
      <c r="Z40" s="6">
        <f>(Z37/Z36)-1</f>
        <v>0.077212806026365266</v>
      </c>
      <c r="AA40" s="6">
        <f>(AA37/AA36)-1</f>
        <v>0.052083333333333259</v>
      </c>
      <c r="AB40" s="4"/>
      <c r="AC40" s="6">
        <f>(AC37/AC36)-1</f>
        <v>0.22727272727272729</v>
      </c>
      <c r="AD40" s="6">
        <f>(AD37/AD36)-1</f>
        <v>0.15789473684210531</v>
      </c>
      <c r="AE40" s="6">
        <f>(AE37/AE36)-1</f>
        <v>0.39999999999999991</v>
      </c>
      <c r="AF40" s="4"/>
      <c r="AG40" s="6">
        <f>(AG37/AG36)-1</f>
        <v>0.095744680851063801</v>
      </c>
      <c r="AH40" s="6">
        <f>(AH37/AH36)-1</f>
        <v>0</v>
      </c>
      <c r="AI40" s="6">
        <f>(AI37/AI36)-1</f>
        <v>0.18181818181818188</v>
      </c>
      <c r="AJ40" s="4"/>
      <c r="AK40" s="6">
        <f>(AK37/AK36)-1</f>
        <v>0.25</v>
      </c>
      <c r="AL40" s="6">
        <f>(AL37/AL36)-1</f>
        <v>-0.33333333333333337</v>
      </c>
      <c r="AM40" s="6">
        <f>(AM37/AM36)-1</f>
        <v>0</v>
      </c>
      <c r="AN40" s="4"/>
      <c r="AO40" s="6">
        <f>(AO37/AO36)-1</f>
        <v>0.14035087719298245</v>
      </c>
      <c r="AP40" s="6">
        <f>(AP37/AP36)-1</f>
        <v>0</v>
      </c>
      <c r="AQ40" s="6">
        <f>(AQ37/AQ36)-1</f>
        <v>0</v>
      </c>
      <c r="AR40" s="4"/>
      <c r="AS40" s="6">
        <f>(AS37/AS36)-1</f>
        <v>0.18918918918918926</v>
      </c>
      <c r="AT40" s="6"/>
      <c r="AU40" s="6">
        <f>(AU37/AU36)-1</f>
        <v>-1</v>
      </c>
      <c r="AV40" s="4"/>
      <c r="AW40" s="6">
        <f>(AW37/AW36)-1</f>
        <v>0.21691629955947134</v>
      </c>
      <c r="AX40" s="6">
        <f>(AX37/AX36)-1</f>
        <v>0.069176882661996508</v>
      </c>
      <c r="AY40" s="6">
        <f>(AY37/AY36)-1</f>
        <v>0.089947089947089998</v>
      </c>
      <c r="BA40" s="5">
        <v>43882</v>
      </c>
      <c r="BB40">
        <v>15</v>
      </c>
      <c r="BC40">
        <f>(BB40/BB39)-1</f>
        <v>0.15384615384615374</v>
      </c>
    </row>
    <row r="41" spans="1:65" ht="19.5">
      <c r="C41">
        <f>H40*D41</f>
        <v>1607.3519465295101</v>
      </c>
      <c r="D41">
        <f>D40/1.1100000000000001</f>
        <v>0.14288948531642873</v>
      </c>
      <c r="E41" t="s">
        <v>16</v>
      </c>
      <c r="F41" t="inlineStr">
        <is>
          <t>day five</t>
        </is>
      </c>
      <c r="G41" s="2">
        <f>H41*50</f>
        <v>642813.44243888173</v>
      </c>
      <c r="H41">
        <f>H40+C41</f>
        <v>12856.268848777634</v>
      </c>
      <c r="J41" s="1"/>
      <c r="BA41" s="5">
        <v>43883</v>
      </c>
      <c r="BB41">
        <v>15</v>
      </c>
      <c r="BC41">
        <f>(BB41/BB40)-1</f>
        <v>0</v>
      </c>
    </row>
    <row r="42" spans="1:65" ht="19.5">
      <c r="C42">
        <f>H41*D42</f>
        <v>1654.9780530553799</v>
      </c>
      <c r="D42">
        <f>D41/1.1100000000000001</f>
        <v>0.12872926605083668</v>
      </c>
      <c r="E42" t="s">
        <v>17</v>
      </c>
      <c r="F42" t="inlineStr">
        <is>
          <t>above: moving target</t>
        </is>
      </c>
      <c r="G42" s="2">
        <f>H42*50</f>
        <v>725562.34509165073</v>
      </c>
      <c r="H42">
        <f>H41+C42</f>
        <v>14511.246901833014</v>
      </c>
      <c r="BA42" s="5">
        <v>43884</v>
      </c>
      <c r="BB42">
        <v>15</v>
      </c>
      <c r="BC42">
        <f>(BB42/BB41)-1</f>
        <v>0</v>
      </c>
    </row>
    <row r="43" spans="1:65" ht="19.5">
      <c r="C43">
        <f>H42*D43</f>
        <v>1682.9028496895867</v>
      </c>
      <c r="D43">
        <f>D42/1.1100000000000001</f>
        <v>0.11597231175751051</v>
      </c>
      <c r="E43" t="s">
        <v>11</v>
      </c>
      <c r="F43" s="5">
        <v>43933</v>
      </c>
      <c r="G43" s="2">
        <f>H43*50</f>
        <v>809707.48757612996</v>
      </c>
      <c r="H43">
        <f>H42+C43</f>
        <v>16194.1497515226</v>
      </c>
      <c r="K43" t="inlineStr">
        <is>
          <t>Yesterday:</t>
        </is>
      </c>
      <c r="M43" s="6">
        <f>0.080000000000000002</f>
        <v>0.080000000000000002</v>
      </c>
      <c r="N43" s="6">
        <v>0</v>
      </c>
      <c r="O43" s="6">
        <f>0.20000000000000001</f>
        <v>0.20000000000000001</v>
      </c>
      <c r="P43" s="6"/>
      <c r="Q43" s="6">
        <f>0.029999999999999999</f>
        <v>0.029999999999999999</v>
      </c>
      <c r="R43" s="6">
        <f>0.029999999999999999</f>
        <v>0.029999999999999999</v>
      </c>
      <c r="S43" s="6">
        <f>0.12</f>
        <v>0.12</v>
      </c>
      <c r="T43" s="6"/>
      <c r="U43" s="6">
        <f>0.13</f>
        <v>0.13</v>
      </c>
      <c r="V43" s="6">
        <f>0.14999999999999999</f>
        <v>0.14999999999999999</v>
      </c>
      <c r="W43" s="6">
        <f>0.23999999999999999</f>
        <v>0.23999999999999999</v>
      </c>
      <c r="X43" s="6"/>
      <c r="Y43" s="6">
        <f>0.080000000000000002</f>
        <v>0.080000000000000002</v>
      </c>
      <c r="Z43" s="6">
        <f>0.12</f>
        <v>0.12</v>
      </c>
      <c r="AA43" s="6">
        <f>0.12</f>
        <v>0.12</v>
      </c>
      <c r="AB43" s="6"/>
      <c r="AC43" s="6">
        <f>0.10000000000000001</f>
        <v>0.10000000000000001</v>
      </c>
      <c r="AD43" s="6">
        <v>0</v>
      </c>
      <c r="AE43" s="6">
        <f>0.25</f>
        <v>0.25</v>
      </c>
      <c r="AF43" s="6"/>
      <c r="AG43" s="6">
        <f>0.029999999999999999</f>
        <v>0.029999999999999999</v>
      </c>
      <c r="AH43" s="6">
        <v>0</v>
      </c>
      <c r="AI43" s="6">
        <f>0.10000000000000001</f>
        <v>0.10000000000000001</v>
      </c>
      <c r="AJ43" s="6"/>
      <c r="AK43" s="6">
        <f>0.029999999999999999</f>
        <v>0.029999999999999999</v>
      </c>
      <c r="AL43" s="6">
        <v>0</v>
      </c>
      <c r="AM43" s="6">
        <v>0</v>
      </c>
      <c r="AN43" s="6"/>
      <c r="AO43" s="6">
        <v>0</v>
      </c>
      <c r="AP43" s="6">
        <v>0</v>
      </c>
      <c r="AQ43" s="6">
        <f>0.33000000000000002</f>
        <v>0.33000000000000002</v>
      </c>
      <c r="AR43" s="6"/>
      <c r="AS43" s="6">
        <f>-0.080000000000000002</f>
        <v>-0.080000000000000002</v>
      </c>
      <c r="AT43" s="6"/>
      <c r="AU43" s="6">
        <v>0</v>
      </c>
      <c r="AV43" s="6"/>
      <c r="AW43" s="6">
        <f>0.080000000000000002</f>
        <v>0.080000000000000002</v>
      </c>
      <c r="AX43" s="6">
        <f>0.11</f>
        <v>0.11</v>
      </c>
      <c r="AY43" s="6">
        <f>0.14999999999999999</f>
        <v>0.14999999999999999</v>
      </c>
      <c r="BA43" s="5">
        <v>43885</v>
      </c>
      <c r="BB43">
        <v>51</v>
      </c>
      <c r="BC43">
        <f>(BB43/BB42)-1</f>
        <v>2.3999999999999999</v>
      </c>
    </row>
    <row r="44" spans="1:65" ht="19.5">
      <c r="C44">
        <f>H43*D44</f>
        <v>1691.9576429111623</v>
      </c>
      <c r="D44">
        <f>D43/1.1100000000000001</f>
        <v>0.10447956014190135</v>
      </c>
      <c r="E44" t="s">
        <v>12</v>
      </c>
      <c r="F44" s="5">
        <v>43934</v>
      </c>
      <c r="G44" s="2">
        <f>H44*50</f>
        <v>894305.3697216881</v>
      </c>
      <c r="H44">
        <f>H43+C44</f>
        <v>17886.107394433762</v>
      </c>
      <c r="BA44" s="5">
        <v>43886</v>
      </c>
      <c r="BB44">
        <v>51</v>
      </c>
      <c r="BC44">
        <f>(BB44/BB43)-1</f>
        <v>0</v>
      </c>
    </row>
    <row r="45" spans="1:65" ht="19.5">
      <c r="C45">
        <f>H44*D45</f>
        <v>1683.5429128119356</v>
      </c>
      <c r="D45">
        <f>D44/1.1100000000000001</f>
        <v>0.094125729857568771</v>
      </c>
      <c r="E45" t="s">
        <v>13</v>
      </c>
      <c r="F45" s="5">
        <v>43935</v>
      </c>
      <c r="G45" s="2">
        <f>H45*50</f>
        <v>978482.51536228484</v>
      </c>
      <c r="H45">
        <f>H44+C45</f>
        <v>19569.650307245698</v>
      </c>
      <c r="J45" s="1"/>
      <c r="P45" t="inlineStr">
        <is>
          <t>older Source: https://portal.ct.gov/Coronavirus/Pages/Governors-Press-Releases</t>
        </is>
      </c>
      <c r="AQ45" s="6"/>
      <c r="BA45" s="5">
        <v>43887</v>
      </c>
      <c r="BB45">
        <v>57</v>
      </c>
      <c r="BC45">
        <f>(BB45/BB44)-1</f>
        <v>0.11764705882352944</v>
      </c>
    </row>
    <row r="46" spans="1:65" ht="19.5">
      <c r="C46">
        <f>H45*D46</f>
        <v>1659.4663227269336</v>
      </c>
      <c r="D46">
        <f>D45/1.1100000000000001</f>
        <v>0.08479795482663853</v>
      </c>
      <c r="E46" t="s">
        <v>14</v>
      </c>
      <c r="F46" s="5">
        <v>43936</v>
      </c>
      <c r="G46" s="2">
        <f>H46*50</f>
        <v>1061455.8314986315</v>
      </c>
      <c r="H46">
        <f>H45+C46</f>
        <v>21229.116629972632</v>
      </c>
      <c r="J46" s="1"/>
      <c r="AL46" t="inlineStr">
        <is>
          <t>any zero-to-positive int gets the 'r: +n' entry.</t>
        </is>
      </c>
      <c r="BA46" s="5">
        <v>43888</v>
      </c>
      <c r="BB46">
        <v>58</v>
      </c>
      <c r="BC46">
        <f>(BB46/BB45)-1</f>
        <v>0.017543859649122862</v>
      </c>
    </row>
    <row r="47" spans="1:65" ht="19.5">
      <c r="C47">
        <f>H46*D47</f>
        <v>1621.7888945926666</v>
      </c>
      <c r="D47">
        <f>D46/1.1100000000000001</f>
        <v>0.076394553897872544</v>
      </c>
      <c r="E47" t="s">
        <v>15</v>
      </c>
      <c r="F47" s="5">
        <v>43937</v>
      </c>
      <c r="G47" s="2">
        <f>H47*50</f>
        <v>1142545.2762282649</v>
      </c>
      <c r="H47">
        <f>H46+C47</f>
        <v>22850.9055245653</v>
      </c>
      <c r="P47" t="inlineStr">
        <is>
          <t>recent Source: https://portal.ct.gov/-/media/Coronavirus/CTDPHCOVID19summary3312020.pdf?la=en</t>
        </is>
      </c>
      <c r="BA47" s="5">
        <v>43889</v>
      </c>
      <c r="BB47">
        <v>60</v>
      </c>
      <c r="BC47">
        <f>(BB47/BB46)-1</f>
        <v>0.034482758620689724</v>
      </c>
    </row>
    <row r="48" spans="1:65" ht="19.5">
      <c r="C48">
        <f>H47*D48</f>
        <v>1572.6889492897271</v>
      </c>
      <c r="D48">
        <f>D47/1.1100000000000001</f>
        <v>0.068823922430515799</v>
      </c>
      <c r="E48" t="s">
        <v>16</v>
      </c>
      <c r="F48" s="5">
        <v>43938</v>
      </c>
      <c r="G48" s="2">
        <f>H48*50</f>
        <v>1221179.7236927515</v>
      </c>
      <c r="H48">
        <f>H47+C48</f>
        <v>24423.594473855028</v>
      </c>
      <c r="AL48" t="inlineStr">
        <is>
          <t>r: +3</t>
        </is>
      </c>
      <c r="BA48" s="5">
        <v>43890</v>
      </c>
      <c r="BB48">
        <v>68</v>
      </c>
      <c r="BC48">
        <f>(BB48/BB47)-1</f>
        <v>0.1333333333333333</v>
      </c>
    </row>
    <row r="49" spans="1:65" ht="19.5">
      <c r="C49">
        <f>H48*D49</f>
        <v>1514.3491635522278</v>
      </c>
      <c r="D49">
        <f>D48/1.1100000000000001</f>
        <v>0.062003533721185403</v>
      </c>
      <c r="E49" t="s">
        <v>17</v>
      </c>
      <c r="F49" s="5">
        <v>43939</v>
      </c>
      <c r="G49" s="2">
        <f>H49*50</f>
        <v>1296897.1818703627</v>
      </c>
      <c r="H49">
        <f>H48+C49</f>
        <v>25937.943637407254</v>
      </c>
      <c r="P49" t="inlineStr">
        <is>
          <t>export: $ ssconvert -T Gnumeric_stf:stf_csv thisfile.gnumeric thisfile.csv</t>
        </is>
      </c>
      <c r="BA49" s="5">
        <v>43891</v>
      </c>
      <c r="BB49">
        <v>74</v>
      </c>
      <c r="BC49">
        <f>(BB49/BB48)-1</f>
        <v>0.088235294117646967</v>
      </c>
    </row>
    <row r="50" spans="1:65" ht="19.5">
      <c r="C50">
        <f>H49*D50</f>
        <v>1448.8686152974658</v>
      </c>
      <c r="D50">
        <f>D49/1.1100000000000001</f>
        <v>0.055859039388455316</v>
      </c>
      <c r="E50" t="s">
        <v>11</v>
      </c>
      <c r="F50" s="5">
        <v>43940</v>
      </c>
      <c r="G50" s="2">
        <f>H50*50</f>
        <v>1369340.612635236</v>
      </c>
      <c r="H50">
        <f>H49+C50</f>
        <v>27386.81225270472</v>
      </c>
      <c r="BA50" s="5">
        <v>43892</v>
      </c>
      <c r="BB50">
        <v>98</v>
      </c>
      <c r="BC50">
        <f>(BB50/BB49)-1</f>
        <v>0.32432432432432434</v>
      </c>
    </row>
    <row r="51" spans="1:65" ht="19.5">
      <c r="C51">
        <f>H50*D51</f>
        <v>1378.1991210342915</v>
      </c>
      <c r="D51">
        <f>D50/1.1100000000000001</f>
        <v>0.050323458908518297</v>
      </c>
      <c r="E51" t="s">
        <v>12</v>
      </c>
      <c r="F51" s="5">
        <v>43941</v>
      </c>
      <c r="G51" s="2">
        <f>H51*50</f>
        <v>1438250.5686869507</v>
      </c>
      <c r="H51">
        <f>H50+C51</f>
        <v>28765.011373739013</v>
      </c>
      <c r="P51" t="inlineStr">
        <is>
          <t>March 31: Hospitalization by county presented in a graphic (only?)</t>
        </is>
      </c>
      <c r="BA51" s="5">
        <v>43893</v>
      </c>
      <c r="BB51">
        <v>118</v>
      </c>
      <c r="BC51">
        <f>(BB51/BB50)-1</f>
        <v>0.20408163265306123</v>
      </c>
    </row>
    <row r="52" spans="1:65" ht="19.5">
      <c r="C52">
        <f>H51*D52</f>
        <v>1304.103484567042</v>
      </c>
      <c r="D52">
        <f>D51/1.1100000000000001</f>
        <v>0.045336449467133597</v>
      </c>
      <c r="E52" t="s">
        <v>13</v>
      </c>
      <c r="F52" s="5">
        <v>43942</v>
      </c>
      <c r="G52" s="2">
        <f>H52*50</f>
        <v>1503455.7429153027</v>
      </c>
      <c r="H52">
        <f>H51+C52</f>
        <v>30069.114858306057</v>
      </c>
      <c r="BA52" s="5">
        <v>43894</v>
      </c>
      <c r="BB52">
        <v>149</v>
      </c>
      <c r="BC52">
        <f>(BB52/BB51)-1</f>
        <v>0.26271186440677963</v>
      </c>
    </row>
    <row r="53" spans="1:65" ht="19.5">
      <c r="C53">
        <f>H52*D53</f>
        <v>1228.1323480135391</v>
      </c>
      <c r="D53">
        <f>D52/1.1100000000000001</f>
        <v>0.04084364816858882</v>
      </c>
      <c r="E53" t="s">
        <v>14</v>
      </c>
      <c r="F53" s="5">
        <v>43943</v>
      </c>
      <c r="G53" s="2">
        <f>H53*50</f>
        <v>1564862.3603159799</v>
      </c>
      <c r="H53">
        <f>H52+C53</f>
        <v>31297.247206319596</v>
      </c>
      <c r="P53" t="inlineStr">
        <is>
          <t>31 March 23:09 UTC: many cosmetic changes, columns deleted (or added).</t>
        </is>
      </c>
      <c r="BA53" s="5">
        <v>43895</v>
      </c>
      <c r="BB53">
        <v>217</v>
      </c>
      <c r="BC53">
        <f>(BB53/BB52)-1</f>
        <v>0.4563758389261745</v>
      </c>
    </row>
    <row r="54" spans="1:65" ht="19.5">
      <c r="C54">
        <f>H53*D54</f>
        <v>1151.6159941804206</v>
      </c>
      <c r="D54">
        <f>D53/1.1100000000000001</f>
        <v>0.036796079431161095</v>
      </c>
      <c r="E54" t="s">
        <v>15</v>
      </c>
      <c r="F54" s="5">
        <v>43944</v>
      </c>
      <c r="G54" s="2">
        <f>H54*50</f>
        <v>1622443.1600250008</v>
      </c>
      <c r="H54">
        <f>H53+C54</f>
        <v>32448.863200500018</v>
      </c>
      <c r="I54" t="inlineStr">
        <is>
          <t>&lt;&lt; transmission under 4 percent growth (per day)</t>
        </is>
      </c>
      <c r="P54" t="inlineStr">
        <is>
          <t>Hopefully, no major corruption of data/forumlas present after these major edits.</t>
        </is>
      </c>
      <c r="BA54" s="5">
        <v>43896</v>
      </c>
      <c r="BB54">
        <v>262</v>
      </c>
      <c r="BC54">
        <f>(BB54/BB53)-1</f>
        <v>0.20737327188940102</v>
      </c>
    </row>
    <row r="55" spans="1:65" ht="19.5">
      <c r="C55">
        <f>H54*D55</f>
        <v>1193.9909477764788</v>
      </c>
      <c r="D55">
        <f>D54</f>
        <v>0.036796079431161095</v>
      </c>
      <c r="E55" t="s">
        <v>16</v>
      </c>
      <c r="F55" s="5">
        <v>43945</v>
      </c>
      <c r="G55" s="2">
        <f>H55*50</f>
        <v>1682142.707413825</v>
      </c>
      <c r="H55">
        <f>H54+C55</f>
        <v>33642.854148276499</v>
      </c>
      <c r="I55" t="inlineStr">
        <is>
          <t>(four percent arbitrarily chosen)</t>
        </is>
      </c>
      <c r="BA55" s="5">
        <v>43897</v>
      </c>
      <c r="BB55">
        <v>402</v>
      </c>
      <c r="BC55">
        <f>(BB55/BB54)-1</f>
        <v>0.53435114503816794</v>
      </c>
    </row>
    <row r="56" spans="1:65" ht="19.5">
      <c r="C56">
        <f>H55*D56</f>
        <v>1237.9251335309496</v>
      </c>
      <c r="D56">
        <f>D55</f>
        <v>0.036796079431161095</v>
      </c>
      <c r="E56" t="s">
        <v>17</v>
      </c>
      <c r="F56" s="5">
        <v>43946</v>
      </c>
      <c r="G56" s="2">
        <f>H56*50</f>
        <v>1744038.9640903727</v>
      </c>
      <c r="H56">
        <f>H55+C56</f>
        <v>34880.779281807452</v>
      </c>
      <c r="P56" t="inlineStr">
        <is>
          <t>1 April: Column D now formatted as percentile</t>
        </is>
      </c>
      <c r="BA56" s="5">
        <v>43898</v>
      </c>
      <c r="BB56">
        <v>518</v>
      </c>
      <c r="BC56">
        <f>(BB56/BB55)-1</f>
        <v>0.28855721393034828</v>
      </c>
    </row>
    <row r="57" spans="1:65" ht="19.5">
      <c r="C57">
        <f>H56*D57</f>
        <v>1283.4759250741852</v>
      </c>
      <c r="D57">
        <f>D56</f>
        <v>0.036796079431161095</v>
      </c>
      <c r="E57" t="s">
        <v>11</v>
      </c>
      <c r="F57" s="5">
        <v>43947</v>
      </c>
      <c r="G57" s="2">
        <f>H57*50</f>
        <v>1808212.7603440818</v>
      </c>
      <c r="H57">
        <f>H56+C57</f>
        <v>36164.255206881637</v>
      </c>
      <c r="P57" t="inlineStr">
        <is>
          <t>7 April: 1.09 becomes 1.11 for arbitrary growth reduction supposition expressed in Column D (Multiplier).</t>
        </is>
      </c>
      <c r="BA57" s="5">
        <v>43899</v>
      </c>
      <c r="BB57">
        <v>583</v>
      </c>
      <c r="BC57">
        <f>(BB57/BB56)-1</f>
        <v>0.12548262548262556</v>
      </c>
    </row>
    <row r="58" spans="1:65" ht="19.5">
      <c r="C58">
        <f>H57*D58</f>
        <v>1330.7028071611978</v>
      </c>
      <c r="D58">
        <f>D57</f>
        <v>0.036796079431161095</v>
      </c>
      <c r="E58" t="s">
        <v>12</v>
      </c>
      <c r="F58" s="5">
        <v>43948</v>
      </c>
      <c r="G58" s="2">
        <f>H58*50</f>
        <v>1874747.9007021419</v>
      </c>
      <c r="H58">
        <f>H57+C58</f>
        <v>37494.958014042837</v>
      </c>
      <c r="P58" t="inlineStr">
        <is>
          <t>7 April: Column G goes from 100x to 50x (arbitrary value chosen)</t>
        </is>
      </c>
      <c r="BA58" s="5">
        <v>43900</v>
      </c>
      <c r="BB58">
        <v>959</v>
      </c>
      <c r="BC58">
        <f>(BB58/BB57)-1</f>
        <v>0.64493996569468259</v>
      </c>
    </row>
    <row r="59" spans="1:65" ht="19.5">
      <c r="C59">
        <f>H58*D59</f>
        <v>1379.6674533527705</v>
      </c>
      <c r="D59">
        <f>D58</f>
        <v>0.036796079431161095</v>
      </c>
      <c r="E59" t="s">
        <v>13</v>
      </c>
      <c r="F59" s="5">
        <v>43949</v>
      </c>
      <c r="G59" s="2">
        <f>H59*50</f>
        <v>1943731.2733697803</v>
      </c>
      <c r="H59">
        <f>H58+C59</f>
        <v>38874.625467395606</v>
      </c>
      <c r="P59" t="inlineStr">
        <is>
          <t>(the 100x scaling factor was also arbitrary)</t>
        </is>
      </c>
      <c r="BA59" s="5">
        <v>43901</v>
      </c>
      <c r="BB59">
        <v>1281</v>
      </c>
      <c r="BC59">
        <f>(BB59/BB58)-1</f>
        <v>0.33576642335766427</v>
      </c>
    </row>
    <row r="60" spans="1:65" ht="19.5">
      <c r="C60">
        <f>H59*D60</f>
        <v>1430.4338065549268</v>
      </c>
      <c r="D60">
        <f>D59</f>
        <v>0.036796079431161095</v>
      </c>
      <c r="E60" t="s">
        <v>14</v>
      </c>
      <c r="F60" s="5">
        <v>43950</v>
      </c>
      <c r="G60" s="2">
        <f>H60*50</f>
        <v>2015252.9636975266</v>
      </c>
      <c r="H60">
        <f>H59+C60</f>
        <v>40305.05927395053</v>
      </c>
      <c r="BA60" s="5">
        <v>43902</v>
      </c>
      <c r="BB60">
        <v>1663</v>
      </c>
      <c r="BC60">
        <f>(BB60/BB59)-1</f>
        <v>0.29820452771272454</v>
      </c>
    </row>
    <row r="61" spans="1:65" ht="19.5">
      <c r="C61">
        <f>H60*D61</f>
        <v>1483.0681625219399</v>
      </c>
      <c r="D61">
        <f>D60</f>
        <v>0.036796079431161095</v>
      </c>
      <c r="E61" t="s">
        <v>15</v>
      </c>
      <c r="F61" s="5">
        <v>43951</v>
      </c>
      <c r="G61" s="2">
        <f>H61*50</f>
        <v>2089406.3718236233</v>
      </c>
      <c r="H61">
        <f>H60+C61</f>
        <v>41788.127436472467</v>
      </c>
      <c r="BA61" s="5">
        <v>43903</v>
      </c>
      <c r="BB61">
        <v>2179</v>
      </c>
      <c r="BC61">
        <f>(BB61/BB60)-1</f>
        <v>0.31028262176788934</v>
      </c>
    </row>
    <row r="62" spans="1:65" ht="19.5">
      <c r="C62">
        <f>H61*D62</f>
        <v>1537.6392564319231</v>
      </c>
      <c r="D62">
        <f>D61</f>
        <v>0.036796079431161095</v>
      </c>
      <c r="E62" t="s">
        <v>16</v>
      </c>
      <c r="F62" s="5">
        <v>43952</v>
      </c>
      <c r="G62" s="2">
        <f>H62*50</f>
        <v>2166288.3346452196</v>
      </c>
      <c r="H62">
        <f>H61+C62</f>
        <v>43325.766692904392</v>
      </c>
      <c r="BA62" s="5">
        <v>43904</v>
      </c>
      <c r="BB62">
        <v>2727</v>
      </c>
      <c r="BC62">
        <f>(BB62/BB61)-1</f>
        <v>0.25149150986691149</v>
      </c>
    </row>
    <row r="63" spans="1:65" ht="19.5">
      <c r="C63">
        <f>H62*D63</f>
        <v>1594.2183526480637</v>
      </c>
      <c r="D63">
        <f>D62</f>
        <v>0.036796079431161095</v>
      </c>
      <c r="E63" t="s">
        <v>17</v>
      </c>
      <c r="F63" s="5">
        <v>43953</v>
      </c>
      <c r="G63" s="2">
        <f>H63*50</f>
        <v>2245999.2522776229</v>
      </c>
      <c r="H63">
        <f>H62+C63</f>
        <v>44919.985045552457</v>
      </c>
      <c r="BA63" s="5">
        <v>43905</v>
      </c>
      <c r="BB63">
        <v>3499</v>
      </c>
      <c r="BC63">
        <f>(BB63/BB62)-1</f>
        <v>0.28309497616428314</v>
      </c>
    </row>
    <row r="64" spans="1:65" ht="19.5">
      <c r="C64">
        <f>H63*D64</f>
        <v>1652.8793377827167</v>
      </c>
      <c r="D64">
        <f>D63</f>
        <v>0.036796079431161095</v>
      </c>
      <c r="E64" t="s">
        <v>11</v>
      </c>
      <c r="F64" s="5">
        <v>43954</v>
      </c>
      <c r="G64" s="2">
        <f>H64*50</f>
        <v>2328643.2191667589</v>
      </c>
      <c r="H64">
        <f>H63+C64</f>
        <v>46572.864383335174</v>
      </c>
      <c r="BA64" s="5">
        <v>43906</v>
      </c>
      <c r="BB64">
        <v>4632</v>
      </c>
      <c r="BC64">
        <f>(BB64/BB63)-1</f>
        <v>0.32380680194341238</v>
      </c>
    </row>
    <row r="65" spans="1:65" ht="19.5">
      <c r="C65">
        <f>H64*D65</f>
        <v>1713.6988171858945</v>
      </c>
      <c r="D65">
        <f>D64</f>
        <v>0.036796079431161095</v>
      </c>
      <c r="E65" t="s">
        <v>12</v>
      </c>
      <c r="F65" s="5">
        <v>43955</v>
      </c>
      <c r="G65" s="2">
        <f>H65*50</f>
        <v>2414328.1600260534</v>
      </c>
      <c r="H65">
        <f>H64+C65</f>
        <v>48286.563200521072</v>
      </c>
      <c r="BA65" s="5">
        <v>43907</v>
      </c>
      <c r="BB65">
        <v>6421</v>
      </c>
      <c r="BC65">
        <f>(BB65/BB64)-1</f>
        <v>0.38622625215889461</v>
      </c>
    </row>
    <row r="66" spans="1:65" ht="19.5">
      <c r="C66">
        <f>H65*D66</f>
        <v>1776.7562149841538</v>
      </c>
      <c r="D66">
        <f>D65</f>
        <v>0.036796079431161095</v>
      </c>
      <c r="E66" t="s">
        <v>13</v>
      </c>
      <c r="F66" s="5">
        <v>43956</v>
      </c>
      <c r="G66" s="2">
        <f>H66*50</f>
        <v>2503165.9707752615</v>
      </c>
      <c r="H66">
        <f>H65+C66</f>
        <v>50063.319415505226</v>
      </c>
      <c r="BA66" s="5">
        <v>43908</v>
      </c>
      <c r="BB66">
        <v>7783</v>
      </c>
      <c r="BC66">
        <f>(BB66/BB65)-1</f>
        <v>0.21211649275813738</v>
      </c>
    </row>
    <row r="67" spans="1:65" ht="19.5">
      <c r="C67">
        <f>H66*D67</f>
        <v>1842.1338778005197</v>
      </c>
      <c r="D67">
        <f>D66</f>
        <v>0.036796079431161095</v>
      </c>
      <c r="E67" t="s">
        <v>14</v>
      </c>
      <c r="F67" s="5">
        <v>43957</v>
      </c>
      <c r="G67" s="2">
        <f>H67*50</f>
        <v>2595272.6646652874</v>
      </c>
      <c r="H67">
        <f>H66+C67</f>
        <v>51905.453293305749</v>
      </c>
      <c r="BA67" s="5">
        <v>43909</v>
      </c>
      <c r="BB67">
        <v>13677</v>
      </c>
      <c r="BC67">
        <f>(BB67/BB66)-1</f>
        <v>0.75729153282795836</v>
      </c>
    </row>
    <row r="68" spans="1:65" ht="19.5">
      <c r="C68">
        <f>H67*D68</f>
        <v>1909.9171822909007</v>
      </c>
      <c r="D68">
        <f>D67</f>
        <v>0.036796079431161095</v>
      </c>
      <c r="E68" t="s">
        <v>15</v>
      </c>
      <c r="F68" s="5">
        <v>43958</v>
      </c>
      <c r="G68" s="2">
        <f>H68*50</f>
        <v>2690768.5237798323</v>
      </c>
      <c r="H68">
        <f>H67+C68</f>
        <v>53815.370475596646</v>
      </c>
      <c r="BA68" s="5">
        <v>43910</v>
      </c>
      <c r="BB68">
        <v>19100</v>
      </c>
      <c r="BC68">
        <f>(BB68/BB67)-1</f>
        <v>0.39650508152372588</v>
      </c>
    </row>
    <row r="69" spans="1:65" ht="19.5">
      <c r="C69">
        <f>H68*D69</f>
        <v>1980.1946466374159</v>
      </c>
      <c r="D69">
        <f>D68</f>
        <v>0.036796079431161095</v>
      </c>
      <c r="E69" t="s">
        <v>16</v>
      </c>
      <c r="F69" s="5">
        <v>43959</v>
      </c>
      <c r="G69" s="2">
        <f>H69*50</f>
        <v>2789778.2561117029</v>
      </c>
      <c r="H69">
        <f>H68+C69</f>
        <v>55795.56512223406</v>
      </c>
      <c r="BA69" s="5">
        <v>43911</v>
      </c>
      <c r="BB69">
        <v>25489</v>
      </c>
      <c r="BC69">
        <f>(BB69/BB68)-1</f>
        <v>0.33450261780104706</v>
      </c>
    </row>
    <row r="70" spans="1:65" ht="19.5">
      <c r="C70">
        <f>H69*D70</f>
        <v>2053.058046144246</v>
      </c>
      <c r="D70">
        <f>D69</f>
        <v>0.036796079431161095</v>
      </c>
      <c r="E70" t="s">
        <v>17</v>
      </c>
      <c r="F70" s="5">
        <v>43960</v>
      </c>
      <c r="G70" s="2">
        <f>H70*50</f>
        <v>2892431.1584189152</v>
      </c>
      <c r="H70">
        <f>H69+C70</f>
        <v>57848.623168378304</v>
      </c>
      <c r="BA70" s="5">
        <v>43912</v>
      </c>
      <c r="BB70">
        <v>33276</v>
      </c>
      <c r="BC70">
        <f>(BB70/BB69)-1</f>
        <v>0.30550433520342102</v>
      </c>
    </row>
    <row r="71" spans="1:65" ht="19.5">
      <c r="C71">
        <f>H70*D71</f>
        <v>2128.6025330869543</v>
      </c>
      <c r="D71">
        <f>D70</f>
        <v>0.036796079431161095</v>
      </c>
      <c r="E71" t="s">
        <v>11</v>
      </c>
      <c r="F71" s="5">
        <v>43961</v>
      </c>
      <c r="G71" s="2">
        <f>H71*50</f>
        <v>2998861.2850732626</v>
      </c>
      <c r="H71">
        <f>H70+C71</f>
        <v>59977.225701465257</v>
      </c>
      <c r="BA71" s="5">
        <v>43913</v>
      </c>
      <c r="BB71">
        <v>43847</v>
      </c>
      <c r="BC71">
        <f>(BB71/BB70)-1</f>
        <v>0.31767640341387193</v>
      </c>
    </row>
    <row r="72" spans="1:65" ht="19.5">
      <c r="C72">
        <f>H71*D72</f>
        <v>2206.9267609717922</v>
      </c>
      <c r="D72">
        <f>D71</f>
        <v>0.036796079431161095</v>
      </c>
      <c r="E72" t="s">
        <v>12</v>
      </c>
      <c r="F72" s="5">
        <v>43962</v>
      </c>
      <c r="G72" s="2">
        <f>H72*50</f>
        <v>3109207.6231218525</v>
      </c>
      <c r="H72">
        <f>H71+C72</f>
        <v>62184.15246243705</v>
      </c>
      <c r="BA72" s="5">
        <v>43914</v>
      </c>
      <c r="BB72">
        <v>53740</v>
      </c>
      <c r="BC72">
        <f>(BB72/BB71)-1</f>
        <v>0.22562547038565928</v>
      </c>
    </row>
    <row r="73" spans="1:65" ht="19.5">
      <c r="C73">
        <f>H72*D73</f>
        <v>2288.1330133672654</v>
      </c>
      <c r="D73">
        <f>D72</f>
        <v>0.036796079431161095</v>
      </c>
      <c r="E73" t="s">
        <v>13</v>
      </c>
      <c r="F73" s="5">
        <v>43963</v>
      </c>
      <c r="G73" s="2">
        <f>H73*50</f>
        <v>3223614.2737902161</v>
      </c>
      <c r="H73">
        <f>H72+C73</f>
        <v>64472.285475804318</v>
      </c>
      <c r="BA73" s="5">
        <v>43915</v>
      </c>
      <c r="BB73">
        <v>65778</v>
      </c>
      <c r="BC73">
        <f>(BB73/BB72)-1</f>
        <v>0.22400446594715295</v>
      </c>
    </row>
    <row r="74" spans="1:65" ht="19.5">
      <c r="C74">
        <f>H73*D74</f>
        <v>2372.3273374761893</v>
      </c>
      <c r="D74">
        <f>D73</f>
        <v>0.036796079431161095</v>
      </c>
      <c r="E74" t="s">
        <v>14</v>
      </c>
      <c r="F74" s="5">
        <v>43964</v>
      </c>
      <c r="G74" s="2"/>
      <c r="H74">
        <f>H73+C74</f>
        <v>66844.612813280502</v>
      </c>
      <c r="BA74" s="5">
        <v>43916</v>
      </c>
      <c r="BB74">
        <v>83836</v>
      </c>
      <c r="BC74">
        <f>(BB74/BB73)-1</f>
        <v>0.27452947794095284</v>
      </c>
    </row>
    <row r="75" spans="1:65" ht="19.5">
      <c r="C75">
        <f>H74*D75</f>
        <v>2459.6196826226783</v>
      </c>
      <c r="D75">
        <f>D74</f>
        <v>0.036796079431161095</v>
      </c>
      <c r="E75" t="s">
        <v>15</v>
      </c>
      <c r="F75" s="5">
        <v>43965</v>
      </c>
      <c r="G75" s="2"/>
      <c r="H75">
        <f>H74+C75</f>
        <v>69304.232495903183</v>
      </c>
      <c r="BA75" s="5">
        <v>43917</v>
      </c>
      <c r="BB75">
        <v>101657</v>
      </c>
      <c r="BC75">
        <f>(BB75/BB74)-1</f>
        <v>0.21256977909251407</v>
      </c>
    </row>
    <row r="76" spans="1:65" ht="19.5">
      <c r="C76">
        <f>H75*D76</f>
        <v>2550.1240438349096</v>
      </c>
      <c r="D76">
        <f>D75</f>
        <v>0.036796079431161095</v>
      </c>
      <c r="E76" t="s">
        <v>16</v>
      </c>
      <c r="F76" s="5">
        <v>43966</v>
      </c>
      <c r="G76" s="2"/>
      <c r="H76">
        <f>H75+C76</f>
        <v>71854.356539738088</v>
      </c>
      <c r="BA76" s="5">
        <v>43918</v>
      </c>
      <c r="BB76">
        <v>121478</v>
      </c>
      <c r="BC76">
        <f>(BB76/BB75)-1</f>
        <v>0.19497919474310677</v>
      </c>
    </row>
    <row r="77" spans="1:65" ht="19.5">
      <c r="C77">
        <f>H76*D77</f>
        <v>2643.9586107111722</v>
      </c>
      <c r="D77">
        <f>D76</f>
        <v>0.036796079431161095</v>
      </c>
      <c r="E77" t="s">
        <v>17</v>
      </c>
      <c r="F77" s="5">
        <v>43966</v>
      </c>
      <c r="G77" s="2"/>
      <c r="H77">
        <f>H76+C77</f>
        <v>74498.315150449256</v>
      </c>
      <c r="BA77" s="5">
        <v>43919</v>
      </c>
      <c r="BB77">
        <v>140886</v>
      </c>
      <c r="BC77">
        <f>(BB77/BB76)-1</f>
        <v>0.15976555425673777</v>
      </c>
    </row>
    <row r="78" spans="1:65" ht="19.5">
      <c r="C78">
        <f>H77*D78</f>
        <v>2741.2459217636028</v>
      </c>
      <c r="D78">
        <f>D77</f>
        <v>0.036796079431161095</v>
      </c>
      <c r="E78" t="s">
        <v>11</v>
      </c>
      <c r="F78" s="5">
        <v>43968</v>
      </c>
      <c r="G78" s="2"/>
      <c r="H78">
        <f>H77+C78</f>
        <v>77239.561072212862</v>
      </c>
      <c r="BA78" s="5">
        <v>43920</v>
      </c>
      <c r="BB78">
        <v>161807</v>
      </c>
      <c r="BC78">
        <f>(BB78/BB77)-1</f>
        <v>0.14849594707777913</v>
      </c>
    </row>
    <row r="79" spans="1:65" ht="19.5">
      <c r="C79">
        <f>H78*D79</f>
        <v>2842.1130244411629</v>
      </c>
      <c r="D79">
        <f>D78</f>
        <v>0.036796079431161095</v>
      </c>
      <c r="E79" t="s">
        <v>12</v>
      </c>
      <c r="F79" s="5">
        <v>43969</v>
      </c>
      <c r="G79" s="2"/>
      <c r="H79">
        <f>H78+C79</f>
        <v>80081.674096654024</v>
      </c>
      <c r="BA79" s="5">
        <v>43921</v>
      </c>
      <c r="BB79">
        <v>188172</v>
      </c>
      <c r="BC79">
        <f>(BB79/BB78)-1</f>
        <v>0.16294103468947574</v>
      </c>
    </row>
    <row r="80" spans="1:65" ht="19.5">
      <c r="C80">
        <f>H79*D80</f>
        <v>2946.6916410408376</v>
      </c>
      <c r="D80">
        <f>D79</f>
        <v>0.036796079431161095</v>
      </c>
      <c r="E80" t="s">
        <v>13</v>
      </c>
      <c r="F80" s="5">
        <v>43970</v>
      </c>
      <c r="G80" s="2"/>
      <c r="H80">
        <f>H79+C80</f>
        <v>83028.365737694869</v>
      </c>
      <c r="BA80" s="5">
        <v>43922</v>
      </c>
      <c r="BB80">
        <v>213372</v>
      </c>
      <c r="BC80">
        <f>(BB80/BB79)-1</f>
        <v>0.13392003061029278</v>
      </c>
    </row>
    <row r="81" spans="1:65" ht="19.5">
      <c r="C81">
        <f>H80*D81</f>
        <v>3055.1183407237149</v>
      </c>
      <c r="D81">
        <f>D80</f>
        <v>0.036796079431161095</v>
      </c>
      <c r="E81" t="s">
        <v>14</v>
      </c>
      <c r="F81" s="5">
        <v>43971</v>
      </c>
      <c r="G81" s="2"/>
      <c r="H81">
        <f>H80+C81</f>
        <v>86083.48407841858</v>
      </c>
      <c r="BA81" s="5">
        <v>43923</v>
      </c>
      <c r="BB81">
        <v>243453</v>
      </c>
      <c r="BC81">
        <f>(BB81/BB80)-1</f>
        <v>0.1409791350317755</v>
      </c>
    </row>
    <row r="82" spans="1:65" ht="19.5">
      <c r="C82">
        <f>H81*D82</f>
        <v>3167.5347178605816</v>
      </c>
      <c r="D82">
        <f>D81</f>
        <v>0.036796079431161095</v>
      </c>
      <c r="E82" t="s">
        <v>15</v>
      </c>
      <c r="F82" s="5">
        <v>43972</v>
      </c>
      <c r="G82" s="2"/>
      <c r="H82">
        <f>H81+C82</f>
        <v>89251.018796279168</v>
      </c>
      <c r="AW82" s="2"/>
      <c r="BA82" s="5">
        <v>43924</v>
      </c>
      <c r="BB82">
        <v>275586</v>
      </c>
      <c r="BC82">
        <f>(BB82/BB81)-1</f>
        <v>0.13198851523702726</v>
      </c>
    </row>
    <row r="83" spans="1:65" ht="19.5">
      <c r="C83">
        <f>H82*D83</f>
        <v>3284.0875769399404</v>
      </c>
      <c r="D83">
        <f>D82</f>
        <v>0.036796079431161095</v>
      </c>
      <c r="E83" t="s">
        <v>16</v>
      </c>
      <c r="F83" s="5">
        <v>43973</v>
      </c>
      <c r="G83" s="2"/>
      <c r="H83">
        <f>H82+C83</f>
        <v>92535.106373219111</v>
      </c>
      <c r="AW83" s="2"/>
      <c r="BA83" s="5">
        <v>43925</v>
      </c>
      <c r="BB83">
        <v>308850</v>
      </c>
      <c r="BC83">
        <f>(BB83/BB82)-1</f>
        <v>0.12070279332041545</v>
      </c>
    </row>
    <row r="84" spans="1:65" ht="19.5">
      <c r="C84">
        <f>H83*D84</f>
        <v>3404.9291242799118</v>
      </c>
      <c r="D84">
        <f>D83</f>
        <v>0.036796079431161095</v>
      </c>
      <c r="E84" t="s">
        <v>17</v>
      </c>
      <c r="F84" s="5">
        <v>43974</v>
      </c>
      <c r="G84" s="2"/>
      <c r="H84">
        <f>H83+C84</f>
        <v>95940.035497499019</v>
      </c>
      <c r="AW84" s="2"/>
      <c r="AZ84" t="inlineStr">
        <is>
          <t>May be current:</t>
        </is>
      </c>
      <c r="BA84" s="5">
        <v>43926</v>
      </c>
      <c r="BB84">
        <v>337072</v>
      </c>
      <c r="BC84">
        <f>(BB84/BB83)-1</f>
        <v>0.091377691435972075</v>
      </c>
      <c r="BE84" t="inlineStr">
        <is>
          <t>preliminary or provisional</t>
        </is>
      </c>
    </row>
    <row r="85" spans="1:65" ht="19.5">
      <c r="C85">
        <f>H84*D85</f>
        <v>3530.217166794389</v>
      </c>
      <c r="D85">
        <f>D84</f>
        <v>0.036796079431161095</v>
      </c>
      <c r="E85" t="s">
        <v>11</v>
      </c>
      <c r="F85" s="5">
        <v>43975</v>
      </c>
      <c r="G85" s="2"/>
      <c r="H85">
        <f>H84+C85</f>
        <v>99470.25266429341</v>
      </c>
      <c r="AW85" s="2"/>
      <c r="AZ85" t="inlineStr">
        <is>
          <t>TENTATIVE</t>
        </is>
      </c>
      <c r="BA85" s="5">
        <v>43927</v>
      </c>
      <c r="BB85">
        <v>366614</v>
      </c>
      <c r="BE85" t="inlineStr">
        <is>
          <t>(early return on this LINE 85)</t>
        </is>
      </c>
    </row>
    <row r="86" spans="1:65" ht="19.5">
      <c r="C86">
        <f>H85*D86</f>
        <v>3660.1153180730039</v>
      </c>
      <c r="D86">
        <f>D85</f>
        <v>0.036796079431161095</v>
      </c>
      <c r="E86" t="s">
        <v>12</v>
      </c>
      <c r="F86" s="5">
        <v>43976</v>
      </c>
      <c r="G86" s="2"/>
      <c r="H86">
        <f>H85+C86</f>
        <v>103130.36798236641</v>
      </c>
      <c r="AW86" s="2"/>
      <c r="BB86" s="1"/>
    </row>
    <row r="87" spans="1:65" ht="19.5">
      <c r="C87">
        <f>H86*D87</f>
        <v>3794.7932120440278</v>
      </c>
      <c r="D87">
        <f>D86</f>
        <v>0.036796079431161095</v>
      </c>
      <c r="E87" t="s">
        <v>13</v>
      </c>
      <c r="F87" s="5">
        <v>43977</v>
      </c>
      <c r="G87" s="2"/>
      <c r="H87">
        <f>H86+C87</f>
        <v>106925.16119441044</v>
      </c>
      <c r="BB87" s="1"/>
      <c r="BC87" s="1"/>
      <c r="BE87" t="inlineStr">
        <is>
          <t>The 337,072 number is</t>
        </is>
      </c>
    </row>
    <row r="88" spans="1:65" ht="19.5">
      <c r="C88">
        <f>H87*D88</f>
        <v>3934.4267244992302</v>
      </c>
      <c r="D88">
        <f>D87</f>
        <v>0.036796079431161095</v>
      </c>
      <c r="E88" t="s">
        <v>14</v>
      </c>
      <c r="F88" s="5">
        <v>43978</v>
      </c>
      <c r="G88" s="2"/>
      <c r="H88">
        <f>H87+C88</f>
        <v>110859.58791890967</v>
      </c>
      <c r="AW88" s="2"/>
      <c r="BB88" s="1"/>
      <c r="BE88" t="inlineStr">
        <is>
          <t>unique in this series, in that</t>
        </is>
      </c>
    </row>
    <row r="89" spans="1:65" ht="19.5">
      <c r="C89">
        <f>H88*D89</f>
        <v>4079.1982027699873</v>
      </c>
      <c r="D89">
        <f>D88</f>
        <v>0.036796079431161095</v>
      </c>
      <c r="E89" t="s">
        <v>15</v>
      </c>
      <c r="F89" s="5">
        <v>43979</v>
      </c>
      <c r="G89" s="2"/>
      <c r="H89">
        <f>H88+C89</f>
        <v>114938.78612167966</v>
      </c>
      <c r="AW89" s="2"/>
      <c r="BB89" s="1"/>
      <c r="BE89" t="inlineStr">
        <is>
          <t>it is the very last number</t>
        </is>
      </c>
    </row>
    <row r="90" spans="1:65" ht="19.5">
      <c r="C90">
        <f>H89*D90</f>
        <v>4229.2967038545612</v>
      </c>
      <c r="D90">
        <f>D89</f>
        <v>0.036796079431161095</v>
      </c>
      <c r="E90" t="s">
        <v>16</v>
      </c>
      <c r="F90" s="5">
        <v>43980</v>
      </c>
      <c r="G90" s="2"/>
      <c r="H90">
        <f>H89+C90</f>
        <v>119168.08282553422</v>
      </c>
      <c r="BB90" s="1"/>
    </row>
    <row r="91" spans="1:65" ht="19.5">
      <c r="C91">
        <f>H90*D91</f>
        <v>4384.9182413075414</v>
      </c>
      <c r="D91">
        <f>D90</f>
        <v>0.036796079431161095</v>
      </c>
      <c r="E91" t="s">
        <v>17</v>
      </c>
      <c r="F91" s="5">
        <v>43981</v>
      </c>
      <c r="G91" s="2"/>
      <c r="H91">
        <f>H90+C91</f>
        <v>123553.00106684177</v>
      </c>
    </row>
    <row r="92" spans="1:65" ht="19.5">
      <c r="C92">
        <f>H91*D92</f>
        <v>4546.2660412138412</v>
      </c>
      <c r="D92">
        <f>D91</f>
        <v>0.036796079431161095</v>
      </c>
      <c r="E92" t="s">
        <v>11</v>
      </c>
      <c r="F92" s="5">
        <v>43982</v>
      </c>
      <c r="G92" s="2"/>
      <c r="H92">
        <f>H91+C92</f>
        <v>128099.2671080556</v>
      </c>
      <c r="BE92" t="inlineStr">
        <is>
          <t>It is (therefore) not locked in</t>
        </is>
      </c>
    </row>
    <row r="93" spans="1:65" ht="19.5">
      <c r="C93">
        <f>H92*D93</f>
        <v>4713.550807581536</v>
      </c>
      <c r="D93">
        <f>D92</f>
        <v>0.036796079431161095</v>
      </c>
      <c r="E93" t="s">
        <v>12</v>
      </c>
      <c r="F93" s="5">
        <v>43983</v>
      </c>
      <c r="G93" s="2"/>
      <c r="H93">
        <f>H92+C93</f>
        <v>132812.81791563713</v>
      </c>
      <c r="BE93" t="inlineStr">
        <is>
          <t>value, by the next number in</t>
        </is>
      </c>
    </row>
    <row r="94" spans="1:65" ht="19.5">
      <c r="C94">
        <f>H93*D94</f>
        <v>4886.9909975001192</v>
      </c>
      <c r="D94">
        <f>D93</f>
        <v>0.036796079431161095</v>
      </c>
      <c r="E94" t="s">
        <v>13</v>
      </c>
      <c r="F94" s="5">
        <v>43984</v>
      </c>
      <c r="G94" s="2"/>
      <c r="H94">
        <f>H93+C94</f>
        <v>137699.80891313724</v>
      </c>
      <c r="BE94" t="inlineStr">
        <is>
          <t>sequence (as it would be</t>
        </is>
      </c>
    </row>
    <row r="95" spans="1:65" ht="19.5">
      <c r="C95">
        <f>H94*D95</f>
        <v>5066.8131064235022</v>
      </c>
      <c r="D95">
        <f>D94</f>
        <v>0.036796079431161095</v>
      </c>
      <c r="E95" t="s">
        <v>14</v>
      </c>
      <c r="F95" s="5">
        <v>43985</v>
      </c>
      <c r="G95" s="2"/>
      <c r="H95">
        <f>H94+C95</f>
        <v>142766.62201956075</v>
      </c>
      <c r="BE95" t="inlineStr">
        <is>
          <t>expected to be, once the next</t>
        </is>
      </c>
    </row>
    <row r="96" spans="1:65" ht="19.5">
      <c r="C96">
        <f>H95*D96</f>
        <v>5253.2519639503098</v>
      </c>
      <c r="D96">
        <f>D95</f>
        <v>0.036796079431161095</v>
      </c>
      <c r="E96" t="s">
        <v>15</v>
      </c>
      <c r="F96" s="5">
        <v>43986</v>
      </c>
      <c r="G96" s="2"/>
      <c r="H96">
        <f>H95+C96</f>
        <v>148019.87398351106</v>
      </c>
      <c r="BE96" t="inlineStr">
        <is>
          <t>number in sequence has been</t>
        </is>
      </c>
    </row>
    <row r="97" spans="1:65" ht="19.5">
      <c r="C97">
        <f>H96*D97</f>
        <v>5446.5510404877286</v>
      </c>
      <c r="D97">
        <f>D96</f>
        <v>0.036796079431161095</v>
      </c>
      <c r="E97" t="s">
        <v>16</v>
      </c>
      <c r="F97" s="5">
        <v>43987</v>
      </c>
      <c r="G97" s="2"/>
      <c r="H97">
        <f>H96+C97</f>
        <v>153466.4250239988</v>
      </c>
      <c r="BE97" t="inlineStr">
        <is>
          <t>given).</t>
        </is>
      </c>
    </row>
    <row r="98" spans="1:65" ht="19.5">
      <c r="C98">
        <f>H97*D98</f>
        <v>5646.9627651993887</v>
      </c>
      <c r="D98">
        <f>D97</f>
        <v>0.036796079431161095</v>
      </c>
      <c r="E98" t="s">
        <v>17</v>
      </c>
      <c r="F98" s="5">
        <v>43988</v>
      </c>
      <c r="G98" s="2"/>
      <c r="H98">
        <f>H97+C98</f>
        <v>159113.3877891982</v>
      </c>
    </row>
    <row r="99" spans="1:65" ht="19.5">
      <c r="C99">
        <f>H98*D99</f>
        <v>5854.748855652475</v>
      </c>
      <c r="D99">
        <f>D98</f>
        <v>0.036796079431161095</v>
      </c>
      <c r="E99" t="s">
        <v>11</v>
      </c>
      <c r="F99" s="5">
        <v>43989</v>
      </c>
      <c r="G99" s="2"/>
      <c r="H99">
        <f>H98+C99</f>
        <v>164968.13664485066</v>
      </c>
      <c r="BE99" t="inlineStr">
        <is>
          <t>In other words, it is not subject</t>
        </is>
      </c>
    </row>
    <row r="100" spans="1:65" ht="19.5">
      <c r="C100">
        <f>H99*D100</f>
        <v>6070.1806595945627</v>
      </c>
      <c r="D100">
        <f>D99</f>
        <v>0.036796079431161095</v>
      </c>
      <c r="E100" t="s">
        <v>12</v>
      </c>
      <c r="F100" s="5">
        <v>43990</v>
      </c>
      <c r="G100" s="2"/>
      <c r="H100">
        <f>H99+C100</f>
        <v>171038.31730444523</v>
      </c>
      <c r="BE100" t="inlineStr">
        <is>
          <t>to further revision, once the next</t>
        </is>
      </c>
    </row>
    <row r="101" spans="1:65" ht="19.5">
      <c r="C101">
        <f>H100*D101</f>
        <v>6293.5395093065017</v>
      </c>
      <c r="D101">
        <f>D100</f>
        <v>0.036796079431161095</v>
      </c>
      <c r="E101" t="s">
        <v>13</v>
      </c>
      <c r="F101" s="5">
        <v>43991</v>
      </c>
      <c r="G101" s="2"/>
      <c r="H101">
        <f>H100+C101</f>
        <v>177331.85681375174</v>
      </c>
      <c r="BE101" t="inlineStr">
        <is>
          <t>day's figure has been posted.</t>
        </is>
      </c>
    </row>
    <row r="102" spans="1:65" ht="19.5">
      <c r="C102">
        <f>H101*D102</f>
        <v>6525.117088994095</v>
      </c>
      <c r="D102">
        <f>D101</f>
        <v>0.036796079431161095</v>
      </c>
      <c r="E102" t="s">
        <v>14</v>
      </c>
      <c r="F102" s="5">
        <v>43992</v>
      </c>
      <c r="G102" s="2"/>
      <c r="H102">
        <f>H101+C102</f>
        <v>183856.97390274584</v>
      </c>
    </row>
    <row r="103" spans="1:65" ht="19.5">
      <c r="C103">
        <f>H102*D103</f>
        <v>6765.2158156983487</v>
      </c>
      <c r="D103">
        <f>D102</f>
        <v>0.036796079431161095</v>
      </c>
      <c r="E103" t="s">
        <v>15</v>
      </c>
      <c r="F103" s="5">
        <v>43993</v>
      </c>
      <c r="G103" s="2"/>
      <c r="H103">
        <f>H102+C103</f>
        <v>190622.18971844419</v>
      </c>
      <c r="BE103" t="inlineStr">
        <is>
          <t>In other words, the very last number</t>
        </is>
      </c>
    </row>
    <row r="104" spans="1:65" ht="19.5">
      <c r="C104">
        <f>H103*D104</f>
        <v>7014.1492342217325</v>
      </c>
      <c r="D104">
        <f>D103</f>
        <v>0.036796079431161095</v>
      </c>
      <c r="E104" t="s">
        <v>16</v>
      </c>
      <c r="F104" s="5">
        <v>43994</v>
      </c>
      <c r="G104" s="2"/>
      <c r="H104">
        <f>H103+C104</f>
        <v>197636.33895266592</v>
      </c>
      <c r="BE104" t="inlineStr">
        <is>
          <t>in this sequence is perpetually taken</t>
        </is>
      </c>
    </row>
    <row r="105" spans="1:65" ht="19.5">
      <c r="C105">
        <f>H104*D105</f>
        <v>7272.2424265861728</v>
      </c>
      <c r="D105">
        <f>D104</f>
        <v>0.036796079431161095</v>
      </c>
      <c r="E105" t="s">
        <v>17</v>
      </c>
      <c r="F105" s="5">
        <v>43995</v>
      </c>
      <c r="G105" s="2"/>
      <c r="H105">
        <f>H104+C105</f>
        <v>204908.58137925208</v>
      </c>
      <c r="BE105" t="inlineStr">
        <is>
          <t>as other than final for that day's</t>
        </is>
      </c>
    </row>
    <row r="106" spans="1:65" ht="19.5">
      <c r="C106">
        <f>H105*D106</f>
        <v>7539.8324365574972</v>
      </c>
      <c r="D106">
        <f>D105</f>
        <v>0.036796079431161095</v>
      </c>
      <c r="E106" t="s">
        <v>11</v>
      </c>
      <c r="F106" s="5">
        <v>43996</v>
      </c>
      <c r="G106" s="2"/>
      <c r="H106">
        <f>H105+C106</f>
        <v>212448.41381580959</v>
      </c>
      <c r="BE106" t="inlineStr">
        <is>
          <t>reportage.</t>
        </is>
      </c>
    </row>
    <row r="107" spans="1:65" ht="19.5">
      <c r="C107">
        <f>H106*D107</f>
        <v>7817.2687097907119</v>
      </c>
      <c r="D107">
        <f>D106</f>
        <v>0.036796079431161095</v>
      </c>
      <c r="E107" t="s">
        <v>12</v>
      </c>
      <c r="F107" s="5">
        <v>43997</v>
      </c>
      <c r="G107" s="2"/>
      <c r="H107">
        <f>H106+C107</f>
        <v>220265.68252560031</v>
      </c>
    </row>
    <row r="108" spans="1:65" ht="19.5">
      <c r="C108">
        <f>H107*D108</f>
        <v>8104.9135501709015</v>
      </c>
      <c r="D108">
        <f>D107</f>
        <v>0.036796079431161095</v>
      </c>
      <c r="E108" t="s">
        <v>13</v>
      </c>
      <c r="F108" s="5">
        <v>43998</v>
      </c>
      <c r="G108" s="2"/>
      <c r="H108">
        <f>H107+C108</f>
        <v>228370.5960757712</v>
      </c>
    </row>
    <row r="109" spans="1:65" ht="19.5">
      <c r="C109">
        <f>H108*D109</f>
        <v>8403.1425929456836</v>
      </c>
      <c r="D109">
        <f>D108</f>
        <v>0.036796079431161095</v>
      </c>
      <c r="E109" t="s">
        <v>14</v>
      </c>
      <c r="F109" s="5">
        <v>43999</v>
      </c>
      <c r="G109" s="2"/>
      <c r="H109">
        <f>H108+C109</f>
        <v>236773.73866871689</v>
      </c>
    </row>
    <row r="110" spans="1:65" ht="19.5">
      <c r="C110">
        <f>H109*D110</f>
        <v>8712.3452952670868</v>
      </c>
      <c r="D110">
        <f>D109</f>
        <v>0.036796079431161095</v>
      </c>
      <c r="E110" t="s">
        <v>15</v>
      </c>
      <c r="F110" s="5">
        <v>44000</v>
      </c>
      <c r="G110" s="2"/>
      <c r="H110">
        <f>H109+C110</f>
        <v>245486.08396398398</v>
      </c>
    </row>
    <row r="111" spans="1:65" ht="19.5">
      <c r="C111">
        <f>H110*D111</f>
        <v>9032.9254447834373</v>
      </c>
      <c r="D111">
        <f>D110</f>
        <v>0.036796079431161095</v>
      </c>
      <c r="E111" t="s">
        <v>16</v>
      </c>
      <c r="F111" s="5">
        <v>44001</v>
      </c>
      <c r="G111" s="2"/>
      <c r="H111">
        <f>H110+C111</f>
        <v>254519.00940876742</v>
      </c>
    </row>
    <row r="112" spans="1:65" ht="19.5">
      <c r="C112">
        <f>H111*D112</f>
        <v>9365.3016869454441</v>
      </c>
      <c r="D112">
        <f>D111</f>
        <v>0.036796079431161095</v>
      </c>
      <c r="E112" t="s">
        <v>17</v>
      </c>
      <c r="F112" s="5">
        <v>44002</v>
      </c>
      <c r="G112" s="2"/>
      <c r="H112">
        <f>H111+C112</f>
        <v>263884.31109571288</v>
      </c>
    </row>
    <row r="113" spans="1:65" ht="19.5">
      <c r="C113">
        <f>H112*D113</f>
        <v>9709.9080717150755</v>
      </c>
      <c r="D113">
        <f>D112</f>
        <v>0.036796079431161095</v>
      </c>
      <c r="E113" t="s">
        <v>11</v>
      </c>
      <c r="F113" s="5">
        <v>44003</v>
      </c>
      <c r="G113" s="2"/>
      <c r="H113">
        <f>H112+C113</f>
        <v>273594.21916742797</v>
      </c>
    </row>
    <row r="114" spans="1:65" ht="19.5">
      <c r="C114">
        <f>H113*D114</f>
        <v>10067.194620391178</v>
      </c>
      <c r="D114">
        <f>D113</f>
        <v>0.036796079431161095</v>
      </c>
      <c r="E114" t="s">
        <v>12</v>
      </c>
      <c r="F114" s="5">
        <v>44004</v>
      </c>
      <c r="G114" s="2"/>
      <c r="H114">
        <f>H113+C114</f>
        <v>283661.41378781915</v>
      </c>
    </row>
    <row r="115" spans="1:65" ht="19.5">
      <c r="C115">
        <f>H114*D115</f>
        <v>10437.627913292048</v>
      </c>
      <c r="D115">
        <f>D114</f>
        <v>0.036796079431161095</v>
      </c>
      <c r="E115" t="s">
        <v>13</v>
      </c>
      <c r="F115" s="5">
        <v>44005</v>
      </c>
      <c r="G115" s="2"/>
      <c r="H115">
        <f>H114+C115</f>
        <v>294099.04170111119</v>
      </c>
    </row>
    <row r="116" spans="1:65" ht="19.5">
      <c r="C116">
        <f>H115*D116</f>
        <v>10821.691699062447</v>
      </c>
      <c r="D116">
        <f>D115</f>
        <v>0.036796079431161095</v>
      </c>
      <c r="E116" t="s">
        <v>14</v>
      </c>
      <c r="F116" s="5">
        <v>44006</v>
      </c>
      <c r="G116" s="2"/>
      <c r="H116">
        <f>H115+C116</f>
        <v>304920.73340017366</v>
      </c>
    </row>
    <row r="117" spans="1:65" ht="19.5">
      <c r="C117">
        <f>H116*D117</f>
        <v>11219.887526400686</v>
      </c>
      <c r="D117">
        <f>D116</f>
        <v>0.036796079431161095</v>
      </c>
      <c r="E117" t="s">
        <v>15</v>
      </c>
      <c r="F117" s="5">
        <v>44007</v>
      </c>
      <c r="G117" s="2"/>
      <c r="H117">
        <f>H116+C117</f>
        <v>316140.62092657434</v>
      </c>
    </row>
    <row r="118" spans="1:65" ht="19.5">
      <c r="C118">
        <f>H117*D118</f>
        <v>11632.735399030818</v>
      </c>
      <c r="D118">
        <f>D117</f>
        <v>0.036796079431161095</v>
      </c>
      <c r="E118" t="s">
        <v>16</v>
      </c>
      <c r="F118" s="5">
        <v>44008</v>
      </c>
      <c r="G118" s="2"/>
      <c r="H118">
        <f>H117+C118</f>
        <v>327773.35632560519</v>
      </c>
    </row>
    <row r="119" spans="1:65" ht="19.5">
      <c r="C119">
        <f>H118*D119</f>
        <v>12060.774454775237</v>
      </c>
      <c r="D119">
        <f>D118</f>
        <v>0.036796079431161095</v>
      </c>
      <c r="E119" t="s">
        <v>17</v>
      </c>
      <c r="F119" s="5">
        <v>44009</v>
      </c>
      <c r="G119" s="2"/>
      <c r="H119">
        <f>H118+C119</f>
        <v>339834.13078038045</v>
      </c>
    </row>
    <row r="120" spans="1:65" ht="19.5">
      <c r="C120">
        <f>H119*D120</f>
        <v>12504.563669614467</v>
      </c>
      <c r="D120">
        <f>D119</f>
        <v>0.036796079431161095</v>
      </c>
      <c r="E120" t="s">
        <v>11</v>
      </c>
      <c r="F120" s="5">
        <v>44010</v>
      </c>
      <c r="G120" s="2"/>
      <c r="H120">
        <f>H119+C120</f>
        <v>352338.69444999495</v>
      </c>
    </row>
    <row r="121" spans="1:65" ht="19.5">
      <c r="C121">
        <f>H120*D121</f>
        <v>12964.682587653613</v>
      </c>
      <c r="D121">
        <f>D120</f>
        <v>0.036796079431161095</v>
      </c>
      <c r="E121" t="s">
        <v>12</v>
      </c>
      <c r="F121" s="5">
        <v>44011</v>
      </c>
      <c r="G121" s="2"/>
      <c r="H121">
        <f>H120+C121</f>
        <v>365303.37703764858</v>
      </c>
    </row>
    <row r="122" spans="1:65" ht="19.5">
      <c r="C122">
        <f>H121*D122</f>
        <v>13441.732077948707</v>
      </c>
      <c r="D122">
        <f>D121</f>
        <v>0.036796079431161095</v>
      </c>
      <c r="E122" t="s">
        <v>13</v>
      </c>
      <c r="F122" s="5">
        <v>44012</v>
      </c>
      <c r="G122" s="2"/>
      <c r="H122">
        <f>H121+C122</f>
        <v>378745.10911559727</v>
      </c>
    </row>
    <row r="123" spans="1:65" ht="19.5">
      <c r="C123">
        <f>H122*D123</f>
        <v>13936.335119181293</v>
      </c>
      <c r="D123">
        <f>D122</f>
        <v>0.036796079431161095</v>
      </c>
      <c r="E123" t="s">
        <v>14</v>
      </c>
      <c r="F123" s="5">
        <v>44013</v>
      </c>
      <c r="G123" s="2"/>
      <c r="H123">
        <f>H122+C123</f>
        <v>392681.44423477858</v>
      </c>
    </row>
    <row r="124" spans="1:65" ht="19.5">
      <c r="C124">
        <f>H123*D124</f>
        <v>14449.137613205969</v>
      </c>
      <c r="D124">
        <f>D123</f>
        <v>0.036796079431161095</v>
      </c>
      <c r="E124" t="s">
        <v>15</v>
      </c>
      <c r="F124" s="5">
        <v>44014</v>
      </c>
      <c r="G124" s="2"/>
      <c r="H124">
        <f>H123+C124</f>
        <v>407130.58184798458</v>
      </c>
    </row>
    <row r="125" spans="1:65" ht="19.5">
      <c r="C125">
        <f>H124*D125</f>
        <v>14980.809228533273</v>
      </c>
      <c r="D125">
        <f>D124</f>
        <v>0.036796079431161095</v>
      </c>
      <c r="E125" t="s">
        <v>16</v>
      </c>
      <c r="F125" s="5">
        <v>44015</v>
      </c>
      <c r="G125" s="2"/>
      <c r="H125">
        <f>H124+C125</f>
        <v>422111.39107651787</v>
      </c>
    </row>
    <row r="126" spans="1:65" ht="19.5">
      <c r="C126">
        <f>H125*D126</f>
        <v>15532.044274849457</v>
      </c>
      <c r="D126">
        <f>D125</f>
        <v>0.036796079431161095</v>
      </c>
      <c r="E126" t="s">
        <v>17</v>
      </c>
      <c r="F126" s="5">
        <v>44016</v>
      </c>
      <c r="G126" s="2"/>
      <c r="H126">
        <f>H125+C126</f>
        <v>437643.43535136734</v>
      </c>
    </row>
    <row r="127" spans="1:65" ht="19.5">
      <c r="C127">
        <f>H126*D127</f>
        <v>16103.562609715129</v>
      </c>
      <c r="D127">
        <f>D126</f>
        <v>0.036796079431161095</v>
      </c>
      <c r="E127" t="s">
        <v>11</v>
      </c>
      <c r="F127" s="5">
        <v>44017</v>
      </c>
      <c r="G127" s="2"/>
      <c r="H127">
        <f>H126+C127</f>
        <v>453746.9979610825</v>
      </c>
    </row>
    <row r="128" spans="1:65" ht="19.5">
      <c r="C128">
        <f>H127*D128</f>
        <v>16696.110578626882</v>
      </c>
      <c r="D128">
        <f>D127</f>
        <v>0.036796079431161095</v>
      </c>
      <c r="E128" t="s">
        <v>12</v>
      </c>
      <c r="F128" s="5">
        <v>44018</v>
      </c>
      <c r="G128" s="2"/>
      <c r="H128">
        <f>H127+C128</f>
        <v>470443.10853970936</v>
      </c>
    </row>
    <row r="129" spans="1:65" ht="19.5">
      <c r="C129">
        <f>H128*D129</f>
        <v>17310.461989669486</v>
      </c>
      <c r="D129">
        <f>D128</f>
        <v>0.036796079431161095</v>
      </c>
      <c r="E129" t="s">
        <v>13</v>
      </c>
      <c r="F129" s="5">
        <v>44019</v>
      </c>
      <c r="G129" s="2"/>
      <c r="H129">
        <f>H128+C129</f>
        <v>487753.57052937883</v>
      </c>
    </row>
    <row r="130" spans="1:65" ht="19.5">
      <c r="C130">
        <f>H129*D130</f>
        <v>17947.419124031458</v>
      </c>
      <c r="D130">
        <f>D129</f>
        <v>0.036796079431161095</v>
      </c>
      <c r="E130" t="s">
        <v>14</v>
      </c>
      <c r="F130" s="5">
        <v>44020</v>
      </c>
      <c r="G130" s="2"/>
      <c r="H130">
        <f>H129+C130</f>
        <v>505700.98965341027</v>
      </c>
    </row>
    <row r="131" spans="1:65" ht="19.5">
      <c r="C131">
        <f>H130*D131</f>
        <v>18607.813783703659</v>
      </c>
      <c r="D131">
        <f>D130</f>
        <v>0.036796079431161095</v>
      </c>
      <c r="E131" t="s">
        <v>15</v>
      </c>
      <c r="F131" s="5">
        <v>44021</v>
      </c>
      <c r="G131" s="2"/>
      <c r="H131">
        <f>H130+C131</f>
        <v>524308.80343711388</v>
      </c>
    </row>
    <row r="132" spans="1:65" ht="19.5">
      <c r="C132">
        <f>H131*D132</f>
        <v>19292.508377729071</v>
      </c>
      <c r="D132">
        <f>D131</f>
        <v>0.036796079431161095</v>
      </c>
      <c r="E132" t="s">
        <v>16</v>
      </c>
      <c r="F132" s="5">
        <v>44022</v>
      </c>
      <c r="H132">
        <f>H131+C132</f>
        <v>543601.31181484298</v>
      </c>
    </row>
    <row r="133" spans="1:65" ht="19.5">
      <c r="C133">
        <f>H132*D133</f>
        <v>20002.397048422332</v>
      </c>
      <c r="D133">
        <f>D132</f>
        <v>0.036796079431161095</v>
      </c>
      <c r="E133" t="s">
        <v>17</v>
      </c>
      <c r="F133" s="5">
        <v>44023</v>
      </c>
      <c r="H133">
        <f>H132+C133</f>
        <v>563603.70886326535</v>
      </c>
    </row>
    <row r="134" spans="1:65" ht="19.5">
      <c r="C134">
        <f>H133*D134</f>
        <v>20738.406839029703</v>
      </c>
      <c r="D134">
        <f>D133</f>
        <v>0.036796079431161095</v>
      </c>
      <c r="E134" t="s">
        <v>11</v>
      </c>
      <c r="F134" s="5">
        <v>44024</v>
      </c>
      <c r="H134">
        <f>H133+C134</f>
        <v>584342.11570229509</v>
      </c>
    </row>
    <row r="135" spans="1:65" ht="19.5">
      <c r="C135">
        <f>H134*D135</f>
        <v>21501.498904354379</v>
      </c>
      <c r="D135">
        <f>D134</f>
        <v>0.036796079431161095</v>
      </c>
      <c r="E135" t="s">
        <v>12</v>
      </c>
      <c r="F135" s="5">
        <v>44025</v>
      </c>
      <c r="H135">
        <f>H134+C135</f>
        <v>605843.6146066495</v>
      </c>
    </row>
    <row r="136" spans="1:65" ht="19.5">
      <c r="C136">
        <f>H135*D136</f>
        <v>22292.669765928025</v>
      </c>
      <c r="D136">
        <f>D135</f>
        <v>0.036796079431161095</v>
      </c>
      <c r="E136" t="s">
        <v>13</v>
      </c>
      <c r="F136" s="5">
        <v>44026</v>
      </c>
      <c r="H136">
        <f>H135+C136</f>
        <v>628136.28437257756</v>
      </c>
    </row>
    <row r="137" spans="1:65" ht="19.5">
      <c r="C137">
        <f>H136*D137</f>
        <v>23112.952613367757</v>
      </c>
      <c r="D137">
        <f>D136</f>
        <v>0.036796079431161095</v>
      </c>
      <c r="E137" t="s">
        <v>14</v>
      </c>
      <c r="F137" s="5">
        <v>44027</v>
      </c>
      <c r="H137">
        <f>H136+C137</f>
        <v>651249.23698594538</v>
      </c>
    </row>
    <row r="138" spans="1:65" ht="19.5">
      <c r="C138">
        <f>H137*D138</f>
        <v>23963.418653617904</v>
      </c>
      <c r="D138">
        <f>D137</f>
        <v>0.036796079431161095</v>
      </c>
      <c r="E138" t="s">
        <v>15</v>
      </c>
      <c r="F138" s="5">
        <v>44028</v>
      </c>
      <c r="H138">
        <f>H137+C138</f>
        <v>675212.65563956322</v>
      </c>
    </row>
    <row r="139" spans="1:65" ht="19.5">
      <c r="C139">
        <f>H138*D139</f>
        <v>24845.178509838592</v>
      </c>
      <c r="D139">
        <f>D138</f>
        <v>0.036796079431161095</v>
      </c>
      <c r="E139" t="s">
        <v>16</v>
      </c>
      <c r="F139" s="5">
        <v>44029</v>
      </c>
      <c r="H139">
        <f>H138+C139</f>
        <v>700057.83414940187</v>
      </c>
    </row>
    <row r="140" spans="1:65" ht="19.5">
      <c r="C140">
        <f>H139*D140</f>
        <v>25759.383671767991</v>
      </c>
      <c r="D140">
        <f>D139</f>
        <v>0.036796079431161095</v>
      </c>
      <c r="E140" t="s">
        <v>17</v>
      </c>
      <c r="F140" s="5">
        <v>44030</v>
      </c>
      <c r="H140">
        <f>H139+C140</f>
        <v>725817.21782116988</v>
      </c>
    </row>
    <row r="141" spans="1:65" ht="19.5">
      <c r="C141">
        <f>H140*D141</f>
        <v>26707.22799945212</v>
      </c>
      <c r="D141">
        <f>D140</f>
        <v>0.036796079431161095</v>
      </c>
      <c r="E141" t="s">
        <v>11</v>
      </c>
      <c r="F141" s="5">
        <v>44031</v>
      </c>
      <c r="H141">
        <f>H140+C141</f>
        <v>752524.44582062203</v>
      </c>
    </row>
    <row r="142" spans="1:65" ht="19.5">
      <c r="C142">
        <f>H141*D142</f>
        <v>27689.949282306094</v>
      </c>
      <c r="D142">
        <f>D141</f>
        <v>0.036796079431161095</v>
      </c>
      <c r="E142" t="s">
        <v>12</v>
      </c>
      <c r="F142" s="5">
        <v>44032</v>
      </c>
      <c r="H142">
        <f>H141+C142</f>
        <v>780214.39510292816</v>
      </c>
    </row>
    <row r="143" spans="1:65" ht="19.5">
      <c r="C143">
        <f>H142*D143</f>
        <v>28708.830855542652</v>
      </c>
      <c r="D143">
        <f>D142</f>
        <v>0.036796079431161095</v>
      </c>
      <c r="E143" t="s">
        <v>13</v>
      </c>
      <c r="F143" s="5">
        <v>44033</v>
      </c>
      <c r="H143">
        <f>H142+C143</f>
        <v>808923.22595847084</v>
      </c>
    </row>
    <row r="144" spans="1:65" ht="19.5">
      <c r="C144">
        <f>H143*D144</f>
        <v>29765.203276078966</v>
      </c>
      <c r="D144">
        <f>D143</f>
        <v>0.036796079431161095</v>
      </c>
      <c r="E144" t="s">
        <v>14</v>
      </c>
      <c r="F144" s="5">
        <v>44034</v>
      </c>
      <c r="H144">
        <f>H143+C144</f>
        <v>838688.42923454975</v>
      </c>
    </row>
    <row r="145" spans="1:65" ht="19.5">
      <c r="C145">
        <f>H144*D145</f>
        <v>30860.446060110226</v>
      </c>
      <c r="D145">
        <f>D144</f>
        <v>0.036796079431161095</v>
      </c>
      <c r="E145" t="s">
        <v>15</v>
      </c>
      <c r="F145" s="5">
        <v>44035</v>
      </c>
      <c r="H145">
        <f>H144+C145</f>
        <v>869548.87529465999</v>
      </c>
    </row>
    <row r="146" spans="1:65" ht="19.5">
      <c r="C146">
        <f>H145*D146</f>
        <v>31995.989484619102</v>
      </c>
      <c r="D146">
        <f>D145</f>
        <v>0.036796079431161095</v>
      </c>
      <c r="E146" t="s">
        <v>16</v>
      </c>
      <c r="F146" s="5">
        <v>44036</v>
      </c>
      <c r="H146">
        <f>H145+C146</f>
        <v>901544.8647792791</v>
      </c>
    </row>
    <row r="147" spans="1:65" ht="19.5">
      <c r="C147">
        <f>H146*D147</f>
        <v>33173.316455173743</v>
      </c>
      <c r="D147">
        <f>D146</f>
        <v>0.036796079431161095</v>
      </c>
      <c r="E147" t="s">
        <v>17</v>
      </c>
      <c r="F147" s="5">
        <v>44037</v>
      </c>
      <c r="H147">
        <f>H146+C147</f>
        <v>934718.18123445287</v>
      </c>
    </row>
    <row r="148" spans="1:65" ht="19.5">
      <c r="C148">
        <f>H147*D148</f>
        <v>34393.964442453362</v>
      </c>
      <c r="D148">
        <f>D147</f>
        <v>0.036796079431161095</v>
      </c>
      <c r="E148" t="s">
        <v>11</v>
      </c>
      <c r="F148" s="5">
        <v>44038</v>
      </c>
      <c r="H148">
        <f>H147+C148</f>
        <v>969112.14567690622</v>
      </c>
    </row>
    <row r="149" spans="1:65" ht="19.5">
      <c r="C149">
        <f>H148*D149</f>
        <v>35659.527490030407</v>
      </c>
      <c r="D149">
        <f>D148</f>
        <v>0.036796079431161095</v>
      </c>
      <c r="E149" t="s">
        <v>12</v>
      </c>
      <c r="F149" s="5">
        <v>44039</v>
      </c>
      <c r="H149">
        <f>H148+C149</f>
        <v>1004771.6731669366</v>
      </c>
    </row>
    <row r="150" spans="1:65" ht="19.5">
      <c r="C150">
        <f>H149*D150</f>
        <v>36971.658296031237</v>
      </c>
      <c r="D150">
        <f>D149</f>
        <v>0.036796079431161095</v>
      </c>
      <c r="E150" t="s">
        <v>13</v>
      </c>
      <c r="F150" s="5">
        <v>44040</v>
      </c>
      <c r="H150">
        <f>H149+C150</f>
        <v>1041743.3314629679</v>
      </c>
    </row>
    <row r="151" spans="1:65" ht="19.5">
      <c r="C151">
        <f>H150*D151</f>
        <v>38332.070371393747</v>
      </c>
      <c r="D151">
        <f>D150</f>
        <v>0.036796079431161095</v>
      </c>
      <c r="E151" t="s">
        <v>14</v>
      </c>
      <c r="F151" s="5">
        <v>44041</v>
      </c>
      <c r="H151">
        <f>H150+C151</f>
        <v>1080075.4018343617</v>
      </c>
    </row>
    <row r="152" spans="1:65" ht="19.5">
      <c r="C152">
        <f>H151*D152</f>
        <v>39742.540277540415</v>
      </c>
      <c r="D152">
        <f>D151</f>
        <v>0.036796079431161095</v>
      </c>
      <c r="E152" t="s">
        <v>15</v>
      </c>
      <c r="F152" s="5">
        <v>44042</v>
      </c>
      <c r="H152">
        <f>H151+C152</f>
        <v>1119817.9421119022</v>
      </c>
    </row>
    <row r="153" spans="1:65" ht="19.5">
      <c r="C153">
        <f>H152*D153</f>
        <v>41204.909946388907</v>
      </c>
      <c r="D153">
        <f>D152</f>
        <v>0.036796079431161095</v>
      </c>
      <c r="E153" t="s">
        <v>16</v>
      </c>
      <c r="F153" s="5">
        <v>44043</v>
      </c>
      <c r="H153">
        <f>H152+C153</f>
        <v>1161022.852058291</v>
      </c>
    </row>
    <row r="154" spans="1:65" ht="19.5">
      <c r="C154">
        <f>H153*D154</f>
        <v>42721.089085730069</v>
      </c>
      <c r="D154">
        <f>D153</f>
        <v>0.036796079431161095</v>
      </c>
      <c r="E154" t="s">
        <v>17</v>
      </c>
      <c r="F154" s="5">
        <v>44044</v>
      </c>
      <c r="H154">
        <f>H153+C154</f>
        <v>1203743.941144021</v>
      </c>
    </row>
    <row r="155" spans="1:65" ht="19.5">
      <c r="C155">
        <f>H154*D155</f>
        <v>44293.057673114301</v>
      </c>
      <c r="D155">
        <f>D154</f>
        <v>0.036796079431161095</v>
      </c>
      <c r="E155" t="s">
        <v>11</v>
      </c>
      <c r="F155" s="5">
        <v>44045</v>
      </c>
      <c r="H155">
        <f>H154+C155</f>
        <v>1248036.9988171353</v>
      </c>
    </row>
    <row r="156" spans="1:65" ht="19.5">
      <c r="C156">
        <f>H155*D156</f>
        <v>45922.868541503216</v>
      </c>
      <c r="D156">
        <f>D155</f>
        <v>0.036796079431161095</v>
      </c>
      <c r="E156" t="s">
        <v>12</v>
      </c>
      <c r="F156" s="5">
        <v>44046</v>
      </c>
      <c r="H156">
        <f>H155+C156</f>
        <v>1293959.8673586387</v>
      </c>
    </row>
    <row r="157" spans="1:65" ht="19.5">
      <c r="C157">
        <f>H156*D157</f>
        <v>47612.650060063141</v>
      </c>
      <c r="D157">
        <f>D156</f>
        <v>0.036796079431161095</v>
      </c>
      <c r="E157" t="s">
        <v>13</v>
      </c>
      <c r="F157" s="5">
        <v>44047</v>
      </c>
      <c r="H157">
        <f>H156+C157</f>
        <v>1341572.5174187019</v>
      </c>
    </row>
    <row r="158" spans="1:65" ht="19.5">
      <c r="C158">
        <f>H157*D158</f>
        <v>49364.608913601311</v>
      </c>
      <c r="D158">
        <f>D157</f>
        <v>0.036796079431161095</v>
      </c>
      <c r="E158" t="s">
        <v>14</v>
      </c>
      <c r="F158" s="5">
        <v>44048</v>
      </c>
      <c r="H158">
        <f>H157+C158</f>
        <v>1390937.1263323033</v>
      </c>
    </row>
    <row r="159" spans="1:65" ht="19.5">
      <c r="C159">
        <f>H158*D159</f>
        <v>51181.032984274389</v>
      </c>
      <c r="D159">
        <f>D158</f>
        <v>0.036796079431161095</v>
      </c>
      <c r="E159" t="s">
        <v>15</v>
      </c>
      <c r="F159" s="5">
        <v>44049</v>
      </c>
      <c r="H159">
        <f>H158+C159</f>
        <v>1442118.1593165777</v>
      </c>
    </row>
    <row r="160" spans="1:65" ht="19.5">
      <c r="C160">
        <f>H159*D160</f>
        <v>53064.294339332628</v>
      </c>
      <c r="D160">
        <f>D159</f>
        <v>0.036796079431161095</v>
      </c>
      <c r="E160" t="s">
        <v>16</v>
      </c>
      <c r="F160" s="5">
        <v>44050</v>
      </c>
      <c r="H160">
        <f>H159+C160</f>
        <v>1495182.4536559104</v>
      </c>
    </row>
    <row r="161" spans="1:65" ht="19.5">
      <c r="C161">
        <f>H160*D161</f>
        <v>55016.852328801222</v>
      </c>
      <c r="D161">
        <f>D160</f>
        <v>0.036796079431161095</v>
      </c>
      <c r="E161" t="s">
        <v>17</v>
      </c>
      <c r="F161" s="5">
        <v>44051</v>
      </c>
      <c r="H161">
        <f>H160+C161</f>
        <v>1550199.3059847117</v>
      </c>
    </row>
    <row r="162" spans="1:65" ht="19.5">
      <c r="C162">
        <f>H161*D162</f>
        <v>57041.256797144255</v>
      </c>
      <c r="D162">
        <f>D161</f>
        <v>0.036796079431161095</v>
      </c>
      <c r="E162" t="s">
        <v>11</v>
      </c>
      <c r="F162" s="5">
        <v>44052</v>
      </c>
      <c r="H162">
        <f>H161+C162</f>
        <v>1607240.5627818559</v>
      </c>
    </row>
    <row r="163" spans="1:65" ht="19.5">
      <c r="C163">
        <f>H162*D163</f>
        <v>59140.151413105232</v>
      </c>
      <c r="D163">
        <f>D162</f>
        <v>0.036796079431161095</v>
      </c>
      <c r="E163" t="s">
        <v>12</v>
      </c>
      <c r="F163" s="5">
        <v>44053</v>
      </c>
      <c r="H163">
        <f>H162+C163</f>
        <v>1666380.7141949611</v>
      </c>
    </row>
    <row r="164" spans="1:65" ht="19.5">
      <c r="C164">
        <f>H163*D164</f>
        <v>61316.277122072745</v>
      </c>
      <c r="D164">
        <f>D163</f>
        <v>0.036796079431161095</v>
      </c>
      <c r="E164" t="s">
        <v>13</v>
      </c>
      <c r="F164" s="5">
        <v>44054</v>
      </c>
      <c r="H164">
        <f>H163+C164</f>
        <v>1727696.9913170338</v>
      </c>
    </row>
    <row r="165" spans="1:65" ht="19.5">
      <c r="C165">
        <f>H164*D165</f>
        <v>63572.475725479613</v>
      </c>
      <c r="D165">
        <f>D164</f>
        <v>0.036796079431161095</v>
      </c>
      <c r="E165" t="s">
        <v>14</v>
      </c>
      <c r="F165" s="5">
        <v>44055</v>
      </c>
      <c r="H165">
        <f>H164+C165</f>
        <v>1791269.4670425134</v>
      </c>
    </row>
    <row r="166" spans="1:65" ht="19.5">
      <c r="C166">
        <f>H165*D166</f>
        <v>65911.69359190992</v>
      </c>
      <c r="D166">
        <f>D165</f>
        <v>0.036796079431161095</v>
      </c>
      <c r="E166" t="s">
        <v>15</v>
      </c>
      <c r="F166" s="5">
        <v>44056</v>
      </c>
      <c r="H166">
        <f>H165+C166</f>
        <v>1857181.1606344234</v>
      </c>
    </row>
    <row r="167" spans="1:65" ht="19.5">
      <c r="C167">
        <f>H166*D167</f>
        <v>68336.985504760203</v>
      </c>
      <c r="D167">
        <f>D166</f>
        <v>0.036796079431161095</v>
      </c>
      <c r="E167" t="s">
        <v>16</v>
      </c>
      <c r="F167" s="5">
        <v>44057</v>
      </c>
      <c r="H167">
        <f>H166+C167</f>
        <v>1925518.1461391835</v>
      </c>
    </row>
    <row r="168" spans="1:65" ht="19.5">
      <c r="C168">
        <f>H167*D168</f>
        <v>70851.518651479462</v>
      </c>
      <c r="D168">
        <f>D167</f>
        <v>0.036796079431161095</v>
      </c>
      <c r="E168" t="s">
        <v>17</v>
      </c>
      <c r="F168" s="5">
        <v>44058</v>
      </c>
      <c r="H168">
        <f>H167+C168</f>
        <v>1996369.6647906629</v>
      </c>
    </row>
    <row r="169" spans="1:65" ht="19.5">
      <c r="C169">
        <f>H168*D169</f>
        <v>73458.576759597679</v>
      </c>
      <c r="D169">
        <f>D168</f>
        <v>0.036796079431161095</v>
      </c>
      <c r="E169" t="s">
        <v>11</v>
      </c>
      <c r="F169" s="5">
        <v>44059</v>
      </c>
      <c r="H169">
        <f>H168+C169</f>
        <v>2069828.2415502607</v>
      </c>
    </row>
    <row r="170" spans="1:65" ht="19.5">
      <c r="C170">
        <f>H169*D170</f>
        <v>76161.564384943893</v>
      </c>
      <c r="D170">
        <f>D169</f>
        <v>0.036796079431161095</v>
      </c>
      <c r="E170" t="s">
        <v>12</v>
      </c>
      <c r="F170" s="5">
        <v>44060</v>
      </c>
      <c r="H170">
        <f>H169+C170</f>
        <v>2145989.8059352045</v>
      </c>
    </row>
    <row r="171" spans="1:65" ht="19.5">
      <c r="C171">
        <f>H170*D171</f>
        <v>78964.01135765377</v>
      </c>
      <c r="D171">
        <f>D170</f>
        <v>0.036796079431161095</v>
      </c>
      <c r="E171" t="s">
        <v>13</v>
      </c>
      <c r="F171" s="5">
        <v>44061</v>
      </c>
      <c r="H171">
        <f>H170+C171</f>
        <v>2224953.8172928584</v>
      </c>
    </row>
    <row r="172" spans="1:65" ht="19.5">
      <c r="C172">
        <f>H171*D172</f>
        <v>81869.577391773113</v>
      </c>
      <c r="D172">
        <f>D171</f>
        <v>0.036796079431161095</v>
      </c>
      <c r="E172" t="s">
        <v>14</v>
      </c>
      <c r="F172" s="5">
        <v>44062</v>
      </c>
      <c r="H172">
        <f>H171+C172</f>
        <v>2306823.3946846314</v>
      </c>
    </row>
    <row r="173" spans="1:65" ht="19.5">
      <c r="C173">
        <f>H172*D173</f>
        <v>84882.056864476384</v>
      </c>
      <c r="D173">
        <f>D172</f>
        <v>0.036796079431161095</v>
      </c>
      <c r="E173" t="s">
        <v>15</v>
      </c>
      <c r="F173" s="5">
        <v>44063</v>
      </c>
      <c r="H173">
        <f>H172+C173</f>
        <v>2391705.4515491077</v>
      </c>
    </row>
    <row r="174" spans="1:65" ht="19.5">
      <c r="C174">
        <f>H173*D174</f>
        <v>88005.383771141976</v>
      </c>
      <c r="D174">
        <f>D173</f>
        <v>0.036796079431161095</v>
      </c>
      <c r="E174" t="s">
        <v>16</v>
      </c>
      <c r="F174" s="5">
        <v>44064</v>
      </c>
      <c r="H174">
        <f>H173+C174</f>
        <v>2479710.8353202497</v>
      </c>
    </row>
    <row r="175" spans="1:65" ht="19.5">
      <c r="C175">
        <f>H174*D175</f>
        <v>91243.636862754734</v>
      </c>
      <c r="D175">
        <f>D174</f>
        <v>0.036796079431161095</v>
      </c>
      <c r="E175" t="s">
        <v>17</v>
      </c>
      <c r="F175" s="5">
        <v>44065</v>
      </c>
      <c r="H175">
        <f>H174+C175</f>
        <v>2570954.4721830045</v>
      </c>
    </row>
    <row r="176" spans="1:65" ht="19.5">
      <c r="C176">
        <f>H175*D176</f>
        <v>94601.04497234468</v>
      </c>
      <c r="D176">
        <f>D175</f>
        <v>0.036796079431161095</v>
      </c>
      <c r="E176" t="s">
        <v>11</v>
      </c>
      <c r="F176" s="5">
        <v>44066</v>
      </c>
      <c r="H176">
        <f>H175+C176</f>
        <v>2665555.5171553493</v>
      </c>
    </row>
    <row r="177" spans="1:65" ht="19.5">
      <c r="C177">
        <f>H176*D177</f>
        <v>98081.992537417929</v>
      </c>
      <c r="D177">
        <f>D176</f>
        <v>0.036796079431161095</v>
      </c>
      <c r="E177" t="s">
        <v>12</v>
      </c>
      <c r="F177" s="5">
        <v>44067</v>
      </c>
      <c r="H177">
        <f>H176+C177</f>
        <v>2763637.5096927672</v>
      </c>
    </row>
    <row r="178" spans="1:65" ht="19.5">
      <c r="C178">
        <f>H177*D178</f>
        <v>101691.0253255913</v>
      </c>
      <c r="D178">
        <f>D177</f>
        <v>0.036796079431161095</v>
      </c>
      <c r="E178" t="s">
        <v>13</v>
      </c>
      <c r="F178" s="5">
        <v>44068</v>
      </c>
      <c r="H178">
        <f>H177+C178</f>
        <v>2865328.5350183584</v>
      </c>
    </row>
    <row r="179" spans="1:65" ht="19.5">
      <c r="C179">
        <f>H178*D179</f>
        <v>105432.85637090798</v>
      </c>
      <c r="D179">
        <f>D178</f>
        <v>0.036796079431161095</v>
      </c>
      <c r="E179" t="s">
        <v>14</v>
      </c>
      <c r="F179" s="5">
        <v>44069</v>
      </c>
      <c r="H179">
        <f>H178+C179</f>
        <v>2970761.3913892666</v>
      </c>
    </row>
    <row r="180" spans="1:65" ht="19.5">
      <c r="C180">
        <f>H179*D180</f>
        <v>109312.37212858611</v>
      </c>
      <c r="D180">
        <f>D179</f>
        <v>0.036796079431161095</v>
      </c>
      <c r="E180" t="s">
        <v>15</v>
      </c>
      <c r="F180" s="5">
        <v>44070</v>
      </c>
      <c r="H180">
        <f>H179+C180</f>
        <v>3080073.7635178529</v>
      </c>
    </row>
    <row r="181" spans="1:65" ht="19.5">
      <c r="C181">
        <f>H180*D181</f>
        <v>113334.63885623821</v>
      </c>
      <c r="D181">
        <f>D180</f>
        <v>0.036796079431161095</v>
      </c>
      <c r="E181" t="s">
        <v>16</v>
      </c>
      <c r="F181" s="5">
        <v>44071</v>
      </c>
      <c r="H181">
        <f>H180+C181</f>
        <v>3193408.4023740911</v>
      </c>
    </row>
    <row r="182" spans="1:65" ht="19.5">
      <c r="C182">
        <f>H181*D182</f>
        <v>117504.90922989431</v>
      </c>
      <c r="D182">
        <f>D181</f>
        <v>0.036796079431161095</v>
      </c>
      <c r="E182" t="s">
        <v>17</v>
      </c>
      <c r="F182" s="5">
        <v>44072</v>
      </c>
      <c r="H182">
        <f>H181+C182</f>
        <v>3310913.3116039853</v>
      </c>
    </row>
    <row r="183" spans="1:65" ht="19.5">
      <c r="C183">
        <f>H182*D183</f>
        <v>121828.62920346887</v>
      </c>
      <c r="D183">
        <f>D182</f>
        <v>0.036796079431161095</v>
      </c>
      <c r="E183" t="s">
        <v>11</v>
      </c>
      <c r="F183" s="5">
        <v>44073</v>
      </c>
      <c r="H183">
        <f>H182+C183</f>
        <v>3432741.9408074543</v>
      </c>
    </row>
    <row r="184" spans="1:65" ht="19.5">
      <c r="C184">
        <f>H183*D184</f>
        <v>126311.44512062919</v>
      </c>
      <c r="D184">
        <f>D183</f>
        <v>0.036796079431161095</v>
      </c>
      <c r="E184" t="s">
        <v>12</v>
      </c>
      <c r="F184" s="5">
        <v>44074</v>
      </c>
      <c r="H184">
        <f>H183+C184</f>
        <v>3559053.3859280837</v>
      </c>
    </row>
    <row r="185" spans="1:65" ht="19.5">
      <c r="C185">
        <f>H184*D185</f>
        <v>130959.21108835262</v>
      </c>
      <c r="D185">
        <f>D184</f>
        <v>0.036796079431161095</v>
      </c>
      <c r="E185" t="s">
        <v>13</v>
      </c>
      <c r="F185" s="5">
        <v>44075</v>
      </c>
      <c r="H185">
        <f>H184+C185</f>
        <v>3690012.5970164365</v>
      </c>
    </row>
    <row r="186" spans="1:65" ht="19.5">
      <c r="C186">
        <f>H185*D186</f>
        <v>135777.99662180184</v>
      </c>
      <c r="D186">
        <f>D185</f>
        <v>0.036796079431161095</v>
      </c>
      <c r="E186" t="s">
        <v>14</v>
      </c>
      <c r="F186" s="5">
        <v>44076</v>
      </c>
      <c r="H186">
        <f>H185+C186</f>
        <v>3825790.5936382385</v>
      </c>
    </row>
    <row r="187" spans="1:65" ht="19.5">
      <c r="C187">
        <f>H186*D187</f>
        <v>140774.09457050159</v>
      </c>
      <c r="D187">
        <f>D186</f>
        <v>0.036796079431161095</v>
      </c>
      <c r="E187" t="s">
        <v>15</v>
      </c>
      <c r="F187" s="5">
        <v>44077</v>
      </c>
      <c r="H187">
        <f>H186+C187</f>
        <v>3966564.6882087402</v>
      </c>
    </row>
    <row r="188" spans="1:65" ht="19.5">
      <c r="C188">
        <f>H187*D188</f>
        <v>145954.02933616756</v>
      </c>
      <c r="D188">
        <f>D187</f>
        <v>0.036796079431161095</v>
      </c>
      <c r="E188" t="s">
        <v>16</v>
      </c>
      <c r="F188" s="5">
        <v>44078</v>
      </c>
      <c r="H188">
        <f>H187+C188</f>
        <v>4112518.7175449077</v>
      </c>
    </row>
    <row r="189" spans="1:65" ht="19.5">
      <c r="C189">
        <f>H188*D189</f>
        <v>151324.56539291918</v>
      </c>
      <c r="D189">
        <f>D188</f>
        <v>0.036796079431161095</v>
      </c>
      <c r="E189" t="s">
        <v>17</v>
      </c>
      <c r="F189" s="5">
        <v>44079</v>
      </c>
      <c r="H189">
        <f>H188+C189</f>
        <v>4263843.2829378266</v>
      </c>
    </row>
    <row r="190" spans="1:65" ht="19.5">
      <c r="C190">
        <f>H189*D190</f>
        <v>156892.71612100297</v>
      </c>
      <c r="D190">
        <f>D189</f>
        <v>0.036796079431161095</v>
      </c>
      <c r="E190" t="s">
        <v>11</v>
      </c>
      <c r="F190" s="5">
        <v>44080</v>
      </c>
      <c r="H190">
        <f>H189+C190</f>
        <v>4420735.9990588296</v>
      </c>
    </row>
    <row r="191" spans="1:65" ht="19.5">
      <c r="C191">
        <f>H190*D191</f>
        <v>162665.75296556199</v>
      </c>
      <c r="D191">
        <f>D190</f>
        <v>0.036796079431161095</v>
      </c>
      <c r="E191" t="s">
        <v>12</v>
      </c>
      <c r="F191" s="5">
        <v>44081</v>
      </c>
      <c r="H191">
        <f>H190+C191</f>
        <v>4583401.7520243917</v>
      </c>
    </row>
    <row r="192" spans="1:65" ht="19.5">
      <c r="C192">
        <f>H191*D192</f>
        <v>168651.21493241243</v>
      </c>
      <c r="D192">
        <f>D191</f>
        <v>0.036796079431161095</v>
      </c>
      <c r="E192" t="s">
        <v>13</v>
      </c>
      <c r="F192" s="5">
        <v>44082</v>
      </c>
      <c r="H192">
        <f>H191+C192</f>
        <v>4752052.9669568045</v>
      </c>
    </row>
    <row r="193" spans="1:65" ht="19.5">
      <c r="C193">
        <f>H192*D193</f>
        <v>174856.91843322734</v>
      </c>
      <c r="D193">
        <f>D192</f>
        <v>0.036796079431161095</v>
      </c>
      <c r="E193" t="s">
        <v>14</v>
      </c>
      <c r="F193" s="5">
        <v>44083</v>
      </c>
      <c r="H193">
        <f>H192+C193</f>
        <v>4926909.8853900321</v>
      </c>
    </row>
    <row r="194" spans="1:65" ht="19.5">
      <c r="C194">
        <f>H193*D194</f>
        <v>181290.96749298443</v>
      </c>
      <c r="D194">
        <f>D193</f>
        <v>0.036796079431161095</v>
      </c>
      <c r="E194" t="s">
        <v>15</v>
      </c>
      <c r="F194" s="5">
        <v>44084</v>
      </c>
      <c r="H194">
        <f>H193+C194</f>
        <v>5108200.8528830167</v>
      </c>
    </row>
    <row r="195" spans="1:65" ht="19.5">
      <c r="C195">
        <f>H194*D195</f>
        <v>187961.76433300832</v>
      </c>
      <c r="D195">
        <f>D194</f>
        <v>0.036796079431161095</v>
      </c>
      <c r="E195" t="s">
        <v>16</v>
      </c>
      <c r="F195" s="5">
        <v>44085</v>
      </c>
      <c r="H195">
        <f>H194+C195</f>
        <v>5296162.6172160245</v>
      </c>
    </row>
    <row r="196" spans="1:65" ht="19.5">
      <c r="C196">
        <f>H195*D196</f>
        <v>194878.02034342688</v>
      </c>
      <c r="D196">
        <f>D195</f>
        <v>0.036796079431161095</v>
      </c>
      <c r="E196" t="s">
        <v>17</v>
      </c>
      <c r="F196" s="5">
        <v>44086</v>
      </c>
      <c r="H196">
        <f>H195+C196</f>
        <v>5491040.6375594512</v>
      </c>
    </row>
    <row r="197" spans="1:65" ht="19.5">
      <c r="C197">
        <f>H196*D197</f>
        <v>202048.76745937104</v>
      </c>
      <c r="D197">
        <f>D196</f>
        <v>0.036796079431161095</v>
      </c>
      <c r="E197" t="s">
        <v>11</v>
      </c>
      <c r="F197" s="5">
        <v>44087</v>
      </c>
      <c r="H197">
        <f>H196+C197</f>
        <v>5693089.4050188223</v>
      </c>
    </row>
    <row r="198" spans="1:65" ht="19.5">
      <c r="C198">
        <f>H197*D198</f>
        <v>209483.36995577425</v>
      </c>
      <c r="D198">
        <f>D197</f>
        <v>0.036796079431161095</v>
      </c>
      <c r="E198" t="s">
        <v>12</v>
      </c>
      <c r="F198" s="5">
        <v>44088</v>
      </c>
      <c r="H198">
        <f>H197+C198</f>
        <v>5902572.7749745967</v>
      </c>
    </row>
    <row r="199" spans="1:65" ht="19.5">
      <c r="C199">
        <f>H198*D199</f>
        <v>217191.53667617423</v>
      </c>
      <c r="D199">
        <f>D198</f>
        <v>0.036796079431161095</v>
      </c>
      <c r="E199" t="s">
        <v>13</v>
      </c>
      <c r="F199" s="5">
        <v>44089</v>
      </c>
      <c r="H199">
        <f>H198+C199</f>
        <v>6119764.3116507707</v>
      </c>
    </row>
    <row r="200" spans="1:65" ht="19.5">
      <c r="C200">
        <f>H199*D200</f>
        <v>225183.33371148666</v>
      </c>
      <c r="D200">
        <f>D199</f>
        <v>0.036796079431161095</v>
      </c>
      <c r="E200" t="s">
        <v>14</v>
      </c>
      <c r="F200" s="5">
        <v>44090</v>
      </c>
      <c r="H200">
        <f>H199+C200</f>
        <v>6344947.645362257</v>
      </c>
    </row>
    <row r="201" spans="1:65" ht="19.5">
      <c r="C201">
        <f>H200*D201</f>
        <v>233469.19754530818</v>
      </c>
      <c r="D201">
        <f>D200</f>
        <v>0.036796079431161095</v>
      </c>
      <c r="E201" t="s">
        <v>15</v>
      </c>
      <c r="F201" s="5">
        <v>44091</v>
      </c>
      <c r="H201">
        <f>H200+C201</f>
        <v>6578416.8429075656</v>
      </c>
    </row>
    <row r="202" spans="1:65" ht="19.5">
      <c r="C202">
        <f>H201*D202</f>
        <v>242059.94868291478</v>
      </c>
      <c r="D202">
        <f>D201</f>
        <v>0.036796079431161095</v>
      </c>
      <c r="E202" t="s">
        <v>16</v>
      </c>
      <c r="F202" s="5">
        <v>44092</v>
      </c>
      <c r="H202">
        <f>H201+C202</f>
        <v>6820476.7915904801</v>
      </c>
    </row>
    <row r="203" spans="1:65" ht="19.5">
      <c r="C203">
        <f>H202*D203</f>
        <v>250966.80578175408</v>
      </c>
      <c r="D203">
        <f>D202</f>
        <v>0.036796079431161095</v>
      </c>
      <c r="E203" t="s">
        <v>17</v>
      </c>
      <c r="F203" s="5">
        <v>44093</v>
      </c>
      <c r="H203">
        <f>H202+C203</f>
        <v>7071443.5973722339</v>
      </c>
    </row>
    <row r="204" spans="1:65" ht="19.5">
      <c r="C204">
        <f>H203*D204</f>
        <v>260201.40030188428</v>
      </c>
      <c r="D204">
        <f>D203</f>
        <v>0.036796079431161095</v>
      </c>
      <c r="E204" t="s">
        <v>11</v>
      </c>
      <c r="F204" s="5">
        <v>44094</v>
      </c>
      <c r="H204">
        <f>H203+C204</f>
        <v>7331644.9976741178</v>
      </c>
    </row>
    <row r="205" spans="1:65" ht="19.5">
      <c r="C205">
        <f>H204*D205</f>
        <v>269775.79169549176</v>
      </c>
      <c r="D205">
        <f>D204</f>
        <v>0.036796079431161095</v>
      </c>
      <c r="E205" t="s">
        <v>12</v>
      </c>
      <c r="F205" s="5">
        <v>44095</v>
      </c>
      <c r="H205">
        <f>H204+C205</f>
        <v>7601420.7893696092</v>
      </c>
    </row>
    <row r="206" spans="1:65" ht="19.5">
      <c r="C206">
        <f>H205*D206</f>
        <v>279702.48315532343</v>
      </c>
      <c r="D206">
        <f>D205</f>
        <v>0.036796079431161095</v>
      </c>
      <c r="E206" t="s">
        <v>13</v>
      </c>
      <c r="F206" s="5">
        <v>44096</v>
      </c>
      <c r="H206">
        <f>H205+C206</f>
        <v>7881123.2725249324</v>
      </c>
    </row>
    <row r="207" spans="1:65" ht="19.5">
      <c r="C207">
        <f>H206*D207</f>
        <v>289994.4379425997</v>
      </c>
      <c r="D207">
        <f>D206</f>
        <v>0.036796079431161095</v>
      </c>
      <c r="E207" t="s">
        <v>14</v>
      </c>
      <c r="F207" s="5">
        <v>44097</v>
      </c>
      <c r="H207">
        <f>H206+C207</f>
        <v>8171117.7104675323</v>
      </c>
    </row>
    <row r="208" spans="1:65" ht="19.5">
      <c r="C208">
        <f>H207*D208</f>
        <v>300665.09631573048</v>
      </c>
      <c r="D208">
        <f>D207</f>
        <v>0.036796079431161095</v>
      </c>
      <c r="E208" t="s">
        <v>15</v>
      </c>
      <c r="F208" s="5">
        <v>44098</v>
      </c>
      <c r="H208">
        <f>H207+C208</f>
        <v>8471782.8067832626</v>
      </c>
    </row>
    <row r="209" spans="1:65" ht="19.5">
      <c r="C209">
        <f>H208*D209</f>
        <v>311728.39308194182</v>
      </c>
      <c r="D209">
        <f>D208</f>
        <v>0.036796079431161095</v>
      </c>
      <c r="E209" t="s">
        <v>16</v>
      </c>
      <c r="F209" s="5">
        <v>44099</v>
      </c>
      <c r="H209">
        <f>H208+C209</f>
        <v>8783511.1998652052</v>
      </c>
    </row>
    <row r="210" spans="1:65" ht="19.5">
      <c r="C210">
        <f>H209*D210</f>
        <v>323198.7757947332</v>
      </c>
      <c r="D210">
        <f>D209</f>
        <v>0.036796079431161095</v>
      </c>
      <c r="E210" t="s">
        <v>17</v>
      </c>
      <c r="F210" s="5">
        <v>44100</v>
      </c>
      <c r="H210">
        <f>H209+C210</f>
        <v>9106709.9756599385</v>
      </c>
    </row>
    <row r="211" spans="1:65" ht="19.5">
      <c r="C211">
        <f>H210*D211</f>
        <v>335091.22362093022</v>
      </c>
      <c r="D211">
        <f>D210</f>
        <v>0.036796079431161095</v>
      </c>
      <c r="E211" t="s">
        <v>11</v>
      </c>
      <c r="F211" s="5">
        <v>44101</v>
      </c>
      <c r="H211">
        <f>H210+C211</f>
        <v>9441801.1992808692</v>
      </c>
    </row>
    <row r="212" spans="1:65" ht="19.5">
      <c r="C212">
        <f>H211*D212</f>
        <v>347421.26690197096</v>
      </c>
      <c r="D212">
        <f>D211</f>
        <v>0.036796079431161095</v>
      </c>
      <c r="E212" t="s">
        <v>12</v>
      </c>
      <c r="F212" s="5">
        <v>44102</v>
      </c>
      <c r="H212">
        <f>H211+C212</f>
        <v>9789222.466182841</v>
      </c>
    </row>
    <row r="213" spans="1:65" ht="19.5">
      <c r="C213">
        <f>H212*D213</f>
        <v>360205.00743497052</v>
      </c>
      <c r="D213">
        <f>D212</f>
        <v>0.036796079431161095</v>
      </c>
      <c r="E213" t="s">
        <v>13</v>
      </c>
      <c r="F213" s="5">
        <v>44103</v>
      </c>
      <c r="H213">
        <f>H212+C213</f>
        <v>10149427.473617811</v>
      </c>
    </row>
    <row r="214" spans="1:65" ht="19.5">
      <c r="C214">
        <f>H213*D214</f>
        <v>373459.13950004964</v>
      </c>
      <c r="D214">
        <f>D213</f>
        <v>0.036796079431161095</v>
      </c>
      <c r="E214" t="s">
        <v>14</v>
      </c>
      <c r="F214" s="5">
        <v>44104</v>
      </c>
      <c r="H214">
        <f>H213+C214</f>
        <v>10522886.613117861</v>
      </c>
    </row>
    <row r="215" spans="1:65" ht="19.5">
      <c r="C215">
        <f>H214*D215</f>
        <v>387200.97166138655</v>
      </c>
      <c r="D215">
        <f>D214</f>
        <v>0.036796079431161095</v>
      </c>
      <c r="E215" t="s">
        <v>15</v>
      </c>
      <c r="F215" s="5">
        <v>44105</v>
      </c>
      <c r="H215">
        <f>H214+C215</f>
        <v>10910087.584779248</v>
      </c>
    </row>
    <row r="216" spans="1:65" ht="19.5">
      <c r="C216">
        <f>H215*D216</f>
        <v>401448.44937046169</v>
      </c>
      <c r="D216">
        <f>D215</f>
        <v>0.036796079431161095</v>
      </c>
      <c r="E216" t="s">
        <v>16</v>
      </c>
      <c r="F216" s="5">
        <v>44106</v>
      </c>
      <c r="H216">
        <f>H215+C216</f>
        <v>11311536.03414971</v>
      </c>
    </row>
    <row r="217" spans="1:65" ht="19.5">
      <c r="C217">
        <f>H216*D217</f>
        <v>416220.17840101372</v>
      </c>
      <c r="D217">
        <f>D216</f>
        <v>0.036796079431161095</v>
      </c>
      <c r="E217" t="s">
        <v>17</v>
      </c>
      <c r="F217" s="5">
        <v>44107</v>
      </c>
      <c r="H217">
        <f>H216+C217</f>
        <v>11727756.212550724</v>
      </c>
    </row>
    <row r="218" spans="1:65" ht="19.5">
      <c r="C218">
        <f>H217*D218</f>
        <v>431535.44914630946</v>
      </c>
      <c r="D218">
        <f>D217</f>
        <v>0.036796079431161095</v>
      </c>
      <c r="E218" t="s">
        <v>11</v>
      </c>
      <c r="F218" s="5">
        <v>44108</v>
      </c>
      <c r="H218">
        <f>H217+C218</f>
        <v>12159291.661697034</v>
      </c>
    </row>
    <row r="219" spans="1:65" ht="19.5">
      <c r="C219">
        <f>H218*D219</f>
        <v>447414.26181045885</v>
      </c>
      <c r="D219">
        <f>D218</f>
        <v>0.036796079431161095</v>
      </c>
      <c r="E219" t="s">
        <v>12</v>
      </c>
      <c r="F219" s="5">
        <v>44109</v>
      </c>
      <c r="H219">
        <f>H218+C219</f>
        <v>12606705.923507493</v>
      </c>
    </row>
    <row r="220" spans="1:65" ht="19.5">
      <c r="C220">
        <f>H219*D220</f>
        <v>463877.35252667079</v>
      </c>
      <c r="D220">
        <f>D219</f>
        <v>0.036796079431161095</v>
      </c>
      <c r="E220" t="s">
        <v>13</v>
      </c>
      <c r="F220" s="5">
        <v>44110</v>
      </c>
      <c r="H220">
        <f>H219+C220</f>
        <v>13070583.276034163</v>
      </c>
    </row>
    <row r="221" spans="1:65" ht="19.5">
      <c r="C221">
        <f>H220*D221</f>
        <v>480946.22043655888</v>
      </c>
      <c r="D221">
        <f>D220</f>
        <v>0.036796079431161095</v>
      </c>
      <c r="E221" t="s">
        <v>14</v>
      </c>
      <c r="F221" s="5">
        <v>44111</v>
      </c>
      <c r="H221">
        <f>H220+C221</f>
        <v>13551529.496470721</v>
      </c>
    </row>
    <row r="222" spans="1:65" ht="19.5">
      <c r="C222">
        <f>H221*D222</f>
        <v>498643.15576585918</v>
      </c>
      <c r="D222">
        <f>D221</f>
        <v>0.036796079431161095</v>
      </c>
      <c r="E222" t="s">
        <v>15</v>
      </c>
      <c r="F222" s="5">
        <v>44112</v>
      </c>
      <c r="H222">
        <f>H221+C222</f>
        <v>14050172.652236581</v>
      </c>
    </row>
    <row r="223" spans="1:65" ht="19.5">
      <c r="C223">
        <f>H222*D223</f>
        <v>516991.26893322461</v>
      </c>
      <c r="D223">
        <f>D222</f>
        <v>0.036796079431161095</v>
      </c>
      <c r="E223" t="s">
        <v>16</v>
      </c>
      <c r="F223" s="5">
        <v>44113</v>
      </c>
      <c r="H223">
        <f>H222+C223</f>
        <v>14567163.921169806</v>
      </c>
    </row>
    <row r="224" spans="1:65" ht="19.5">
      <c r="C224">
        <f>H223*D224</f>
        <v>536014.52073010837</v>
      </c>
      <c r="D224">
        <f>D223</f>
        <v>0.036796079431161095</v>
      </c>
      <c r="E224" t="s">
        <v>17</v>
      </c>
      <c r="F224" s="5">
        <v>44114</v>
      </c>
      <c r="H224">
        <f>H223+C224</f>
        <v>15103178.441899914</v>
      </c>
    </row>
    <row r="225" spans="1:65" ht="19.5">
      <c r="C225">
        <f>H224*D225</f>
        <v>555737.75361114915</v>
      </c>
      <c r="D225">
        <f>D224</f>
        <v>0.036796079431161095</v>
      </c>
      <c r="E225" t="s">
        <v>11</v>
      </c>
      <c r="F225" s="5">
        <v>44115</v>
      </c>
      <c r="H225">
        <f>H224+C225</f>
        <v>15658916.195511064</v>
      </c>
    </row>
    <row r="226" spans="1:65" ht="19.5">
      <c r="C226">
        <f>H225*D226</f>
        <v>576186.72413592006</v>
      </c>
      <c r="D226">
        <f>D225</f>
        <v>0.036796079431161095</v>
      </c>
      <c r="E226" t="s">
        <v>12</v>
      </c>
      <c r="F226" s="5">
        <v>44116</v>
      </c>
      <c r="H226">
        <f>H225+C226</f>
        <v>16235102.919646984</v>
      </c>
    </row>
    <row r="227" spans="1:65" ht="19.5">
      <c r="C227">
        <f>H226*D227</f>
        <v>597388.13660440582</v>
      </c>
      <c r="D227">
        <f>D226</f>
        <v>0.036796079431161095</v>
      </c>
      <c r="E227" t="s">
        <v>13</v>
      </c>
      <c r="F227" s="5">
        <v>44117</v>
      </c>
      <c r="H227">
        <f>H226+C227</f>
        <v>16832491.056251388</v>
      </c>
    </row>
    <row r="228" spans="1:65" ht="19.5">
      <c r="C228">
        <f>H227*D228</f>
        <v>619369.67793013481</v>
      </c>
      <c r="D228">
        <f>D227</f>
        <v>0.036796079431161095</v>
      </c>
      <c r="E228" t="s">
        <v>14</v>
      </c>
      <c r="F228" s="5">
        <v>44118</v>
      </c>
      <c r="H228">
        <f>H227+C228</f>
        <v>17451860.734181523</v>
      </c>
    </row>
    <row r="229" spans="1:65" ht="19.5">
      <c r="C229">
        <f>H228*D229</f>
        <v>642160.05379650474</v>
      </c>
      <c r="D229">
        <f>D228</f>
        <v>0.036796079431161095</v>
      </c>
      <c r="E229" t="s">
        <v>15</v>
      </c>
      <c r="F229" s="5">
        <v>44119</v>
      </c>
      <c r="H229">
        <f>H228+C229</f>
        <v>18094020.787978027</v>
      </c>
    </row>
    <row r="230" spans="1:65" ht="19.5">
      <c r="C230">
        <f>H229*D230</f>
        <v>665789.02614351956</v>
      </c>
      <c r="D230">
        <f>D229</f>
        <v>0.036796079431161095</v>
      </c>
      <c r="E230" t="s">
        <v>16</v>
      </c>
      <c r="F230" s="5">
        <v>44120</v>
      </c>
      <c r="H230">
        <f>H229+C230</f>
        <v>18759809.814121548</v>
      </c>
    </row>
    <row r="231" spans="1:65" ht="19.5">
      <c r="C231">
        <f>H230*D231</f>
        <v>690287.45203389192</v>
      </c>
      <c r="D231">
        <f>D230</f>
        <v>0.036796079431161095</v>
      </c>
      <c r="E231" t="s">
        <v>17</v>
      </c>
      <c r="F231" s="5">
        <v>44121</v>
      </c>
      <c r="H231">
        <f>H230+C231</f>
        <v>19450097.26615544</v>
      </c>
    </row>
    <row r="232" spans="1:65" ht="19.5">
      <c r="C232">
        <f>H231*D232</f>
        <v>715687.32394926483</v>
      </c>
      <c r="D232">
        <f>D231</f>
        <v>0.036796079431161095</v>
      </c>
      <c r="E232" t="s">
        <v>11</v>
      </c>
      <c r="F232" s="5">
        <v>44122</v>
      </c>
      <c r="H232">
        <f>H231+C232</f>
        <v>20165784.590104707</v>
      </c>
    </row>
    <row r="233" spans="1:65" ht="19.5">
      <c r="C233">
        <f>H232*D233</f>
        <v>742021.8115691772</v>
      </c>
      <c r="D233">
        <f>D232</f>
        <v>0.036796079431161095</v>
      </c>
      <c r="E233" t="s">
        <v>12</v>
      </c>
      <c r="F233" s="5">
        <v>44123</v>
      </c>
      <c r="H233">
        <f>H232+C233</f>
        <v>20907806.401673883</v>
      </c>
    </row>
    <row r="234" spans="1:65" ht="19.5">
      <c r="C234">
        <f>H233*D234</f>
        <v>769325.30508733063</v>
      </c>
      <c r="D234">
        <f>D233</f>
        <v>0.036796079431161095</v>
      </c>
      <c r="E234" t="s">
        <v>13</v>
      </c>
      <c r="F234" s="5">
        <v>44124</v>
      </c>
      <c r="H234">
        <f>H233+C234</f>
        <v>21677131.706761215</v>
      </c>
    </row>
    <row r="235" spans="1:65" ht="19.5">
      <c r="C235">
        <f>H234*D235</f>
        <v>797633.46012172638</v>
      </c>
      <c r="D235">
        <f>D234</f>
        <v>0.036796079431161095</v>
      </c>
      <c r="E235" t="s">
        <v>14</v>
      </c>
      <c r="F235" s="5">
        <v>44125</v>
      </c>
      <c r="H235">
        <f>H234+C235</f>
        <v>22474765.16688294</v>
      </c>
    </row>
    <row r="236" spans="1:65" ht="19.5">
      <c r="C236">
        <f>H235*D236</f>
        <v>826983.24427731719</v>
      </c>
      <c r="D236">
        <f>D235</f>
        <v>0.036796079431161095</v>
      </c>
      <c r="E236" t="s">
        <v>15</v>
      </c>
      <c r="F236" s="5">
        <v>44126</v>
      </c>
      <c r="H236">
        <f>H235+C236</f>
        <v>23301748.411160257</v>
      </c>
    </row>
    <row r="237" spans="1:65" ht="19.5">
      <c r="C237">
        <f>H236*D237</f>
        <v>857412.98542198469</v>
      </c>
      <c r="D237">
        <f>D236</f>
        <v>0.036796079431161095</v>
      </c>
      <c r="E237" t="s">
        <v>16</v>
      </c>
      <c r="F237" s="5">
        <v>44127</v>
      </c>
      <c r="H237">
        <f>H236+C237</f>
        <v>24159161.396582242</v>
      </c>
    </row>
    <row r="238" spans="1:65" ht="19.5">
      <c r="C238">
        <f>H237*D238</f>
        <v>888962.42173888104</v>
      </c>
      <c r="D238">
        <f>D237</f>
        <v>0.036796079431161095</v>
      </c>
      <c r="E238" t="s">
        <v>17</v>
      </c>
      <c r="F238" s="5">
        <v>44128</v>
      </c>
      <c r="H238">
        <f>H237+C238</f>
        <v>25048123.818321124</v>
      </c>
    </row>
    <row r="239" spans="1:65" ht="19.5">
      <c r="C239">
        <f>H238*D239</f>
        <v>921672.75362050219</v>
      </c>
      <c r="D239">
        <f>D238</f>
        <v>0.036796079431161095</v>
      </c>
      <c r="E239" t="s">
        <v>11</v>
      </c>
      <c r="F239" s="5">
        <v>44129</v>
      </c>
      <c r="H239">
        <f>H238+C239</f>
        <v>25969796.571941625</v>
      </c>
    </row>
    <row r="240" spans="1:65" ht="19.5">
      <c r="C240">
        <f>H239*D240</f>
        <v>955586.69747225917</v>
      </c>
      <c r="D240">
        <f>D239</f>
        <v>0.036796079431161095</v>
      </c>
      <c r="E240" t="s">
        <v>12</v>
      </c>
      <c r="F240" s="5">
        <v>44130</v>
      </c>
      <c r="H240">
        <f>H239+C240</f>
        <v>26925383.269413885</v>
      </c>
    </row>
    <row r="241" spans="1:65" ht="19.5">
      <c r="C241">
        <f>H240*D241</f>
        <v>990748.54149580933</v>
      </c>
      <c r="D241">
        <f>D240</f>
        <v>0.036796079431161095</v>
      </c>
      <c r="E241" t="s">
        <v>13</v>
      </c>
      <c r="F241" s="5">
        <v>44131</v>
      </c>
      <c r="H241">
        <f>H240+C241</f>
        <v>27916131.810909696</v>
      </c>
    </row>
    <row r="242" spans="1:65" ht="19.5">
      <c r="C242">
        <f>H241*D242</f>
        <v>1027204.2035249962</v>
      </c>
      <c r="D242">
        <f>D241</f>
        <v>0.036796079431161095</v>
      </c>
      <c r="E242" t="s">
        <v>14</v>
      </c>
      <c r="F242" s="5">
        <v>44132</v>
      </c>
      <c r="H242">
        <f>H241+C242</f>
        <v>28943336.014434692</v>
      </c>
    </row>
    <row r="243" spans="1:65" ht="19.5">
      <c r="C243">
        <f>H242*D243</f>
        <v>1065001.2909899245</v>
      </c>
      <c r="D243">
        <f>D242</f>
        <v>0.036796079431161095</v>
      </c>
      <c r="E243" t="s">
        <v>15</v>
      </c>
      <c r="F243" s="5">
        <v>44133</v>
      </c>
      <c r="H243">
        <f>H242+C243</f>
        <v>30008337.305424616</v>
      </c>
    </row>
    <row r="244" spans="1:65" ht="19.5">
      <c r="C244">
        <f>H243*D244</f>
        <v>1104189.1630874788</v>
      </c>
      <c r="D244">
        <f>D243</f>
        <v>0.036796079431161095</v>
      </c>
      <c r="E244" t="s">
        <v>16</v>
      </c>
      <c r="F244" s="5">
        <v>44134</v>
      </c>
      <c r="H244">
        <f>H243+C244</f>
        <v>31112526.468512096</v>
      </c>
    </row>
    <row r="245" spans="1:65" ht="19.5">
      <c r="C245">
        <f>H244*D245</f>
        <v>1144818.9952394732</v>
      </c>
      <c r="D245">
        <f>D244</f>
        <v>0.036796079431161095</v>
      </c>
      <c r="E245" t="s">
        <v>17</v>
      </c>
      <c r="F245" s="5">
        <v>44135</v>
      </c>
      <c r="H245">
        <f>H244+C245</f>
        <v>32257345.463751569</v>
      </c>
    </row>
    <row r="246" spans="1:65" ht="19.5">
      <c r="C246">
        <f>H245*D246</f>
        <v>1186943.8459226068</v>
      </c>
      <c r="D246">
        <f>D245</f>
        <v>0.036796079431161095</v>
      </c>
      <c r="E246" t="s">
        <v>11</v>
      </c>
      <c r="F246" s="5">
        <v>44136</v>
      </c>
      <c r="H246">
        <f>H245+C246</f>
        <v>33444289.309674177</v>
      </c>
    </row>
    <row r="247" spans="1:65" ht="19.5">
      <c r="C247">
        <f>H246*D247</f>
        <v>1230618.7259575028</v>
      </c>
      <c r="D247">
        <f>D246</f>
        <v>0.036796079431161095</v>
      </c>
      <c r="E247" t="s">
        <v>12</v>
      </c>
      <c r="F247" s="5">
        <v>44137</v>
      </c>
      <c r="H247">
        <f>H246+C247</f>
        <v>34674908.035631679</v>
      </c>
    </row>
    <row r="248" spans="1:65" ht="19.5">
      <c r="C248">
        <f>H247*D248</f>
        <v>1275900.6703473094</v>
      </c>
      <c r="D248">
        <f>D247</f>
        <v>0.036796079431161095</v>
      </c>
      <c r="E248" t="s">
        <v>13</v>
      </c>
      <c r="F248" s="5">
        <v>44138</v>
      </c>
      <c r="H248">
        <f>H247+C248</f>
        <v>35950808.70597899</v>
      </c>
    </row>
    <row r="249" spans="1:65" ht="19.5">
      <c r="C249">
        <f>H248*D249</f>
        <v>1322848.8127596807</v>
      </c>
      <c r="D249">
        <f>D248</f>
        <v>0.036796079431161095</v>
      </c>
      <c r="E249" t="s">
        <v>14</v>
      </c>
      <c r="F249" s="5">
        <v>44139</v>
      </c>
      <c r="H249">
        <f>H248+C249</f>
        <v>37273657.518738672</v>
      </c>
    </row>
    <row r="250" spans="1:65" ht="19.5">
      <c r="C250">
        <f>H249*D250</f>
        <v>1371524.4627494032</v>
      </c>
      <c r="D250">
        <f>D249</f>
        <v>0.036796079431161095</v>
      </c>
      <c r="E250" t="s">
        <v>15</v>
      </c>
      <c r="F250" s="5">
        <v>44140</v>
      </c>
      <c r="H250">
        <f>H249+C250</f>
        <v>38645181.981488079</v>
      </c>
    </row>
    <row r="251" spans="1:65" ht="19.5">
      <c r="C251">
        <f>H250*D251</f>
        <v>1421991.1858225109</v>
      </c>
      <c r="D251">
        <f>D250</f>
        <v>0.036796079431161095</v>
      </c>
      <c r="E251" t="s">
        <v>16</v>
      </c>
      <c r="F251" s="5">
        <v>44141</v>
      </c>
      <c r="H251">
        <f>H250+C251</f>
        <v>40067173.167310588</v>
      </c>
    </row>
    <row r="252" spans="1:65" ht="19.5">
      <c r="C252">
        <f>H251*D252</f>
        <v>1474314.8864464469</v>
      </c>
      <c r="D252">
        <f>D251</f>
        <v>0.036796079431161095</v>
      </c>
      <c r="E252" t="s">
        <v>17</v>
      </c>
      <c r="F252" s="5">
        <v>44142</v>
      </c>
      <c r="H252">
        <f>H251+C252</f>
        <v>41541488.053757034</v>
      </c>
    </row>
    <row r="253" spans="1:65" ht="19.5">
      <c r="C253">
        <f>H252*D253</f>
        <v>1528563.8941146736</v>
      </c>
      <c r="D253">
        <f>D252</f>
        <v>0.036796079431161095</v>
      </c>
      <c r="E253" t="s">
        <v>11</v>
      </c>
      <c r="F253" s="5">
        <v>44143</v>
      </c>
      <c r="H253">
        <f>H252+C253</f>
        <v>43070051.947871707</v>
      </c>
    </row>
    <row r="254" spans="1:65" ht="19.5">
      <c r="C254">
        <f>H253*D254</f>
        <v>1584809.0525781219</v>
      </c>
      <c r="D254">
        <f>D253</f>
        <v>0.036796079431161095</v>
      </c>
      <c r="E254" t="s">
        <v>12</v>
      </c>
      <c r="F254" s="5">
        <v>44144</v>
      </c>
      <c r="H254">
        <f>H253+C254</f>
        <v>44654861.000449829</v>
      </c>
    </row>
    <row r="255" spans="1:65" ht="19.5">
      <c r="C255">
        <f>H254*D255</f>
        <v>1643123.8123600096</v>
      </c>
      <c r="D255">
        <f>D254</f>
        <v>0.036796079431161095</v>
      </c>
      <c r="E255" t="s">
        <v>13</v>
      </c>
      <c r="F255" s="5">
        <v>44145</v>
      </c>
      <c r="H255">
        <f>H254+C255</f>
        <v>46297984.81280984</v>
      </c>
    </row>
    <row r="256" spans="1:65" ht="19.5">
      <c r="C256">
        <f>H255*D256</f>
        <v>1703584.3266748409</v>
      </c>
      <c r="D256">
        <f>D255</f>
        <v>0.036796079431161095</v>
      </c>
      <c r="E256" t="s">
        <v>14</v>
      </c>
      <c r="F256" s="5">
        <v>44146</v>
      </c>
      <c r="H256">
        <f>H255+C256</f>
        <v>48001569.139484681</v>
      </c>
    </row>
    <row r="257" spans="1:65" ht="19.5">
      <c r="C257">
        <f>H256*D257</f>
        <v>1766269.5508768496</v>
      </c>
      <c r="D257">
        <f>D256</f>
        <v>0.036796079431161095</v>
      </c>
      <c r="E257" t="s">
        <v>15</v>
      </c>
      <c r="F257" s="5">
        <v>44147</v>
      </c>
      <c r="H257">
        <f>H256+C257</f>
        <v>49767838.69036153</v>
      </c>
    </row>
    <row r="258" spans="1:65" ht="19.5">
      <c r="C258">
        <f>H257*D258</f>
        <v>1831261.3455677552</v>
      </c>
      <c r="D258">
        <f>D257</f>
        <v>0.036796079431161095</v>
      </c>
      <c r="E258" t="s">
        <v>16</v>
      </c>
      <c r="F258" s="5">
        <v>44148</v>
      </c>
      <c r="H258">
        <f>H257+C258</f>
        <v>51599100.035929285</v>
      </c>
    </row>
    <row r="259" spans="1:65" ht="19.5">
      <c r="C259">
        <f>H258*D259</f>
        <v>1898644.5834984812</v>
      </c>
      <c r="D259">
        <f>D258</f>
        <v>0.036796079431161095</v>
      </c>
      <c r="E259" t="s">
        <v>17</v>
      </c>
      <c r="F259" s="5">
        <v>44149</v>
      </c>
      <c r="H259">
        <f>H258+C259</f>
        <v>53497744.619427763</v>
      </c>
    </row>
    <row r="260" spans="1:65" ht="19.5">
      <c r="C260">
        <f>H259*D260</f>
        <v>1968507.260404435</v>
      </c>
      <c r="D260">
        <f>D259</f>
        <v>0.036796079431161095</v>
      </c>
      <c r="E260" t="s">
        <v>11</v>
      </c>
      <c r="F260" s="5">
        <v>44150</v>
      </c>
      <c r="H260">
        <f>H259+C260</f>
        <v>55466251.879832201</v>
      </c>
    </row>
    <row r="261" spans="1:65" ht="19.5">
      <c r="C261">
        <f>H260*D261</f>
        <v>2040940.609919094</v>
      </c>
      <c r="D261">
        <f>D260</f>
        <v>0.036796079431161095</v>
      </c>
      <c r="E261" t="s">
        <v>12</v>
      </c>
      <c r="F261" s="5">
        <v>44151</v>
      </c>
      <c r="H261">
        <f>H260+C261</f>
        <v>57507192.489751294</v>
      </c>
    </row>
    <row r="262" spans="1:65" ht="19.5">
      <c r="C262">
        <f>H261*D262</f>
        <v>2116039.2227159594</v>
      </c>
      <c r="D262">
        <f>D261</f>
        <v>0.036796079431161095</v>
      </c>
      <c r="E262" t="s">
        <v>13</v>
      </c>
      <c r="F262" s="5">
        <v>44152</v>
      </c>
      <c r="H262">
        <f>H261+C262</f>
        <v>59623231.712467253</v>
      </c>
    </row>
    <row r="263" spans="1:65" ht="19.5">
      <c r="C263">
        <f>H262*D263</f>
        <v>2193901.1700344682</v>
      </c>
      <c r="D263">
        <f>D262</f>
        <v>0.036796079431161095</v>
      </c>
      <c r="E263" t="s">
        <v>14</v>
      </c>
      <c r="F263" s="5">
        <v>44153</v>
      </c>
      <c r="H263">
        <f>H262+C263</f>
        <v>61817132.882501721</v>
      </c>
    </row>
    <row r="264" spans="1:65" ht="19.5">
      <c r="C264">
        <f>H263*D264</f>
        <v>2274628.1317511736</v>
      </c>
      <c r="D264">
        <f>D263</f>
        <v>0.036796079431161095</v>
      </c>
      <c r="E264" t="s">
        <v>15</v>
      </c>
      <c r="F264" s="5">
        <v>44154</v>
      </c>
      <c r="H264">
        <f>H263+C264</f>
        <v>64091761.014252894</v>
      </c>
    </row>
    <row r="265" spans="1:65" ht="19.5">
      <c r="C265">
        <f>H264*D265</f>
        <v>2358325.5291634435</v>
      </c>
      <c r="D265">
        <f>D264</f>
        <v>0.036796079431161095</v>
      </c>
      <c r="E265" t="s">
        <v>16</v>
      </c>
      <c r="F265" s="5">
        <v>44155</v>
      </c>
      <c r="H265">
        <f>H264+C265</f>
        <v>66450086.543416336</v>
      </c>
    </row>
    <row r="266" spans="1:65" ht="19.5">
      <c r="C266">
        <f>H265*D266</f>
        <v>2445102.6626590765</v>
      </c>
      <c r="D266">
        <f>D265</f>
        <v>0.036796079431161095</v>
      </c>
      <c r="E266" t="s">
        <v>17</v>
      </c>
      <c r="F266" s="5">
        <v>44156</v>
      </c>
      <c r="H266">
        <f>H265+C266</f>
        <v>68895189.206075415</v>
      </c>
    </row>
    <row r="267" spans="1:65" ht="19.5">
      <c r="C267">
        <f>H266*D267</f>
        <v>2535072.8544516233</v>
      </c>
      <c r="D267">
        <f>D266</f>
        <v>0.036796079431161095</v>
      </c>
      <c r="E267" t="s">
        <v>11</v>
      </c>
      <c r="F267" s="5">
        <v>44157</v>
      </c>
      <c r="H267">
        <f>H266+C267</f>
        <v>71430262.060527042</v>
      </c>
    </row>
    <row r="268" spans="1:65" ht="19.5">
      <c r="C268">
        <f>H267*D268</f>
        <v>2628353.5965678059</v>
      </c>
      <c r="D268">
        <f>D267</f>
        <v>0.036796079431161095</v>
      </c>
      <c r="E268" t="s">
        <v>12</v>
      </c>
      <c r="F268" s="5">
        <v>44158</v>
      </c>
      <c r="H268">
        <f>H267+C268</f>
        <v>74058615.657094851</v>
      </c>
    </row>
    <row r="269" spans="1:65" ht="19.5">
      <c r="C269">
        <f>H268*D269</f>
        <v>2725066.7042802931</v>
      </c>
      <c r="D269">
        <f>D268</f>
        <v>0.036796079431161095</v>
      </c>
      <c r="E269" t="s">
        <v>13</v>
      </c>
      <c r="F269" s="5">
        <v>44159</v>
      </c>
      <c r="H269">
        <f>H268+C269</f>
        <v>76783682.361375138</v>
      </c>
    </row>
    <row r="270" spans="1:65" ht="19.5">
      <c r="C270">
        <f>H269*D270</f>
        <v>2825338.4751862027</v>
      </c>
      <c r="D270">
        <f>D269</f>
        <v>0.036796079431161095</v>
      </c>
      <c r="E270" t="s">
        <v>14</v>
      </c>
      <c r="F270" s="5">
        <v>44160</v>
      </c>
      <c r="H270">
        <f>H269+C270</f>
        <v>79609020.836561337</v>
      </c>
    </row>
    <row r="271" spans="1:65" ht="19.5">
      <c r="C271">
        <f>H270*D271</f>
        <v>2929299.8541390696</v>
      </c>
      <c r="D271">
        <f>D270</f>
        <v>0.036796079431161095</v>
      </c>
      <c r="E271" t="s">
        <v>15</v>
      </c>
      <c r="F271" s="5">
        <v>44161</v>
      </c>
      <c r="H271">
        <f>H270+C271</f>
        <v>82538320.690700412</v>
      </c>
    </row>
    <row r="272" spans="1:65" ht="19.5">
      <c r="C272">
        <f>H271*D272</f>
        <v>3037086.6042496595</v>
      </c>
      <c r="D272">
        <f>D271</f>
        <v>0.036796079431161095</v>
      </c>
      <c r="E272" t="s">
        <v>16</v>
      </c>
      <c r="F272" s="5">
        <v>44162</v>
      </c>
      <c r="H272">
        <f>H271+C272</f>
        <v>85575407.294950068</v>
      </c>
    </row>
    <row r="273" spans="1:65" ht="19.5">
      <c r="C273">
        <f>H272*D273</f>
        <v>3148839.4841789454</v>
      </c>
      <c r="D273">
        <f>D272</f>
        <v>0.036796079431161095</v>
      </c>
      <c r="E273" t="s">
        <v>17</v>
      </c>
      <c r="F273" s="5">
        <v>44163</v>
      </c>
      <c r="H273">
        <f>H272+C273</f>
        <v>88724246.779129013</v>
      </c>
    </row>
    <row r="274" spans="1:65" ht="19.5">
      <c r="C274">
        <f>H273*D274</f>
        <v>3264704.4319547703</v>
      </c>
      <c r="D274">
        <f>D273</f>
        <v>0.036796079431161095</v>
      </c>
      <c r="E274" t="s">
        <v>11</v>
      </c>
      <c r="F274" s="5">
        <v>44164</v>
      </c>
      <c r="H274">
        <f>H273+C274</f>
        <v>91988951.211083785</v>
      </c>
    </row>
    <row r="275" spans="1:65" ht="19.5">
      <c r="C275">
        <f>H274*D275</f>
        <v>3384832.7555522416</v>
      </c>
      <c r="D275">
        <f>D274</f>
        <v>0.036796079431161095</v>
      </c>
      <c r="E275" t="s">
        <v>12</v>
      </c>
      <c r="F275" s="5">
        <v>44165</v>
      </c>
      <c r="H275">
        <f>H274+C275</f>
        <v>95373783.966636032</v>
      </c>
    </row>
    <row r="276" spans="1:65" ht="19.5">
      <c r="C276">
        <f>H275*D276</f>
        <v>3509381.3304867381</v>
      </c>
      <c r="D276">
        <f>D275</f>
        <v>0.036796079431161095</v>
      </c>
      <c r="E276" t="s">
        <v>13</v>
      </c>
      <c r="F276" s="5">
        <v>44166</v>
      </c>
      <c r="H276">
        <f>H275+C276</f>
        <v>98883165.297122777</v>
      </c>
    </row>
    <row r="277" spans="1:65" ht="19.5">
      <c r="E277" t="s">
        <v>14</v>
      </c>
      <c r="F277" s="5">
        <v>44167</v>
      </c>
    </row>
    <row r="278" spans="1:65" ht="19.5">
      <c r="E278" t="s">
        <v>15</v>
      </c>
      <c r="F278" s="5">
        <v>44168</v>
      </c>
    </row>
    <row r="279" spans="1:65" ht="19.5">
      <c r="E279" t="s">
        <v>16</v>
      </c>
      <c r="F279" s="5">
        <v>44169</v>
      </c>
    </row>
    <row r="280" spans="1:65" ht="19.5">
      <c r="E280" t="s">
        <v>17</v>
      </c>
      <c r="F280" s="5">
        <v>44170</v>
      </c>
    </row>
    <row r="281" spans="1:65" ht="19.5">
      <c r="E281" t="s">
        <v>11</v>
      </c>
      <c r="F281" s="5">
        <v>44171</v>
      </c>
    </row>
    <row r="282" spans="1:65" ht="19.5">
      <c r="E282" t="s">
        <v>12</v>
      </c>
      <c r="F282" s="5">
        <v>44172</v>
      </c>
    </row>
    <row r="283" spans="1:65" ht="19.5">
      <c r="E283" t="s">
        <v>13</v>
      </c>
      <c r="F283" s="5">
        <v>44173</v>
      </c>
    </row>
    <row r="284" spans="1:65" ht="19.5">
      <c r="E284" t="s">
        <v>14</v>
      </c>
      <c r="F284" s="5">
        <v>44174</v>
      </c>
    </row>
    <row r="285" spans="1:65" ht="19.5">
      <c r="E285" t="s">
        <v>15</v>
      </c>
      <c r="F285" s="5">
        <v>44175</v>
      </c>
    </row>
    <row r="286" spans="1:65" ht="19.5">
      <c r="E286" t="s">
        <v>16</v>
      </c>
      <c r="F286" s="5">
        <v>44176</v>
      </c>
    </row>
    <row r="287" spans="1:65" ht="19.5">
      <c r="E287" t="s">
        <v>17</v>
      </c>
      <c r="F287" s="5">
        <v>44177</v>
      </c>
    </row>
    <row r="288" spans="1:65" ht="19.5">
      <c r="E288" t="s">
        <v>11</v>
      </c>
      <c r="F288" s="5">
        <v>44178</v>
      </c>
    </row>
    <row r="289" spans="1:65" ht="19.5">
      <c r="E289" t="s">
        <v>12</v>
      </c>
      <c r="F289" s="5">
        <v>44179</v>
      </c>
    </row>
    <row r="290" spans="1:65" ht="19.5">
      <c r="E290" t="s">
        <v>13</v>
      </c>
      <c r="F290" s="5">
        <v>44180</v>
      </c>
    </row>
    <row r="291" spans="1:65" ht="19.5">
      <c r="E291" t="s">
        <v>14</v>
      </c>
      <c r="F291" s="5">
        <v>44181</v>
      </c>
    </row>
    <row r="292" spans="1:65" ht="19.5">
      <c r="E292" t="s">
        <v>15</v>
      </c>
      <c r="F292" s="5">
        <v>44182</v>
      </c>
    </row>
    <row r="293" spans="1:65" ht="19.5">
      <c r="E293" t="s">
        <v>16</v>
      </c>
      <c r="F293" s="5">
        <v>44183</v>
      </c>
    </row>
    <row r="294" spans="1:65" ht="19.5">
      <c r="E294" t="s">
        <v>17</v>
      </c>
      <c r="F294" s="5">
        <v>44184</v>
      </c>
    </row>
    <row r="295" spans="1:65" ht="19.5">
      <c r="E295" t="s">
        <v>11</v>
      </c>
      <c r="F295" s="5">
        <v>44185</v>
      </c>
    </row>
    <row r="296" spans="1:65" ht="19.5">
      <c r="E296" t="s">
        <v>12</v>
      </c>
      <c r="F296" s="5">
        <v>44186</v>
      </c>
    </row>
    <row r="297" spans="1:65" ht="19.5">
      <c r="E297" t="s">
        <v>13</v>
      </c>
      <c r="F297" s="5">
        <v>44187</v>
      </c>
    </row>
    <row r="298" spans="1:65" ht="19.5">
      <c r="E298" t="s">
        <v>14</v>
      </c>
      <c r="F298" s="5">
        <v>44188</v>
      </c>
    </row>
    <row r="299" spans="1:65" ht="19.5">
      <c r="E299" t="s">
        <v>15</v>
      </c>
      <c r="F299" s="5">
        <v>44189</v>
      </c>
    </row>
    <row r="300" spans="1:65" ht="19.5">
      <c r="E300" t="s">
        <v>16</v>
      </c>
      <c r="F300" s="5">
        <v>44190</v>
      </c>
    </row>
    <row r="301" spans="1:65" ht="19.5">
      <c r="E301" t="s">
        <v>17</v>
      </c>
      <c r="F301" s="5">
        <v>44191</v>
      </c>
    </row>
    <row r="302" spans="1:65" ht="19.5">
      <c r="E302" t="s">
        <v>11</v>
      </c>
      <c r="F302" s="5">
        <v>44192</v>
      </c>
    </row>
    <row r="303" spans="1:65" ht="19.5">
      <c r="E303" t="s">
        <v>12</v>
      </c>
      <c r="F303" s="5">
        <v>44193</v>
      </c>
    </row>
    <row r="304" spans="1:65" ht="19.5">
      <c r="E304" t="s">
        <v>13</v>
      </c>
      <c r="F304" s="5">
        <v>44194</v>
      </c>
    </row>
    <row r="305" spans="1:65" ht="19.5">
      <c r="E305" t="s">
        <v>14</v>
      </c>
      <c r="F305" s="5">
        <v>44195</v>
      </c>
    </row>
    <row r="306" spans="1:65" ht="19.5">
      <c r="E306" t="s">
        <v>15</v>
      </c>
      <c r="F306" s="5">
        <v>44196</v>
      </c>
    </row>
    <row r="307" spans="1:65" ht="19.5">
      <c r="E307" t="s">
        <v>16</v>
      </c>
      <c r="F307" s="5">
        <v>44197</v>
      </c>
      <c r="H307" s="1" t="inlineStr">
        <is>
          <t>For the year 2021:</t>
        </is>
      </c>
    </row>
    <row r="308" spans="1:65" ht="19.5">
      <c r="E308" t="s">
        <v>17</v>
      </c>
      <c r="F308" s="5">
        <v>44198</v>
      </c>
      <c r="H308" s="1"/>
    </row>
    <row r="309" spans="1:65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65" ht="19.5">
      <c r="E310" t="s">
        <v>12</v>
      </c>
      <c r="F310" s="5">
        <v>44200</v>
      </c>
    </row>
    <row r="311" spans="1:65" ht="19.5">
      <c r="E311" t="s">
        <v>13</v>
      </c>
      <c r="F311" s="5">
        <v>44201</v>
      </c>
    </row>
    <row r="312" spans="1:65" ht="19.5">
      <c r="E312" t="s">
        <v>14</v>
      </c>
      <c r="F312" s="5">
        <v>44202</v>
      </c>
    </row>
    <row r="313" spans="1:65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5" ht="19.5">
      <c r="E314" t="s">
        <v>16</v>
      </c>
      <c r="F314" s="5">
        <v>44204</v>
      </c>
    </row>
    <row r="315" spans="1:65" ht="19.5">
      <c r="E315" t="s">
        <v>17</v>
      </c>
      <c r="F315" s="5">
        <v>44205</v>
      </c>
    </row>
    <row r="316" spans="1:65" ht="19.5">
      <c r="E316" t="s">
        <v>11</v>
      </c>
      <c r="F316" s="5">
        <v>44206</v>
      </c>
    </row>
    <row r="317" spans="1:65" ht="19.5">
      <c r="E317" t="s">
        <v>12</v>
      </c>
      <c r="F317" s="5">
        <v>44207</v>
      </c>
    </row>
    <row r="318" spans="1:65" ht="19.5">
      <c r="E318" t="s">
        <v>13</v>
      </c>
      <c r="F318" s="5">
        <v>44208</v>
      </c>
    </row>
    <row r="319" spans="1:65" ht="19.5">
      <c r="E319" t="s">
        <v>14</v>
      </c>
      <c r="F319" s="5">
        <v>44209</v>
      </c>
    </row>
    <row r="320" spans="1:65" ht="19.5">
      <c r="E320" t="s">
        <v>15</v>
      </c>
      <c r="F320" s="5">
        <v>44210</v>
      </c>
    </row>
    <row r="321" spans="1:65" ht="19.5">
      <c r="E321" t="s">
        <v>16</v>
      </c>
      <c r="F321">
        <v>15</v>
      </c>
    </row>
    <row r="322" spans="1:65" ht="19.5">
      <c r="E322" t="s">
        <v>17</v>
      </c>
      <c r="F322">
        <v>16</v>
      </c>
    </row>
    <row r="323" spans="1:65" ht="19.5">
      <c r="E323" t="s">
        <v>11</v>
      </c>
      <c r="F323">
        <v>17</v>
      </c>
    </row>
    <row r="324" spans="1:65" ht="19.5">
      <c r="E324" t="s">
        <v>12</v>
      </c>
      <c r="F324">
        <v>18</v>
      </c>
    </row>
    <row r="325" spans="1:65" ht="19.5">
      <c r="E325" t="s">
        <v>13</v>
      </c>
      <c r="F325">
        <v>19</v>
      </c>
    </row>
    <row r="326" spans="1:65" ht="19.5">
      <c r="E326" t="s">
        <v>14</v>
      </c>
      <c r="F326">
        <v>20</v>
      </c>
    </row>
    <row r="327" spans="1:65" ht="19.5">
      <c r="E327" t="s">
        <v>15</v>
      </c>
      <c r="F327" s="5">
        <v>44217</v>
      </c>
    </row>
    <row r="328" spans="1:65" ht="19.5">
      <c r="E328" t="s">
        <v>16</v>
      </c>
      <c r="F328">
        <v>22</v>
      </c>
    </row>
    <row r="329" spans="1:65" ht="19.5">
      <c r="E329" t="s">
        <v>17</v>
      </c>
      <c r="F329">
        <v>23</v>
      </c>
    </row>
    <row r="330" spans="1:65" ht="19.5">
      <c r="E330" t="s">
        <v>11</v>
      </c>
      <c r="F330">
        <v>24</v>
      </c>
    </row>
    <row r="331" spans="1:65" ht="19.5">
      <c r="E331" t="s">
        <v>12</v>
      </c>
      <c r="F331">
        <v>25</v>
      </c>
    </row>
    <row r="332" spans="1:65" ht="19.5">
      <c r="E332" t="s">
        <v>13</v>
      </c>
      <c r="F332">
        <v>26</v>
      </c>
    </row>
    <row r="333" spans="1:65" ht="19.5">
      <c r="E333" t="s">
        <v>14</v>
      </c>
      <c r="F333">
        <v>27</v>
      </c>
    </row>
    <row r="334" spans="1:65" ht="19.5">
      <c r="E334" t="s">
        <v>15</v>
      </c>
      <c r="F334" s="5">
        <v>44224</v>
      </c>
    </row>
    <row r="335" spans="1:65" ht="19.5">
      <c r="E335" t="s">
        <v>16</v>
      </c>
      <c r="F335" s="5">
        <v>44225</v>
      </c>
    </row>
    <row r="336" spans="1:65" ht="19.5">
      <c r="E336" t="s">
        <v>17</v>
      </c>
      <c r="F336" s="5">
        <v>44226</v>
      </c>
    </row>
    <row r="337" spans="1:65" ht="19.5">
      <c r="E337" t="s">
        <v>11</v>
      </c>
      <c r="F337" s="5">
        <v>44227</v>
      </c>
    </row>
    <row r="338" spans="1:65" ht="19.5">
      <c r="E338" t="s">
        <v>12</v>
      </c>
      <c r="F338" s="5">
        <v>44228</v>
      </c>
    </row>
    <row r="339" spans="1:65" ht="19.5">
      <c r="E339" t="s">
        <v>13</v>
      </c>
      <c r="F339" s="5">
        <v>44229</v>
      </c>
    </row>
    <row r="340" spans="1:65" ht="19.5">
      <c r="E340" t="s">
        <v>14</v>
      </c>
      <c r="F340" s="5">
        <v>44230</v>
      </c>
    </row>
    <row r="341" spans="1:65" ht="19.5">
      <c r="E341" t="s">
        <v>15</v>
      </c>
      <c r="F341" s="5">
        <v>44231</v>
      </c>
    </row>
    <row r="342" spans="1:65" ht="19.5">
      <c r="E342" t="s">
        <v>16</v>
      </c>
      <c r="F342" s="5">
        <v>44232</v>
      </c>
    </row>
    <row r="343" spans="1:65" ht="19.5">
      <c r="E343" t="s">
        <v>17</v>
      </c>
      <c r="F343" s="5">
        <v>44233</v>
      </c>
    </row>
    <row r="344" spans="1:65" ht="19.5">
      <c r="E344" t="s">
        <v>11</v>
      </c>
      <c r="F344" s="5">
        <v>44234</v>
      </c>
    </row>
    <row r="345" spans="1:65" ht="19.5">
      <c r="E345" t="s">
        <v>12</v>
      </c>
      <c r="F345" s="5">
        <v>44235</v>
      </c>
    </row>
    <row r="346" spans="1:65" ht="19.5">
      <c r="E346" t="s">
        <v>13</v>
      </c>
      <c r="F346">
        <v>9</v>
      </c>
    </row>
    <row r="347" spans="1:65" ht="19.5">
      <c r="E347" t="s">
        <v>14</v>
      </c>
      <c r="F347">
        <v>10</v>
      </c>
    </row>
    <row r="348" spans="1:65" ht="19.5">
      <c r="E348" t="s">
        <v>15</v>
      </c>
      <c r="F348">
        <v>11</v>
      </c>
    </row>
    <row r="349" spans="1:65" ht="19.5">
      <c r="E349" t="s">
        <v>16</v>
      </c>
      <c r="F349">
        <v>12</v>
      </c>
    </row>
    <row r="350" spans="1:65" ht="19.5">
      <c r="E350" t="s">
        <v>17</v>
      </c>
      <c r="F350">
        <v>13</v>
      </c>
    </row>
    <row r="351" spans="1:65" ht="19.5">
      <c r="E351" t="s">
        <v>11</v>
      </c>
      <c r="F351" s="5">
        <v>44241</v>
      </c>
    </row>
    <row r="352" spans="1:65" ht="19.5">
      <c r="E352" t="s">
        <v>12</v>
      </c>
      <c r="F352">
        <v>15</v>
      </c>
    </row>
    <row r="353" spans="1:65" ht="19.5">
      <c r="E353" t="s">
        <v>13</v>
      </c>
      <c r="F353">
        <v>16</v>
      </c>
    </row>
    <row r="354" spans="1:65" ht="19.5">
      <c r="E354" t="s">
        <v>14</v>
      </c>
      <c r="F354">
        <v>17</v>
      </c>
    </row>
    <row r="355" spans="1:65" ht="19.5">
      <c r="E355" t="s">
        <v>15</v>
      </c>
      <c r="F355">
        <v>18</v>
      </c>
    </row>
    <row r="356" spans="1:65" ht="19.5">
      <c r="E356" t="s">
        <v>16</v>
      </c>
      <c r="F356">
        <v>19</v>
      </c>
    </row>
    <row r="357" spans="1:65" ht="19.5">
      <c r="E357" t="s">
        <v>17</v>
      </c>
      <c r="F357">
        <v>20</v>
      </c>
    </row>
    <row r="358" spans="1:65" ht="19.5">
      <c r="E358" t="s">
        <v>11</v>
      </c>
      <c r="F358" s="5">
        <v>44248</v>
      </c>
    </row>
    <row r="359" spans="1:65" ht="19.5">
      <c r="E359" t="s">
        <v>12</v>
      </c>
      <c r="F359">
        <v>22</v>
      </c>
    </row>
    <row r="360" spans="1:65" ht="19.5">
      <c r="E360" t="s">
        <v>13</v>
      </c>
      <c r="F360">
        <v>23</v>
      </c>
    </row>
    <row r="361" spans="1:65" ht="19.5">
      <c r="E361" t="s">
        <v>14</v>
      </c>
      <c r="F361">
        <v>24</v>
      </c>
    </row>
    <row r="362" spans="1:65" ht="19.5">
      <c r="E362" t="s">
        <v>15</v>
      </c>
      <c r="F362">
        <v>25</v>
      </c>
    </row>
    <row r="363" spans="1:65" ht="19.5">
      <c r="E363" t="s">
        <v>16</v>
      </c>
      <c r="F363" s="5">
        <v>44253</v>
      </c>
    </row>
    <row r="364" spans="1:65" ht="19.5">
      <c r="E364" t="s">
        <v>17</v>
      </c>
      <c r="F364" s="5">
        <v>44254</v>
      </c>
    </row>
    <row r="365" spans="1:65" ht="19.5">
      <c r="E365" t="s">
        <v>11</v>
      </c>
      <c r="F365" s="5">
        <v>44255</v>
      </c>
    </row>
    <row r="366" spans="1:65" ht="19.5">
      <c r="E366" t="s">
        <v>12</v>
      </c>
      <c r="F366" s="5">
        <v>44256</v>
      </c>
    </row>
    <row r="367" spans="1:65" ht="19.5">
      <c r="E367" t="s">
        <v>13</v>
      </c>
      <c r="F367" s="5">
        <v>44257</v>
      </c>
    </row>
    <row r="368" spans="1:65" ht="19.5">
      <c r="E368" t="s">
        <v>14</v>
      </c>
      <c r="F368" s="5">
        <v>44258</v>
      </c>
    </row>
    <row r="369" spans="1:65" ht="19.5">
      <c r="E369" t="s">
        <v>15</v>
      </c>
      <c r="F369" s="5">
        <v>44259</v>
      </c>
    </row>
    <row r="370" spans="1:65" ht="19.5">
      <c r="E370" t="s">
        <v>16</v>
      </c>
      <c r="F370" s="5">
        <v>44260</v>
      </c>
    </row>
    <row r="371" spans="1:65" ht="19.5">
      <c r="E371" t="s">
        <v>17</v>
      </c>
      <c r="F371" s="5">
        <v>44261</v>
      </c>
    </row>
    <row r="372" spans="1:65" ht="19.5">
      <c r="E372" t="s">
        <v>11</v>
      </c>
      <c r="F372" s="5">
        <v>44262</v>
      </c>
    </row>
    <row r="373" spans="1:65" ht="19.5">
      <c r="E373" t="s">
        <v>12</v>
      </c>
      <c r="F373" s="5">
        <v>44263</v>
      </c>
    </row>
    <row r="374" spans="1:65" ht="19.5">
      <c r="E374" t="s">
        <v>13</v>
      </c>
      <c r="F374">
        <v>9</v>
      </c>
    </row>
    <row r="375" spans="1:65" ht="19.5">
      <c r="E375" t="s">
        <v>14</v>
      </c>
      <c r="F375">
        <v>10</v>
      </c>
    </row>
    <row r="376" spans="1:65" ht="19.5">
      <c r="E376" t="s">
        <v>15</v>
      </c>
      <c r="F376">
        <v>11</v>
      </c>
    </row>
    <row r="377" spans="1:65" ht="19.5">
      <c r="E377" t="s">
        <v>16</v>
      </c>
      <c r="F377">
        <v>12</v>
      </c>
    </row>
    <row r="378" spans="1:65" ht="19.5">
      <c r="E378" t="s">
        <v>17</v>
      </c>
      <c r="F378">
        <v>13</v>
      </c>
    </row>
    <row r="379" spans="1:65" ht="19.5">
      <c r="E379" t="s">
        <v>11</v>
      </c>
      <c r="F379" s="5">
        <v>44269</v>
      </c>
    </row>
    <row r="380" spans="1:65" ht="19.5">
      <c r="E380" t="s">
        <v>12</v>
      </c>
      <c r="F380">
        <v>15</v>
      </c>
    </row>
    <row r="381" spans="1:65" ht="19.5">
      <c r="E381" t="s">
        <v>13</v>
      </c>
      <c r="F381">
        <v>16</v>
      </c>
    </row>
    <row r="382" spans="1:65" ht="19.5">
      <c r="E382" t="s">
        <v>14</v>
      </c>
      <c r="F382">
        <v>17</v>
      </c>
    </row>
    <row r="383" spans="1:65" ht="19.5">
      <c r="E383" t="s">
        <v>15</v>
      </c>
      <c r="F383">
        <v>18</v>
      </c>
    </row>
    <row r="384" spans="1:65" ht="19.5">
      <c r="E384" t="s">
        <v>16</v>
      </c>
      <c r="F384">
        <v>19</v>
      </c>
    </row>
    <row r="385" spans="1:65" ht="19.5">
      <c r="E385" t="s">
        <v>17</v>
      </c>
      <c r="F385">
        <v>20</v>
      </c>
    </row>
    <row r="386" spans="1:65" ht="19.5">
      <c r="E386" t="s">
        <v>11</v>
      </c>
      <c r="F386" s="5">
        <v>44276</v>
      </c>
    </row>
    <row r="387" spans="1:65" ht="19.5">
      <c r="E387" t="s">
        <v>12</v>
      </c>
      <c r="F387">
        <v>22</v>
      </c>
    </row>
    <row r="388" spans="1:65" ht="19.5">
      <c r="E388" t="s">
        <v>13</v>
      </c>
      <c r="F388">
        <v>23</v>
      </c>
    </row>
    <row r="389" spans="1:65" ht="19.5">
      <c r="E389" t="s">
        <v>14</v>
      </c>
      <c r="F389">
        <v>24</v>
      </c>
    </row>
    <row r="390" spans="1:65" ht="19.5">
      <c r="E390" t="s">
        <v>15</v>
      </c>
      <c r="F390">
        <v>25</v>
      </c>
    </row>
    <row r="391" spans="1:65" ht="19.5">
      <c r="E391" t="s">
        <v>16</v>
      </c>
      <c r="F391">
        <v>26</v>
      </c>
    </row>
    <row r="392" spans="1:65" ht="19.5">
      <c r="E392" t="s">
        <v>17</v>
      </c>
      <c r="F392" s="5">
        <v>44282</v>
      </c>
    </row>
    <row r="393" spans="1:65" ht="19.5">
      <c r="E393" t="s">
        <v>11</v>
      </c>
      <c r="F393" s="5">
        <v>44283</v>
      </c>
    </row>
    <row r="394" spans="1:65" ht="19.5">
      <c r="E394" t="s">
        <v>12</v>
      </c>
      <c r="F394" s="5">
        <v>44284</v>
      </c>
    </row>
    <row r="395" spans="1:65" ht="19.5">
      <c r="E395" t="s">
        <v>13</v>
      </c>
      <c r="F395" s="5">
        <v>44285</v>
      </c>
    </row>
    <row r="396" spans="1:65" ht="19.5">
      <c r="E396" t="s">
        <v>14</v>
      </c>
      <c r="F396" s="5">
        <v>44286</v>
      </c>
    </row>
    <row r="397" spans="1:65" ht="19.5">
      <c r="E397" t="s">
        <v>15</v>
      </c>
      <c r="F397" s="5">
        <v>44287</v>
      </c>
    </row>
    <row r="398" spans="1:65" ht="19.5">
      <c r="E398" t="s">
        <v>16</v>
      </c>
      <c r="F398" s="5">
        <v>44288</v>
      </c>
    </row>
    <row r="399" spans="1:65" ht="19.5">
      <c r="E399" t="s">
        <v>17</v>
      </c>
      <c r="F399" s="5">
        <v>44289</v>
      </c>
    </row>
    <row r="400" spans="1:65" ht="19.5">
      <c r="E400" t="s">
        <v>11</v>
      </c>
      <c r="F400" s="5">
        <v>44290</v>
      </c>
    </row>
    <row r="401" spans="1:65" ht="19.5">
      <c r="E401" t="s">
        <v>12</v>
      </c>
      <c r="F401">
        <v>5</v>
      </c>
    </row>
    <row r="402" spans="1:65" ht="19.5">
      <c r="E402" t="s">
        <v>13</v>
      </c>
      <c r="F402">
        <v>6</v>
      </c>
    </row>
    <row r="403" spans="1:65" ht="19.5">
      <c r="E403" t="s">
        <v>14</v>
      </c>
      <c r="F403" s="5">
        <v>44293</v>
      </c>
    </row>
    <row r="404" spans="1:65" ht="19.5">
      <c r="E404" t="s">
        <v>15</v>
      </c>
      <c r="F404" s="5">
        <v>44294</v>
      </c>
    </row>
    <row r="405" spans="1:65" ht="19.5">
      <c r="E405" t="s">
        <v>16</v>
      </c>
      <c r="F405">
        <v>9</v>
      </c>
    </row>
    <row r="406" spans="1:65" ht="19.5">
      <c r="E406" t="s">
        <v>17</v>
      </c>
      <c r="F406">
        <v>10</v>
      </c>
    </row>
    <row r="407" spans="1:65" ht="19.5">
      <c r="E407" t="s">
        <v>11</v>
      </c>
      <c r="F407" s="5">
        <v>44297</v>
      </c>
    </row>
    <row r="408" spans="1:65" ht="19.5">
      <c r="E408" t="s">
        <v>12</v>
      </c>
      <c r="F408">
        <v>12</v>
      </c>
    </row>
    <row r="409" spans="1:65" ht="19.5">
      <c r="E409" t="s">
        <v>13</v>
      </c>
      <c r="F409">
        <v>13</v>
      </c>
    </row>
    <row r="410" spans="1:65" ht="19.5">
      <c r="E410" t="s">
        <v>14</v>
      </c>
      <c r="F410" s="5">
        <v>44300</v>
      </c>
    </row>
    <row r="411" spans="1:65" ht="19.5">
      <c r="E411" t="s">
        <v>15</v>
      </c>
      <c r="F411">
        <v>15</v>
      </c>
    </row>
    <row r="412" spans="1:65" ht="19.5">
      <c r="E412" t="s">
        <v>16</v>
      </c>
      <c r="F412">
        <v>16</v>
      </c>
    </row>
    <row r="413" spans="1:65" ht="19.5">
      <c r="E413" t="s">
        <v>17</v>
      </c>
      <c r="F413">
        <v>17</v>
      </c>
    </row>
    <row r="414" spans="1:65" ht="19.5">
      <c r="E414" t="s">
        <v>11</v>
      </c>
      <c r="F414" s="5">
        <v>44304</v>
      </c>
    </row>
    <row r="415" spans="1:65" ht="19.5">
      <c r="E415" t="s">
        <v>12</v>
      </c>
      <c r="F415">
        <v>19</v>
      </c>
    </row>
    <row r="416" spans="1:65" ht="19.5">
      <c r="E416" t="s">
        <v>13</v>
      </c>
      <c r="F416">
        <v>20</v>
      </c>
    </row>
    <row r="417" spans="1:65" ht="19.5">
      <c r="E417" t="s">
        <v>14</v>
      </c>
      <c r="F417" s="5">
        <v>44307</v>
      </c>
    </row>
    <row r="418" spans="1:65" ht="19.5">
      <c r="E418" t="s">
        <v>15</v>
      </c>
      <c r="F418">
        <v>22</v>
      </c>
    </row>
    <row r="419" spans="1:65" ht="19.5">
      <c r="E419" t="s">
        <v>16</v>
      </c>
      <c r="F419">
        <v>23</v>
      </c>
    </row>
    <row r="420" spans="1:65" ht="19.5">
      <c r="E420" t="s">
        <v>17</v>
      </c>
      <c r="F420">
        <v>24</v>
      </c>
    </row>
    <row r="421" spans="1:65" ht="19.5">
      <c r="E421" t="s">
        <v>11</v>
      </c>
      <c r="F421" s="5">
        <v>44311</v>
      </c>
    </row>
    <row r="422" spans="1:65" ht="19.5">
      <c r="E422" t="s">
        <v>12</v>
      </c>
      <c r="F422">
        <v>26</v>
      </c>
    </row>
    <row r="423" spans="1:65" ht="19.5">
      <c r="E423" t="s">
        <v>13</v>
      </c>
      <c r="F423">
        <v>27</v>
      </c>
    </row>
    <row r="424" spans="1:65" ht="19.5">
      <c r="E424" t="s">
        <v>14</v>
      </c>
      <c r="F424" s="5">
        <v>44314</v>
      </c>
    </row>
    <row r="425" spans="1:65" ht="19.5">
      <c r="E425" t="s">
        <v>15</v>
      </c>
      <c r="F425" s="5">
        <v>44315</v>
      </c>
    </row>
    <row r="426" spans="1:65" ht="19.5">
      <c r="E426" t="s">
        <v>16</v>
      </c>
      <c r="F426" s="5">
        <v>44316</v>
      </c>
    </row>
    <row r="427" spans="1:65" ht="19.5">
      <c r="E427" t="s">
        <v>17</v>
      </c>
      <c r="F427" s="5">
        <v>44317</v>
      </c>
    </row>
    <row r="428" spans="1:65" ht="19.5">
      <c r="E428" t="s">
        <v>11</v>
      </c>
      <c r="F428" s="5">
        <v>44318</v>
      </c>
    </row>
    <row r="429" spans="1:65" ht="19.5">
      <c r="E429" t="s">
        <v>12</v>
      </c>
      <c r="F429" s="5">
        <v>44319</v>
      </c>
    </row>
    <row r="430" spans="1:65" ht="19.5">
      <c r="E430" t="s">
        <v>13</v>
      </c>
      <c r="F430" s="5">
        <v>44320</v>
      </c>
    </row>
    <row r="431" spans="1:65" ht="19.5">
      <c r="E431" t="s">
        <v>14</v>
      </c>
      <c r="F431" s="5">
        <v>44321</v>
      </c>
    </row>
    <row r="432" spans="1:65" ht="19.5">
      <c r="E432" t="s">
        <v>15</v>
      </c>
      <c r="F432" s="5">
        <v>44322</v>
      </c>
    </row>
    <row r="433" spans="1:65" ht="19.5">
      <c r="E433" t="s">
        <v>16</v>
      </c>
      <c r="F433" s="5">
        <v>44323</v>
      </c>
    </row>
    <row r="434" spans="1:65" ht="19.5">
      <c r="E434" t="s">
        <v>17</v>
      </c>
      <c r="F434">
        <v>8</v>
      </c>
    </row>
    <row r="435" spans="1:65" ht="19.5">
      <c r="E435" t="s">
        <v>11</v>
      </c>
      <c r="F435" s="5">
        <v>44325</v>
      </c>
    </row>
    <row r="436" spans="1:65" ht="19.5">
      <c r="E436" t="s">
        <v>12</v>
      </c>
      <c r="F436">
        <v>10</v>
      </c>
    </row>
    <row r="437" spans="1:65" ht="19.5">
      <c r="E437" t="s">
        <v>13</v>
      </c>
      <c r="F437">
        <v>11</v>
      </c>
    </row>
    <row r="438" spans="1:65" ht="19.5">
      <c r="E438" t="s">
        <v>14</v>
      </c>
      <c r="F438">
        <v>12</v>
      </c>
    </row>
    <row r="439" spans="1:65" ht="19.5">
      <c r="E439" t="s">
        <v>15</v>
      </c>
      <c r="F439">
        <v>13</v>
      </c>
    </row>
    <row r="440" spans="1:65" ht="19.5">
      <c r="E440" t="s">
        <v>16</v>
      </c>
      <c r="F440" s="5">
        <v>44330</v>
      </c>
    </row>
    <row r="441" spans="1:65" ht="19.5">
      <c r="E441" t="s">
        <v>17</v>
      </c>
      <c r="F441" s="5">
        <v>44331</v>
      </c>
    </row>
    <row r="442" spans="1:65" ht="19.5">
      <c r="E442" t="s">
        <v>11</v>
      </c>
      <c r="F442">
        <v>16</v>
      </c>
    </row>
    <row r="443" spans="1:65" ht="19.5">
      <c r="E443" t="s">
        <v>12</v>
      </c>
      <c r="F443">
        <v>17</v>
      </c>
    </row>
    <row r="444" spans="1:65" ht="19.5">
      <c r="E444" t="s">
        <v>13</v>
      </c>
      <c r="F444">
        <v>18</v>
      </c>
    </row>
    <row r="445" spans="1:65" ht="19.5">
      <c r="E445" t="s">
        <v>14</v>
      </c>
      <c r="F445">
        <v>19</v>
      </c>
    </row>
    <row r="446" spans="1:65" ht="19.5">
      <c r="E446" t="s">
        <v>15</v>
      </c>
      <c r="F446">
        <v>20</v>
      </c>
    </row>
    <row r="447" spans="1:65" ht="19.5">
      <c r="E447" t="s">
        <v>16</v>
      </c>
      <c r="F447">
        <v>21</v>
      </c>
    </row>
    <row r="448" spans="1:65" ht="19.5">
      <c r="E448" t="s">
        <v>17</v>
      </c>
      <c r="F448">
        <v>22</v>
      </c>
    </row>
    <row r="449" spans="1:65" ht="19.5">
      <c r="E449" t="s">
        <v>11</v>
      </c>
      <c r="F449">
        <v>23</v>
      </c>
    </row>
    <row r="450" spans="1:65" ht="19.5">
      <c r="E450" t="s">
        <v>12</v>
      </c>
      <c r="F450">
        <v>24</v>
      </c>
    </row>
    <row r="451" spans="1:65" ht="19.5">
      <c r="E451" t="s">
        <v>13</v>
      </c>
      <c r="F451">
        <v>25</v>
      </c>
    </row>
    <row r="452" spans="1:65" ht="19.5">
      <c r="E452" t="s">
        <v>14</v>
      </c>
      <c r="F452">
        <v>26</v>
      </c>
    </row>
    <row r="453" spans="1:65" ht="19.5">
      <c r="E453" t="s">
        <v>15</v>
      </c>
      <c r="F453">
        <v>27</v>
      </c>
    </row>
    <row r="454" spans="1:65" ht="19.5">
      <c r="E454" t="s">
        <v>16</v>
      </c>
      <c r="F454">
        <v>28</v>
      </c>
    </row>
    <row r="455" spans="1:65" ht="19.5">
      <c r="E455" t="s">
        <v>17</v>
      </c>
      <c r="F455">
        <v>29</v>
      </c>
    </row>
    <row r="456" spans="1:65" ht="19.5">
      <c r="E456" t="s">
        <v>11</v>
      </c>
      <c r="F456" s="5">
        <v>44346</v>
      </c>
    </row>
    <row r="457" spans="1:65" ht="19.5">
      <c r="E457" t="s">
        <v>12</v>
      </c>
      <c r="F457" s="5">
        <v>44347</v>
      </c>
    </row>
    <row r="458" spans="1:65" ht="19.5">
      <c r="E458" t="s">
        <v>13</v>
      </c>
      <c r="F458" s="5">
        <v>44348</v>
      </c>
    </row>
    <row r="459" spans="1:65" ht="19.5">
      <c r="E459" t="s">
        <v>14</v>
      </c>
      <c r="F459">
        <v>2</v>
      </c>
    </row>
    <row r="460" spans="1:65" ht="19.5">
      <c r="E460" t="s">
        <v>15</v>
      </c>
      <c r="F460">
        <v>3</v>
      </c>
    </row>
    <row r="461" spans="1:65" ht="19.5">
      <c r="E461" t="s">
        <v>16</v>
      </c>
      <c r="F461">
        <v>4</v>
      </c>
    </row>
    <row r="462" spans="1:65" ht="19.5">
      <c r="E462" t="s">
        <v>17</v>
      </c>
      <c r="F462">
        <v>5</v>
      </c>
    </row>
    <row r="463" spans="1:65" ht="19.5">
      <c r="E463" t="s">
        <v>11</v>
      </c>
      <c r="F463" s="5">
        <v>44353</v>
      </c>
    </row>
    <row r="464" spans="1:65" ht="19.5">
      <c r="E464" t="s">
        <v>12</v>
      </c>
      <c r="F464" s="5">
        <v>44354</v>
      </c>
    </row>
    <row r="465" spans="1:65" ht="19.5">
      <c r="E465" t="s">
        <v>13</v>
      </c>
      <c r="F465">
        <v>8</v>
      </c>
    </row>
    <row r="466" spans="1:65" ht="19.5">
      <c r="E466" t="s">
        <v>14</v>
      </c>
      <c r="F466">
        <v>9</v>
      </c>
    </row>
    <row r="467" spans="1:65" ht="19.5">
      <c r="E467" t="s">
        <v>15</v>
      </c>
      <c r="F467">
        <v>10</v>
      </c>
    </row>
    <row r="468" spans="1:65" ht="19.5">
      <c r="E468" t="s">
        <v>16</v>
      </c>
      <c r="F468">
        <v>11</v>
      </c>
    </row>
    <row r="469" spans="1:65" ht="19.5">
      <c r="E469" t="s">
        <v>17</v>
      </c>
      <c r="F469">
        <v>12</v>
      </c>
    </row>
    <row r="470" spans="1:65" ht="19.5">
      <c r="E470" t="s">
        <v>11</v>
      </c>
      <c r="F470">
        <v>13</v>
      </c>
    </row>
    <row r="471" spans="1:65" ht="19.5">
      <c r="E471" t="s">
        <v>12</v>
      </c>
      <c r="F471">
        <v>14</v>
      </c>
    </row>
    <row r="472" spans="1:65" ht="19.5">
      <c r="E472" t="s">
        <v>13</v>
      </c>
      <c r="F472" s="5">
        <v>44362</v>
      </c>
    </row>
    <row r="473" spans="1:65" ht="19.5">
      <c r="E473" t="s">
        <v>14</v>
      </c>
      <c r="F473">
        <v>16</v>
      </c>
    </row>
    <row r="474" spans="1:65" ht="19.5">
      <c r="E474" t="s">
        <v>15</v>
      </c>
      <c r="F474">
        <v>17</v>
      </c>
    </row>
    <row r="475" spans="1:65" ht="19.5">
      <c r="E475" t="s">
        <v>16</v>
      </c>
      <c r="F475">
        <v>18</v>
      </c>
    </row>
    <row r="476" spans="1:65" ht="19.5">
      <c r="E476" t="s">
        <v>17</v>
      </c>
      <c r="F476">
        <v>19</v>
      </c>
    </row>
    <row r="477" spans="1:65" ht="19.5">
      <c r="E477" t="s">
        <v>11</v>
      </c>
      <c r="F477">
        <v>20</v>
      </c>
    </row>
    <row r="478" spans="1:65" ht="19.5">
      <c r="E478" t="s">
        <v>12</v>
      </c>
      <c r="F478">
        <v>21</v>
      </c>
    </row>
    <row r="479" spans="1:65" ht="19.5">
      <c r="E479" t="s">
        <v>13</v>
      </c>
      <c r="F479">
        <v>22</v>
      </c>
    </row>
    <row r="480" spans="1:65" ht="19.5">
      <c r="E480" t="s">
        <v>14</v>
      </c>
      <c r="F480">
        <v>23</v>
      </c>
    </row>
    <row r="481" spans="1:65" ht="19.5">
      <c r="E481" t="s">
        <v>15</v>
      </c>
      <c r="F481">
        <v>24</v>
      </c>
    </row>
    <row r="482" spans="1:65" ht="19.5">
      <c r="E482" t="s">
        <v>16</v>
      </c>
      <c r="F482">
        <v>25</v>
      </c>
    </row>
    <row r="483" spans="1:65" ht="19.5">
      <c r="E483" t="s">
        <v>17</v>
      </c>
      <c r="F483">
        <v>26</v>
      </c>
    </row>
    <row r="484" spans="1:65" ht="19.5">
      <c r="E484" t="s">
        <v>11</v>
      </c>
      <c r="F484">
        <v>27</v>
      </c>
    </row>
    <row r="485" spans="1:65" ht="19.5">
      <c r="E485" t="s">
        <v>12</v>
      </c>
      <c r="F485">
        <v>28</v>
      </c>
    </row>
    <row r="486" spans="1:65" ht="19.5">
      <c r="E486" t="s">
        <v>13</v>
      </c>
      <c r="F486">
        <v>29</v>
      </c>
    </row>
    <row r="487" spans="1:65" ht="19.5">
      <c r="E487" t="s">
        <v>14</v>
      </c>
      <c r="F487" s="5">
        <v>44377</v>
      </c>
    </row>
    <row r="488" spans="1:65" ht="19.5">
      <c r="E488" t="s">
        <v>15</v>
      </c>
      <c r="F488" s="5">
        <v>44378</v>
      </c>
    </row>
    <row r="489" spans="1:65" ht="19.5">
      <c r="E489" t="s">
        <v>16</v>
      </c>
      <c r="F489">
        <v>2</v>
      </c>
    </row>
    <row r="490" spans="1:65" ht="19.5">
      <c r="E490" t="s">
        <v>17</v>
      </c>
      <c r="F490">
        <v>3</v>
      </c>
    </row>
    <row r="491" spans="1:65" ht="19.5">
      <c r="E491" t="s">
        <v>11</v>
      </c>
      <c r="F491">
        <v>4</v>
      </c>
    </row>
    <row r="492" spans="1:65" ht="19.5">
      <c r="E492" t="s">
        <v>12</v>
      </c>
      <c r="F492">
        <v>5</v>
      </c>
    </row>
    <row r="493" spans="1:65" ht="19.5">
      <c r="E493" t="s">
        <v>13</v>
      </c>
      <c r="F493">
        <v>6</v>
      </c>
    </row>
    <row r="494" spans="1:65" ht="19.5">
      <c r="E494" t="s">
        <v>14</v>
      </c>
      <c r="F494">
        <v>7</v>
      </c>
    </row>
    <row r="495" spans="1:65" ht="19.5">
      <c r="E495" t="s">
        <v>15</v>
      </c>
      <c r="F495">
        <v>8</v>
      </c>
    </row>
    <row r="496" spans="1:65" ht="19.5">
      <c r="E496" t="s">
        <v>16</v>
      </c>
      <c r="F496">
        <v>9</v>
      </c>
    </row>
    <row r="497" spans="1:65" ht="19.5">
      <c r="E497" t="s">
        <v>17</v>
      </c>
      <c r="F497">
        <v>10</v>
      </c>
    </row>
    <row r="498" spans="1:65" ht="19.5">
      <c r="E498" t="s">
        <v>11</v>
      </c>
      <c r="F498">
        <v>11</v>
      </c>
    </row>
    <row r="499" spans="1:65" ht="19.5">
      <c r="E499" t="s">
        <v>12</v>
      </c>
      <c r="F499">
        <v>12</v>
      </c>
    </row>
    <row r="500" spans="1:65" ht="19.5">
      <c r="E500" t="s">
        <v>13</v>
      </c>
      <c r="F500">
        <v>13</v>
      </c>
    </row>
    <row r="501" spans="1:65" ht="19.5">
      <c r="E501" t="s">
        <v>14</v>
      </c>
      <c r="F501">
        <v>14</v>
      </c>
    </row>
    <row r="502" spans="1:65" ht="19.5">
      <c r="E502" t="s">
        <v>15</v>
      </c>
      <c r="F502">
        <v>15</v>
      </c>
    </row>
    <row r="503" spans="1:65" ht="19.5">
      <c r="E503" t="s">
        <v>16</v>
      </c>
      <c r="F503">
        <v>16</v>
      </c>
    </row>
    <row r="504" spans="1:65" ht="19.5">
      <c r="E504" t="s">
        <v>17</v>
      </c>
      <c r="F504">
        <v>17</v>
      </c>
    </row>
    <row r="505" spans="1:65" ht="19.5">
      <c r="E505" t="s">
        <v>11</v>
      </c>
      <c r="F505">
        <v>18</v>
      </c>
    </row>
    <row r="506" spans="1:65" ht="19.5">
      <c r="E506" t="s">
        <v>12</v>
      </c>
      <c r="F506">
        <v>19</v>
      </c>
    </row>
    <row r="507" spans="1:65" ht="19.5">
      <c r="E507" t="s">
        <v>13</v>
      </c>
      <c r="F507">
        <v>20</v>
      </c>
    </row>
    <row r="508" spans="1:65" ht="19.5">
      <c r="E508" t="s">
        <v>14</v>
      </c>
      <c r="F508">
        <v>21</v>
      </c>
    </row>
    <row r="509" spans="1:65" ht="19.5">
      <c r="E509" t="s">
        <v>15</v>
      </c>
      <c r="F509">
        <v>22</v>
      </c>
    </row>
    <row r="510" spans="1:65" ht="19.5">
      <c r="E510" t="s">
        <v>16</v>
      </c>
      <c r="F510">
        <v>23</v>
      </c>
    </row>
    <row r="511" spans="1:65" ht="19.5">
      <c r="F511">
        <v>24</v>
      </c>
    </row>
    <row r="512" spans="1:65" ht="19.5">
      <c r="F512">
        <v>25</v>
      </c>
    </row>
    <row r="513" spans="1:65" ht="19.5">
      <c r="F513">
        <v>26</v>
      </c>
    </row>
    <row r="514" spans="1:65" ht="19.5">
      <c r="F514">
        <v>27</v>
      </c>
    </row>
    <row r="515" spans="1:65" ht="19.5">
      <c r="F515">
        <v>28</v>
      </c>
    </row>
    <row r="516" spans="1:65" ht="19.5">
      <c r="F516">
        <v>29</v>
      </c>
    </row>
    <row r="517" spans="1:65" ht="19.5">
      <c r="F517">
        <v>30</v>
      </c>
    </row>
    <row r="518" spans="1:65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2020-04-07T05:15:25Z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