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mp_arc_prog\"/>
    </mc:Choice>
  </mc:AlternateContent>
  <xr:revisionPtr revIDLastSave="0" documentId="8_{3576D4C6-BE20-4765-9A76-7136CA51B05E}" xr6:coauthVersionLast="47" xr6:coauthVersionMax="47" xr10:uidLastSave="{00000000-0000-0000-0000-000000000000}"/>
  <bookViews>
    <workbookView xWindow="672" yWindow="1212" windowWidth="17280" windowHeight="9960" xr2:uid="{CC2FF677-1584-4338-B49F-625E5683D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5" i="1"/>
  <c r="F44" i="1"/>
  <c r="D46" i="1"/>
  <c r="E46" i="1"/>
  <c r="E45" i="1"/>
  <c r="E44" i="1"/>
  <c r="D45" i="1"/>
  <c r="C45" i="1"/>
  <c r="B45" i="1"/>
  <c r="D44" i="1"/>
  <c r="C46" i="1"/>
  <c r="C44" i="1"/>
  <c r="B46" i="1"/>
  <c r="B44" i="1"/>
  <c r="B54" i="1"/>
  <c r="B53" i="1"/>
  <c r="F32" i="1"/>
  <c r="F31" i="1"/>
  <c r="F30" i="1"/>
  <c r="E32" i="1"/>
  <c r="E31" i="1"/>
  <c r="E30" i="1"/>
  <c r="D32" i="1"/>
  <c r="D31" i="1"/>
  <c r="D30" i="1"/>
  <c r="C32" i="1"/>
  <c r="C31" i="1"/>
  <c r="C30" i="1"/>
  <c r="B30" i="1"/>
  <c r="B31" i="1"/>
  <c r="B32" i="1"/>
  <c r="B38" i="1" s="1"/>
  <c r="B40" i="1"/>
  <c r="B39" i="1"/>
  <c r="B24" i="1"/>
  <c r="B25" i="1"/>
  <c r="F4" i="1"/>
  <c r="E4" i="1"/>
  <c r="D4" i="1"/>
  <c r="C4" i="1"/>
  <c r="B4" i="1"/>
  <c r="F3" i="1"/>
  <c r="E3" i="1"/>
  <c r="D3" i="1"/>
  <c r="C3" i="1"/>
  <c r="B3" i="1"/>
  <c r="B2" i="1"/>
  <c r="F2" i="1"/>
  <c r="E2" i="1"/>
  <c r="D2" i="1"/>
  <c r="C2" i="1"/>
  <c r="B17" i="1"/>
  <c r="B16" i="1"/>
  <c r="F16" i="1"/>
  <c r="E16" i="1"/>
  <c r="D16" i="1"/>
  <c r="C16" i="1"/>
  <c r="F17" i="1"/>
  <c r="E17" i="1"/>
  <c r="D17" i="1"/>
  <c r="C17" i="1"/>
  <c r="B23" i="1" s="1"/>
  <c r="B26" i="1"/>
  <c r="B12" i="1"/>
  <c r="B11" i="1"/>
  <c r="B22" i="1" l="1"/>
  <c r="B9" i="1"/>
  <c r="B52" i="1"/>
  <c r="B51" i="1"/>
  <c r="B50" i="1"/>
  <c r="B36" i="1"/>
  <c r="B37" i="1"/>
  <c r="B10" i="1"/>
  <c r="B8" i="1"/>
</calcChain>
</file>

<file path=xl/sharedStrings.xml><?xml version="1.0" encoding="utf-8"?>
<sst xmlns="http://schemas.openxmlformats.org/spreadsheetml/2006/main" count="68" uniqueCount="15">
  <si>
    <t>Test2</t>
  </si>
  <si>
    <t>Test3</t>
  </si>
  <si>
    <t>Test4</t>
  </si>
  <si>
    <t>Test5</t>
  </si>
  <si>
    <t>Test1</t>
  </si>
  <si>
    <t>real</t>
  </si>
  <si>
    <t>sys</t>
  </si>
  <si>
    <t>user</t>
  </si>
  <si>
    <t>avg:</t>
  </si>
  <si>
    <t>is.C.x</t>
  </si>
  <si>
    <t>MOP/s total</t>
  </si>
  <si>
    <t>MOP/s per thread</t>
  </si>
  <si>
    <t>sp.B.x</t>
  </si>
  <si>
    <t>ft.B.x</t>
  </si>
  <si>
    <t>ep.A.x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</si>
</sst>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:ss\.ss"/>
    <numFmt numFmtId="165" formatCode="mm:ss.000"/>
    <numFmt numFmtId="166" formatCode="mm&quot;m&quot;ss.000&quot;s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0289A-27F1-4B16-AEC9-208509F657AF}">
  <dimension ref="A1:H54"/>
  <sheetViews>
    <sheetView tabSelected="1" topLeftCell="A36" workbookViewId="0">
      <selection activeCell="H12" sqref="H12"/>
    </sheetView>
  </sheetViews>
  <sheetFormatPr defaultRowHeight="14.4" x14ac:dyDescent="0.3"/>
  <cols>
    <col min="2" max="6" width="12" bestFit="1" customWidth="1"/>
    <col min="8" max="8" width="9.109375" bestFit="1" customWidth="1"/>
  </cols>
  <sheetData>
    <row r="1" spans="1:8" x14ac:dyDescent="0.3">
      <c r="A1" t="s">
        <v>9</v>
      </c>
      <c r="B1" t="s">
        <v>4</v>
      </c>
      <c r="C1" t="s">
        <v>0</v>
      </c>
      <c r="D1" t="s">
        <v>1</v>
      </c>
      <c r="E1" t="s">
        <v>2</v>
      </c>
      <c r="F1" t="s">
        <v>3</v>
      </c>
    </row>
    <row r="2" spans="1:8" x14ac:dyDescent="0.3">
      <c r="A2" t="s">
        <v>5</v>
      </c>
      <c r="B2" s="3">
        <f>8.391/(60*60*24)</f>
        <v>9.7118055555555559E-5</v>
      </c>
      <c r="C2" s="3">
        <f>8.234/(60*60*24)</f>
        <v>9.5300925925925924E-5</v>
      </c>
      <c r="D2" s="3">
        <f>8/(60*60*24)</f>
        <v>9.2592592592592588E-5</v>
      </c>
      <c r="E2" s="3">
        <f>7.921/(60*60*24)</f>
        <v>9.167824074074075E-5</v>
      </c>
      <c r="F2" s="3">
        <f>8.053/(60*60*24)</f>
        <v>9.3206018518518535E-5</v>
      </c>
    </row>
    <row r="3" spans="1:8" x14ac:dyDescent="0.3">
      <c r="A3" t="s">
        <v>7</v>
      </c>
      <c r="B3" s="3">
        <f>70.547/(60*60*24)</f>
        <v>8.1651620370370363E-4</v>
      </c>
      <c r="C3" s="3">
        <f>71.813/(60*60*24)</f>
        <v>8.3116898148148156E-4</v>
      </c>
      <c r="D3" s="3">
        <f>70.984/(60*60*24)</f>
        <v>8.2157407407407396E-4</v>
      </c>
      <c r="E3" s="3">
        <f>70.313/(60*60*24)</f>
        <v>8.1380787037037044E-4</v>
      </c>
      <c r="F3" s="3">
        <f>71.516/(60*60*24)</f>
        <v>8.2773148148148159E-4</v>
      </c>
    </row>
    <row r="4" spans="1:8" x14ac:dyDescent="0.3">
      <c r="A4" t="s">
        <v>6</v>
      </c>
      <c r="B4" s="3">
        <f>0.641/(60*60*24)</f>
        <v>7.418981481481482E-6</v>
      </c>
      <c r="C4" s="3">
        <f>0.609/(60*60*24)</f>
        <v>7.0486111111111112E-6</v>
      </c>
      <c r="D4" s="3">
        <f>0.703/(60*60*24)</f>
        <v>8.136574074074073E-6</v>
      </c>
      <c r="E4" s="3">
        <f>0.516/(60*60*24)</f>
        <v>5.9722222222222222E-6</v>
      </c>
      <c r="F4" s="3">
        <f>0.594/(60*60*24)</f>
        <v>6.8749999999999994E-6</v>
      </c>
    </row>
    <row r="5" spans="1:8" x14ac:dyDescent="0.3">
      <c r="A5" t="s">
        <v>10</v>
      </c>
      <c r="B5">
        <v>300.89999999999998</v>
      </c>
      <c r="C5">
        <v>302.39</v>
      </c>
      <c r="D5">
        <v>314.24</v>
      </c>
      <c r="E5">
        <v>315.82</v>
      </c>
      <c r="F5">
        <v>308.10000000000002</v>
      </c>
    </row>
    <row r="6" spans="1:8" x14ac:dyDescent="0.3">
      <c r="A6" t="s">
        <v>11</v>
      </c>
      <c r="B6">
        <v>18.809999999999999</v>
      </c>
      <c r="C6">
        <v>18.899999999999999</v>
      </c>
      <c r="D6">
        <v>19.64</v>
      </c>
      <c r="E6">
        <v>19.739999999999998</v>
      </c>
      <c r="F6">
        <v>19.260000000000002</v>
      </c>
    </row>
    <row r="7" spans="1:8" x14ac:dyDescent="0.3">
      <c r="A7" t="s">
        <v>8</v>
      </c>
    </row>
    <row r="8" spans="1:8" x14ac:dyDescent="0.3">
      <c r="A8" t="s">
        <v>5</v>
      </c>
      <c r="B8" s="3">
        <f>(B2+C2+D2+E2+F2)/5</f>
        <v>9.3979166666666663E-5</v>
      </c>
    </row>
    <row r="9" spans="1:8" x14ac:dyDescent="0.3">
      <c r="A9" t="s">
        <v>7</v>
      </c>
      <c r="B9" s="3">
        <f>(B3+C3+D3+E3+F3)/5</f>
        <v>8.2215972222222217E-4</v>
      </c>
    </row>
    <row r="10" spans="1:8" x14ac:dyDescent="0.3">
      <c r="A10" t="s">
        <v>6</v>
      </c>
      <c r="B10" s="3">
        <f>(B4+C4+D4+E4+F4)/5</f>
        <v>7.0902777777777777E-6</v>
      </c>
    </row>
    <row r="11" spans="1:8" x14ac:dyDescent="0.3">
      <c r="A11" t="s">
        <v>10</v>
      </c>
      <c r="B11">
        <f>(B5+C5+D5+E5+F5)/5</f>
        <v>308.28999999999996</v>
      </c>
    </row>
    <row r="12" spans="1:8" x14ac:dyDescent="0.3">
      <c r="A12" t="s">
        <v>11</v>
      </c>
      <c r="B12">
        <f>(B6+C6+D6+E6+F6)/5</f>
        <v>19.27</v>
      </c>
    </row>
    <row r="15" spans="1:8" x14ac:dyDescent="0.3">
      <c r="A15" t="s">
        <v>12</v>
      </c>
      <c r="B15" t="s">
        <v>4</v>
      </c>
      <c r="C15" t="s">
        <v>0</v>
      </c>
      <c r="D15" t="s">
        <v>1</v>
      </c>
      <c r="E15" t="s">
        <v>2</v>
      </c>
      <c r="F15" t="s">
        <v>3</v>
      </c>
    </row>
    <row r="16" spans="1:8" x14ac:dyDescent="0.3">
      <c r="A16" t="s">
        <v>5</v>
      </c>
      <c r="B16" s="3">
        <f>314.973/(60*60*24)</f>
        <v>3.6455208333333335E-3</v>
      </c>
      <c r="C16" s="3">
        <f>298.397/(60*60*24)</f>
        <v>3.4536689814814812E-3</v>
      </c>
      <c r="D16" s="3">
        <f>313.473/(60*60*24)</f>
        <v>3.6281597222222223E-3</v>
      </c>
      <c r="E16" s="3">
        <f>309.733/(60*60*24)</f>
        <v>3.5848726851851853E-3</v>
      </c>
      <c r="F16" s="3">
        <f>270.619/(60*60*24)</f>
        <v>3.1321643518518521E-3</v>
      </c>
      <c r="G16" s="1"/>
      <c r="H16" s="2"/>
    </row>
    <row r="17" spans="1:6" x14ac:dyDescent="0.3">
      <c r="A17" t="s">
        <v>7</v>
      </c>
      <c r="B17" s="3">
        <f>2345.594/(60*60*24)</f>
        <v>2.7148078703703706E-2</v>
      </c>
      <c r="C17" s="3">
        <f>2207.625/(60*60*24)</f>
        <v>2.5551215277777779E-2</v>
      </c>
      <c r="D17" s="3">
        <f>2343.828/(60*60*24)</f>
        <v>2.7127638888888889E-2</v>
      </c>
      <c r="E17" s="3">
        <f>2325.125/(60*60*24)</f>
        <v>2.6911168981481482E-2</v>
      </c>
      <c r="F17" s="3">
        <f>2001.063/(60*60*24)</f>
        <v>2.3160451388888888E-2</v>
      </c>
    </row>
    <row r="18" spans="1:6" x14ac:dyDescent="0.3">
      <c r="A18" t="s">
        <v>6</v>
      </c>
      <c r="B18">
        <v>11.422000000000001</v>
      </c>
      <c r="C18">
        <v>10.577999999999999</v>
      </c>
      <c r="D18">
        <v>10.156000000000001</v>
      </c>
      <c r="E18">
        <v>9.8130000000000006</v>
      </c>
      <c r="F18">
        <v>10.063000000000001</v>
      </c>
    </row>
    <row r="19" spans="1:6" x14ac:dyDescent="0.3">
      <c r="A19" t="s">
        <v>10</v>
      </c>
      <c r="B19">
        <v>1132.67</v>
      </c>
      <c r="C19">
        <v>1194.49</v>
      </c>
      <c r="D19">
        <v>1137.67</v>
      </c>
      <c r="E19">
        <v>1151.1199999999999</v>
      </c>
      <c r="F19">
        <v>1318.24</v>
      </c>
    </row>
    <row r="20" spans="1:6" x14ac:dyDescent="0.3">
      <c r="A20" t="s">
        <v>11</v>
      </c>
      <c r="B20">
        <v>70.790000000000006</v>
      </c>
      <c r="C20">
        <v>74.66</v>
      </c>
      <c r="D20">
        <v>71.099999999999994</v>
      </c>
      <c r="E20">
        <v>71.95</v>
      </c>
      <c r="F20">
        <v>82.39</v>
      </c>
    </row>
    <row r="21" spans="1:6" x14ac:dyDescent="0.3">
      <c r="A21" t="s">
        <v>8</v>
      </c>
    </row>
    <row r="22" spans="1:6" x14ac:dyDescent="0.3">
      <c r="A22" t="s">
        <v>5</v>
      </c>
      <c r="B22" s="3">
        <f>(B16+C16+D16+E16+F16)/5</f>
        <v>3.4888773148148153E-3</v>
      </c>
    </row>
    <row r="23" spans="1:6" x14ac:dyDescent="0.3">
      <c r="A23" t="s">
        <v>7</v>
      </c>
      <c r="B23" s="3">
        <f>(B17+C17+D17+E17+F17)/5</f>
        <v>2.5979710648148146E-2</v>
      </c>
    </row>
    <row r="24" spans="1:6" x14ac:dyDescent="0.3">
      <c r="A24" t="s">
        <v>6</v>
      </c>
      <c r="B24" s="3">
        <f>((B18+C18+D18+E18+F18)/5)/(60*60*24)</f>
        <v>1.2044444444444446E-4</v>
      </c>
    </row>
    <row r="25" spans="1:6" x14ac:dyDescent="0.3">
      <c r="A25" t="s">
        <v>10</v>
      </c>
      <c r="B25">
        <f>(B19+C19+D19+E19+F19)/5</f>
        <v>1186.838</v>
      </c>
    </row>
    <row r="26" spans="1:6" x14ac:dyDescent="0.3">
      <c r="A26" t="s">
        <v>11</v>
      </c>
      <c r="B26">
        <f>(B20+C20+D20+E20+F20)/5</f>
        <v>74.177999999999997</v>
      </c>
    </row>
    <row r="29" spans="1:6" x14ac:dyDescent="0.3">
      <c r="A29" t="s">
        <v>13</v>
      </c>
      <c r="B29" t="s">
        <v>4</v>
      </c>
      <c r="C29" t="s">
        <v>0</v>
      </c>
      <c r="D29" t="s">
        <v>1</v>
      </c>
      <c r="E29" t="s">
        <v>2</v>
      </c>
      <c r="F29" t="s">
        <v>3</v>
      </c>
    </row>
    <row r="30" spans="1:6" x14ac:dyDescent="0.3">
      <c r="A30" t="s">
        <v>5</v>
      </c>
      <c r="B30" s="3">
        <f>((0*60)+28.699)/(60*60*24)</f>
        <v>3.3216435185185188E-4</v>
      </c>
      <c r="C30" s="3">
        <f>((0*60)+27.615)/(60*60*24)</f>
        <v>3.1961805555555552E-4</v>
      </c>
      <c r="D30" s="3">
        <f>((0*60)+28.108)/(60*60*24)</f>
        <v>3.2532407407407407E-4</v>
      </c>
      <c r="E30" s="3">
        <f>((0*60)+27.814)/(60*60*24)</f>
        <v>3.2192129629629628E-4</v>
      </c>
      <c r="F30" s="3">
        <f>((0*60)+27.492)/(60*60*24)</f>
        <v>3.1819444444444446E-4</v>
      </c>
    </row>
    <row r="31" spans="1:6" x14ac:dyDescent="0.3">
      <c r="A31" t="s">
        <v>7</v>
      </c>
      <c r="B31" s="3">
        <f>((3*60)+18.016)/(60*60*24)</f>
        <v>2.2918518518518518E-3</v>
      </c>
      <c r="C31" s="3">
        <f>((3*60)+11.484)/(60*60*24)</f>
        <v>2.2162499999999999E-3</v>
      </c>
      <c r="D31" s="3">
        <f>((3*60)+1.688)/(60*60*24)</f>
        <v>2.1028703703703704E-3</v>
      </c>
      <c r="E31" s="3">
        <f>((3*60)+12.625)/(60*60*24)</f>
        <v>2.2294560185185186E-3</v>
      </c>
      <c r="F31" s="3">
        <f>((3*60)+10.344)/(60*60*24)</f>
        <v>2.2030555555555553E-3</v>
      </c>
    </row>
    <row r="32" spans="1:6" x14ac:dyDescent="0.3">
      <c r="A32" t="s">
        <v>6</v>
      </c>
      <c r="B32" s="3">
        <f>((0*60)+2.453)/(60*60*24)</f>
        <v>2.8391203703703702E-5</v>
      </c>
      <c r="C32" s="3">
        <f>((0*60)+1.734)/(60*60*24)</f>
        <v>2.0069444444444444E-5</v>
      </c>
      <c r="D32" s="3">
        <f>((0*60)+2.047)/(60*60*24)</f>
        <v>2.3692129629629631E-5</v>
      </c>
      <c r="E32" s="3">
        <f>((0*60)+2.094)/(60*60*24)</f>
        <v>2.4236111111111109E-5</v>
      </c>
      <c r="F32" s="3">
        <f>((0*60)+1.75)/(60*60*24)</f>
        <v>2.0254629629629629E-5</v>
      </c>
    </row>
    <row r="33" spans="1:6" x14ac:dyDescent="0.3">
      <c r="A33" t="s">
        <v>10</v>
      </c>
      <c r="B33">
        <v>3601.58</v>
      </c>
      <c r="C33">
        <v>3740.06</v>
      </c>
      <c r="D33">
        <v>3675.18</v>
      </c>
      <c r="E33">
        <v>3714.53</v>
      </c>
      <c r="F33">
        <v>3750.75</v>
      </c>
    </row>
    <row r="34" spans="1:6" x14ac:dyDescent="0.3">
      <c r="A34" t="s">
        <v>11</v>
      </c>
      <c r="B34">
        <v>225.1</v>
      </c>
      <c r="C34">
        <v>233.75</v>
      </c>
      <c r="D34">
        <v>229.7</v>
      </c>
      <c r="E34">
        <v>232.16</v>
      </c>
      <c r="F34">
        <v>234.42</v>
      </c>
    </row>
    <row r="35" spans="1:6" x14ac:dyDescent="0.3">
      <c r="A35" t="s">
        <v>8</v>
      </c>
    </row>
    <row r="36" spans="1:6" x14ac:dyDescent="0.3">
      <c r="A36" t="s">
        <v>5</v>
      </c>
      <c r="B36" s="3">
        <f>(B30+C30+D30+E30+F30)/5</f>
        <v>3.2344444444444445E-4</v>
      </c>
    </row>
    <row r="37" spans="1:6" x14ac:dyDescent="0.3">
      <c r="A37" t="s">
        <v>7</v>
      </c>
      <c r="B37" s="3">
        <f>(B31+C31+D31+E31+F31)/5</f>
        <v>2.2086967592592592E-3</v>
      </c>
    </row>
    <row r="38" spans="1:6" x14ac:dyDescent="0.3">
      <c r="A38" t="s">
        <v>6</v>
      </c>
      <c r="B38" s="3">
        <f>(B32+C32+D32+E32+F32)/5</f>
        <v>2.3328703703703704E-5</v>
      </c>
    </row>
    <row r="39" spans="1:6" x14ac:dyDescent="0.3">
      <c r="A39" t="s">
        <v>10</v>
      </c>
      <c r="B39">
        <f>(B33+C33+D33+E33+F33)/5</f>
        <v>3696.4199999999996</v>
      </c>
    </row>
    <row r="40" spans="1:6" x14ac:dyDescent="0.3">
      <c r="A40" t="s">
        <v>11</v>
      </c>
      <c r="B40">
        <f>(B34+C34+D34+E34+F34)/5</f>
        <v>231.02599999999998</v>
      </c>
    </row>
    <row r="43" spans="1:6" x14ac:dyDescent="0.3">
      <c r="A43" t="s">
        <v>14</v>
      </c>
      <c r="B43" t="s">
        <v>4</v>
      </c>
      <c r="C43" t="s">
        <v>0</v>
      </c>
      <c r="D43" t="s">
        <v>1</v>
      </c>
      <c r="E43" t="s">
        <v>2</v>
      </c>
      <c r="F43" t="s">
        <v>3</v>
      </c>
    </row>
    <row r="44" spans="1:6" x14ac:dyDescent="0.3">
      <c r="A44" t="s">
        <v>5</v>
      </c>
      <c r="B44" s="3">
        <f>((0*60)+1.08)/(60*60*24)</f>
        <v>1.2500000000000001E-5</v>
      </c>
      <c r="C44" s="3">
        <f>((0*60)+1.113)/(60*60*24)</f>
        <v>1.2881944444444445E-5</v>
      </c>
      <c r="D44" s="3">
        <f>((0*60)+0.766)/(60*60*24)</f>
        <v>8.865740740740741E-6</v>
      </c>
      <c r="E44" s="3">
        <f>((0*60)+0.829)/(60*60*24)</f>
        <v>9.5949074074074073E-6</v>
      </c>
      <c r="F44" s="3">
        <f>((0*60)+1.247)/(60*60*24)</f>
        <v>1.4432870370370372E-5</v>
      </c>
    </row>
    <row r="45" spans="1:6" x14ac:dyDescent="0.3">
      <c r="A45" t="s">
        <v>7</v>
      </c>
      <c r="B45" s="3">
        <f>((0*60)+7.438)/(60*60*24)</f>
        <v>8.6087962962962954E-5</v>
      </c>
      <c r="C45" s="3">
        <f>((0*60)+9.828)/(60*60*24)</f>
        <v>1.1374999999999999E-4</v>
      </c>
      <c r="D45" s="3">
        <f>((0*60)+5.844)/(60*60*24)</f>
        <v>6.7638888888888892E-5</v>
      </c>
      <c r="E45" s="3">
        <f>((0*60)+5.766)/(60*60*24)</f>
        <v>6.6736111111111108E-5</v>
      </c>
      <c r="F45" s="3">
        <f>((0*60)+11.203)/(60*60*24)</f>
        <v>1.2966435185185184E-4</v>
      </c>
    </row>
    <row r="46" spans="1:6" x14ac:dyDescent="0.3">
      <c r="A46" t="s">
        <v>6</v>
      </c>
      <c r="B46" s="3">
        <f>((0*60)+0.031)/(60*60*24)</f>
        <v>3.5879629629629627E-7</v>
      </c>
      <c r="C46" s="3">
        <f>((0*60)+0.016)/(60*60*24)</f>
        <v>1.8518518518518518E-7</v>
      </c>
      <c r="D46" s="3">
        <f>((0*60)+0.063)/(60*60*24)</f>
        <v>7.2916666666666664E-7</v>
      </c>
      <c r="E46" s="3">
        <f>((0*60)+0.016)/(60*60*24)</f>
        <v>1.8518518518518518E-7</v>
      </c>
      <c r="F46" s="3">
        <f>((0*60)+0.031)/(60*60*24)</f>
        <v>3.5879629629629627E-7</v>
      </c>
    </row>
    <row r="47" spans="1:6" x14ac:dyDescent="0.3">
      <c r="A47" t="s">
        <v>10</v>
      </c>
      <c r="B47">
        <v>645.57000000000005</v>
      </c>
      <c r="C47">
        <v>538.72</v>
      </c>
      <c r="D47">
        <v>821.46</v>
      </c>
      <c r="E47">
        <v>722.8</v>
      </c>
      <c r="F47">
        <v>483.25</v>
      </c>
    </row>
    <row r="48" spans="1:6" x14ac:dyDescent="0.3">
      <c r="A48" t="s">
        <v>11</v>
      </c>
      <c r="B48">
        <v>40.35</v>
      </c>
      <c r="C48">
        <v>33.67</v>
      </c>
      <c r="D48">
        <v>51.34</v>
      </c>
      <c r="E48">
        <v>45.17</v>
      </c>
      <c r="F48">
        <v>30.2</v>
      </c>
    </row>
    <row r="49" spans="1:2" x14ac:dyDescent="0.3">
      <c r="A49" t="s">
        <v>8</v>
      </c>
    </row>
    <row r="50" spans="1:2" x14ac:dyDescent="0.3">
      <c r="A50" t="s">
        <v>5</v>
      </c>
      <c r="B50" s="3">
        <f>(B44+C44+D44+E44+F44)/5</f>
        <v>1.1655092592592594E-5</v>
      </c>
    </row>
    <row r="51" spans="1:2" x14ac:dyDescent="0.3">
      <c r="A51" t="s">
        <v>7</v>
      </c>
      <c r="B51" s="3">
        <f>(B45+C45+D45+E45+F45)/5</f>
        <v>9.2775462962962961E-5</v>
      </c>
    </row>
    <row r="52" spans="1:2" x14ac:dyDescent="0.3">
      <c r="A52" t="s">
        <v>6</v>
      </c>
      <c r="B52" s="3">
        <f>(B46+C46+D46+E46+F46)/5</f>
        <v>3.6342592592592592E-7</v>
      </c>
    </row>
    <row r="53" spans="1:2" x14ac:dyDescent="0.3">
      <c r="A53" t="s">
        <v>10</v>
      </c>
      <c r="B53">
        <f>(B47+C47+D47+E47+F47)/5</f>
        <v>642.36</v>
      </c>
    </row>
    <row r="54" spans="1:2" x14ac:dyDescent="0.3">
      <c r="A54" t="s">
        <v>11</v>
      </c>
      <c r="B54">
        <f>(B48+C48+D48+E48+F48)/5</f>
        <v>40.146000000000001</v>
      </c>
    </row>
  </sheetData>
  <pageMargins left="0.7" right="0.7" top="0.75" bottom="0.75" header="0.3" footer="0.3"/>
  <pageSetup orientation="portrait" r:id="rId1"/>
  <ignoredErrors>
    <ignoredError sqref="D4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steinle</dc:creator>
  <cp:lastModifiedBy>clayton steinle</cp:lastModifiedBy>
  <dcterms:created xsi:type="dcterms:W3CDTF">2023-05-08T14:47:40Z</dcterms:created>
  <dcterms:modified xsi:type="dcterms:W3CDTF">2023-05-09T16:19:41Z</dcterms:modified>
</cp:coreProperties>
</file>