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ptech\Class Work\"/>
    </mc:Choice>
  </mc:AlternateContent>
  <xr:revisionPtr revIDLastSave="0" documentId="8_{CC1CDDFC-0E25-4C25-8107-B06BB539E259}" xr6:coauthVersionLast="36" xr6:coauthVersionMax="36" xr10:uidLastSave="{00000000-0000-0000-0000-000000000000}"/>
  <bookViews>
    <workbookView xWindow="0" yWindow="0" windowWidth="23040" windowHeight="9648" activeTab="3" xr2:uid="{14863E00-5B72-4308-BE99-4AC479B3413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O4" i="2"/>
  <c r="M5" i="2"/>
  <c r="M6" i="2"/>
  <c r="M4" i="2"/>
  <c r="E6" i="2"/>
  <c r="F6" i="2" s="1"/>
  <c r="D5" i="2"/>
  <c r="N5" i="2" s="1"/>
  <c r="D6" i="2"/>
  <c r="D4" i="2"/>
  <c r="E4" i="2" s="1"/>
  <c r="E2" i="1"/>
  <c r="F4" i="2" l="1"/>
  <c r="G4" i="2"/>
  <c r="L4" i="2" s="1"/>
  <c r="J6" i="2"/>
  <c r="I6" i="2"/>
  <c r="K6" i="2"/>
  <c r="H6" i="2"/>
  <c r="E5" i="2"/>
  <c r="G6" i="2"/>
  <c r="L6" i="2" s="1"/>
  <c r="G5" i="2" l="1"/>
  <c r="L5" i="2" s="1"/>
  <c r="F5" i="2"/>
  <c r="I4" i="2"/>
  <c r="J4" i="2"/>
  <c r="H4" i="2"/>
  <c r="K4" i="2"/>
  <c r="K5" i="2" l="1"/>
  <c r="I5" i="2"/>
  <c r="H5" i="2"/>
  <c r="J5" i="2"/>
</calcChain>
</file>

<file path=xl/sharedStrings.xml><?xml version="1.0" encoding="utf-8"?>
<sst xmlns="http://schemas.openxmlformats.org/spreadsheetml/2006/main" count="804" uniqueCount="282">
  <si>
    <t>AI</t>
  </si>
  <si>
    <t>ML</t>
  </si>
  <si>
    <t>FC</t>
  </si>
  <si>
    <t>03353948753</t>
  </si>
  <si>
    <t>Saad</t>
  </si>
  <si>
    <t>Ali</t>
  </si>
  <si>
    <t xml:space="preserve">Ather </t>
  </si>
  <si>
    <t xml:space="preserve">Hadiqa </t>
  </si>
  <si>
    <t xml:space="preserve">Zehra </t>
  </si>
  <si>
    <t xml:space="preserve">Ayesha </t>
  </si>
  <si>
    <t>concat</t>
  </si>
  <si>
    <t>lower</t>
  </si>
  <si>
    <t>upper</t>
  </si>
  <si>
    <t>proper</t>
  </si>
  <si>
    <t>left</t>
  </si>
  <si>
    <t>right</t>
  </si>
  <si>
    <t>len</t>
  </si>
  <si>
    <t>mid</t>
  </si>
  <si>
    <t>find</t>
  </si>
  <si>
    <t>search</t>
  </si>
  <si>
    <t>replace</t>
  </si>
  <si>
    <t>substitute</t>
  </si>
  <si>
    <t>Serial No</t>
  </si>
  <si>
    <t>Raheel</t>
  </si>
  <si>
    <t>Noman</t>
  </si>
  <si>
    <t>Faisal</t>
  </si>
  <si>
    <t>Shayan</t>
  </si>
  <si>
    <t>Hussain</t>
  </si>
  <si>
    <t>Umair</t>
  </si>
  <si>
    <t>Arshad</t>
  </si>
  <si>
    <t>Students</t>
  </si>
  <si>
    <t>Eng</t>
  </si>
  <si>
    <t>Urdu</t>
  </si>
  <si>
    <t>Maths</t>
  </si>
  <si>
    <t>Total</t>
  </si>
  <si>
    <t>Percentage</t>
  </si>
  <si>
    <t>Grade</t>
  </si>
  <si>
    <t>Remarks</t>
  </si>
  <si>
    <t>Order ID</t>
  </si>
  <si>
    <t>Customer Name</t>
  </si>
  <si>
    <t>Category</t>
  </si>
  <si>
    <t>Sub Category</t>
  </si>
  <si>
    <t>City</t>
  </si>
  <si>
    <t>Order Date</t>
  </si>
  <si>
    <t>Region</t>
  </si>
  <si>
    <t>Sales</t>
  </si>
  <si>
    <t>Discount</t>
  </si>
  <si>
    <t>Profit</t>
  </si>
  <si>
    <t>State</t>
  </si>
  <si>
    <t>OD1</t>
  </si>
  <si>
    <t>Harish</t>
  </si>
  <si>
    <t>Oil &amp; Masala</t>
  </si>
  <si>
    <t>Masalas</t>
  </si>
  <si>
    <t>Vellore</t>
  </si>
  <si>
    <t>North</t>
  </si>
  <si>
    <t>Tamil Nadu</t>
  </si>
  <si>
    <t>OD2</t>
  </si>
  <si>
    <t>Sudha</t>
  </si>
  <si>
    <t>Beverages</t>
  </si>
  <si>
    <t>Health Drinks</t>
  </si>
  <si>
    <t>Krishnagiri</t>
  </si>
  <si>
    <t>South</t>
  </si>
  <si>
    <t>OD3</t>
  </si>
  <si>
    <t>Food Grains</t>
  </si>
  <si>
    <t>Atta &amp; Flour</t>
  </si>
  <si>
    <t>Perambalur</t>
  </si>
  <si>
    <t>West</t>
  </si>
  <si>
    <t>OD4</t>
  </si>
  <si>
    <t>Jackson</t>
  </si>
  <si>
    <t>Fruits &amp; Veggies</t>
  </si>
  <si>
    <t>Fresh Vegetables</t>
  </si>
  <si>
    <t>Dharmapuri</t>
  </si>
  <si>
    <t>OD5</t>
  </si>
  <si>
    <t>Ridhesh</t>
  </si>
  <si>
    <t>Organic Staples</t>
  </si>
  <si>
    <t>Ooty</t>
  </si>
  <si>
    <t>OD6</t>
  </si>
  <si>
    <t>Adavan</t>
  </si>
  <si>
    <t>OD7</t>
  </si>
  <si>
    <t>Jonas</t>
  </si>
  <si>
    <t>Trichy</t>
  </si>
  <si>
    <t>OD8</t>
  </si>
  <si>
    <t>Hafiz</t>
  </si>
  <si>
    <t>Fresh Fruits</t>
  </si>
  <si>
    <t>Ramanadhapuram</t>
  </si>
  <si>
    <t>OD9</t>
  </si>
  <si>
    <t>Bakery</t>
  </si>
  <si>
    <t>Biscuits</t>
  </si>
  <si>
    <t>Tirunelveli</t>
  </si>
  <si>
    <t>OD10</t>
  </si>
  <si>
    <t>Krithika</t>
  </si>
  <si>
    <t>Cakes</t>
  </si>
  <si>
    <t>Chennai</t>
  </si>
  <si>
    <t>OD11</t>
  </si>
  <si>
    <t>Ganesh</t>
  </si>
  <si>
    <t>Snacks</t>
  </si>
  <si>
    <t>Chocolates</t>
  </si>
  <si>
    <t>Karur</t>
  </si>
  <si>
    <t>OD12</t>
  </si>
  <si>
    <t>Yadav</t>
  </si>
  <si>
    <t>Eggs, Meat &amp; Fish</t>
  </si>
  <si>
    <t>Eggs</t>
  </si>
  <si>
    <t>Namakkal</t>
  </si>
  <si>
    <t>OD13</t>
  </si>
  <si>
    <t>Sharon</t>
  </si>
  <si>
    <t>Cookies</t>
  </si>
  <si>
    <t>Dindigul</t>
  </si>
  <si>
    <t>4/15/2018</t>
  </si>
  <si>
    <t>OD14</t>
  </si>
  <si>
    <t>Peer</t>
  </si>
  <si>
    <t>Kanyakumari</t>
  </si>
  <si>
    <t>OD15</t>
  </si>
  <si>
    <t>Sundar</t>
  </si>
  <si>
    <t>Chicken</t>
  </si>
  <si>
    <t>11/22/2016</t>
  </si>
  <si>
    <t>Central</t>
  </si>
  <si>
    <t>OD16</t>
  </si>
  <si>
    <t>Ramesh</t>
  </si>
  <si>
    <t>Edible Oil &amp; Ghee</t>
  </si>
  <si>
    <t>OD17</t>
  </si>
  <si>
    <t>Alan</t>
  </si>
  <si>
    <t>OD18</t>
  </si>
  <si>
    <t>Arutra</t>
  </si>
  <si>
    <t>Bodi</t>
  </si>
  <si>
    <t>5/13/2015</t>
  </si>
  <si>
    <t>OD19</t>
  </si>
  <si>
    <t>Haseena</t>
  </si>
  <si>
    <t>Mutton</t>
  </si>
  <si>
    <t>Tenkasi</t>
  </si>
  <si>
    <t>8/27/2015</t>
  </si>
  <si>
    <t>OD20</t>
  </si>
  <si>
    <t>Verma</t>
  </si>
  <si>
    <t>Soft Drinks</t>
  </si>
  <si>
    <t>OD21</t>
  </si>
  <si>
    <t>OD22</t>
  </si>
  <si>
    <t>Dals &amp; Pulses</t>
  </si>
  <si>
    <t>OD23</t>
  </si>
  <si>
    <t>OD24</t>
  </si>
  <si>
    <t>Organic Vegetables</t>
  </si>
  <si>
    <t>7/16/2018</t>
  </si>
  <si>
    <t>East</t>
  </si>
  <si>
    <t>OD25</t>
  </si>
  <si>
    <t>9/25/2016</t>
  </si>
  <si>
    <t>OD26</t>
  </si>
  <si>
    <t>1/16/2017</t>
  </si>
  <si>
    <t>OD27</t>
  </si>
  <si>
    <t>Muneer</t>
  </si>
  <si>
    <t>OD28</t>
  </si>
  <si>
    <t>Viluppuram</t>
  </si>
  <si>
    <t>9/17/2016</t>
  </si>
  <si>
    <t>OD29</t>
  </si>
  <si>
    <t>Veronica</t>
  </si>
  <si>
    <t>OD30</t>
  </si>
  <si>
    <t>Shah</t>
  </si>
  <si>
    <t>OD31</t>
  </si>
  <si>
    <t>OD32</t>
  </si>
  <si>
    <t>Mathew</t>
  </si>
  <si>
    <t>Noodles</t>
  </si>
  <si>
    <t>OD33</t>
  </si>
  <si>
    <t>Akash</t>
  </si>
  <si>
    <t>OD34</t>
  </si>
  <si>
    <t>Anu</t>
  </si>
  <si>
    <t>Madurai</t>
  </si>
  <si>
    <t>OD35</t>
  </si>
  <si>
    <t>10/19/2018</t>
  </si>
  <si>
    <t>OD36</t>
  </si>
  <si>
    <t>Sabeela</t>
  </si>
  <si>
    <t>OD37</t>
  </si>
  <si>
    <t>James</t>
  </si>
  <si>
    <t>Salem</t>
  </si>
  <si>
    <t>OD38</t>
  </si>
  <si>
    <t>Willams</t>
  </si>
  <si>
    <t>12/27/2016</t>
  </si>
  <si>
    <t>OD39</t>
  </si>
  <si>
    <t>OD40</t>
  </si>
  <si>
    <t>Cumbum</t>
  </si>
  <si>
    <t>OD41</t>
  </si>
  <si>
    <t>Malik</t>
  </si>
  <si>
    <t>OD42</t>
  </si>
  <si>
    <t>OD43</t>
  </si>
  <si>
    <t>7/17/2017</t>
  </si>
  <si>
    <t>OD44</t>
  </si>
  <si>
    <t>9/19/2018</t>
  </si>
  <si>
    <t>OD45</t>
  </si>
  <si>
    <t>Amrish</t>
  </si>
  <si>
    <t>OD46</t>
  </si>
  <si>
    <t>Vince</t>
  </si>
  <si>
    <t>OD47</t>
  </si>
  <si>
    <t>Suresh</t>
  </si>
  <si>
    <t>Nagercoil</t>
  </si>
  <si>
    <t>10/20/2015</t>
  </si>
  <si>
    <t>OD48</t>
  </si>
  <si>
    <t>6/20/2017</t>
  </si>
  <si>
    <t>OD49</t>
  </si>
  <si>
    <t>Pudukottai</t>
  </si>
  <si>
    <t>OD50</t>
  </si>
  <si>
    <t>4/18/2016</t>
  </si>
  <si>
    <t>OD51</t>
  </si>
  <si>
    <t>Esther</t>
  </si>
  <si>
    <t>OD52</t>
  </si>
  <si>
    <t>OD53</t>
  </si>
  <si>
    <t>Theni</t>
  </si>
  <si>
    <t>OD54</t>
  </si>
  <si>
    <t>Yusuf</t>
  </si>
  <si>
    <t>OD55</t>
  </si>
  <si>
    <t>Organic Fruits</t>
  </si>
  <si>
    <t>OD56</t>
  </si>
  <si>
    <t>6/17/2017</t>
  </si>
  <si>
    <t>OD57</t>
  </si>
  <si>
    <t>Komal</t>
  </si>
  <si>
    <t>Fish</t>
  </si>
  <si>
    <t>OD58</t>
  </si>
  <si>
    <t>Veena</t>
  </si>
  <si>
    <t>OD59</t>
  </si>
  <si>
    <t>OD60</t>
  </si>
  <si>
    <t>Shree</t>
  </si>
  <si>
    <t>Coimbatore</t>
  </si>
  <si>
    <t>OD61</t>
  </si>
  <si>
    <t>Roshan</t>
  </si>
  <si>
    <t>Virudhunagar</t>
  </si>
  <si>
    <t>OD62</t>
  </si>
  <si>
    <t>OD63</t>
  </si>
  <si>
    <t>Sudeep</t>
  </si>
  <si>
    <t>11/24/2016</t>
  </si>
  <si>
    <t>OD64</t>
  </si>
  <si>
    <t>OD65</t>
  </si>
  <si>
    <t>OD66</t>
  </si>
  <si>
    <t>OD67</t>
  </si>
  <si>
    <t>Vinne</t>
  </si>
  <si>
    <t>4/30/2016</t>
  </si>
  <si>
    <t>OD68</t>
  </si>
  <si>
    <t>OD69</t>
  </si>
  <si>
    <t>OD70</t>
  </si>
  <si>
    <t>OD71</t>
  </si>
  <si>
    <t>9/18/2017</t>
  </si>
  <si>
    <t>OD72</t>
  </si>
  <si>
    <t>9/14/2018</t>
  </si>
  <si>
    <t>OD73</t>
  </si>
  <si>
    <t>4/26/2016</t>
  </si>
  <si>
    <t>OD74</t>
  </si>
  <si>
    <t>Vidya</t>
  </si>
  <si>
    <t>OD75</t>
  </si>
  <si>
    <t>Arvind</t>
  </si>
  <si>
    <t>OD76</t>
  </si>
  <si>
    <t>OD77</t>
  </si>
  <si>
    <t>OD78</t>
  </si>
  <si>
    <t>OD79</t>
  </si>
  <si>
    <t>11/26/2015</t>
  </si>
  <si>
    <t>OD80</t>
  </si>
  <si>
    <t>OD81</t>
  </si>
  <si>
    <t>Kumar</t>
  </si>
  <si>
    <t>OD82</t>
  </si>
  <si>
    <t>Amy</t>
  </si>
  <si>
    <t>OD83</t>
  </si>
  <si>
    <t>Spices</t>
  </si>
  <si>
    <t>OD84</t>
  </si>
  <si>
    <t>Ravi</t>
  </si>
  <si>
    <t>OD85</t>
  </si>
  <si>
    <t>11/13/2018</t>
  </si>
  <si>
    <t>OD86</t>
  </si>
  <si>
    <t>5/28/2018</t>
  </si>
  <si>
    <t>OD87</t>
  </si>
  <si>
    <t>Rice</t>
  </si>
  <si>
    <t>10/26/2018</t>
  </si>
  <si>
    <t>OD88</t>
  </si>
  <si>
    <t>OD89</t>
  </si>
  <si>
    <t>Sheeba</t>
  </si>
  <si>
    <t>Breads &amp; Buns</t>
  </si>
  <si>
    <t>OD90</t>
  </si>
  <si>
    <t>9/17/2017</t>
  </si>
  <si>
    <t>OD91</t>
  </si>
  <si>
    <t>OD92</t>
  </si>
  <si>
    <t>OD93</t>
  </si>
  <si>
    <t>1/31/2016</t>
  </si>
  <si>
    <t>OD94</t>
  </si>
  <si>
    <t>Ram</t>
  </si>
  <si>
    <t>OD95</t>
  </si>
  <si>
    <t>OD96</t>
  </si>
  <si>
    <t>OD97</t>
  </si>
  <si>
    <t>OD98</t>
  </si>
  <si>
    <t>6/17/2018</t>
  </si>
  <si>
    <t>OD99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</si>
</sst>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0"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305496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305496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305496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305496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numFmt numFmtId="19" formatCode="dd/mm/yyyy"/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A11DD-54D0-4DA0-A839-0298CA3BE4BC}" name="Table2" displayName="Table2" ref="A1:K100" totalsRowShown="0">
  <autoFilter ref="A1:K100" xr:uid="{2448E9BD-6814-4C3F-9900-82E32EF2C29A}"/>
  <sortState ref="A2:K100">
    <sortCondition sortBy="cellColor" ref="G2:G100" dxfId="9"/>
    <sortCondition sortBy="cellColor" ref="G2:G100" dxfId="8"/>
    <sortCondition sortBy="cellColor" ref="G2:G100" dxfId="7"/>
    <sortCondition sortBy="cellColor" ref="G2:G100" dxfId="6"/>
    <sortCondition sortBy="cellColor" ref="G2:G100" dxfId="5"/>
  </sortState>
  <tableColumns count="11">
    <tableColumn id="1" xr3:uid="{6605EB32-9625-42A5-982A-C0BE8FB90EFE}" name="Order ID"/>
    <tableColumn id="2" xr3:uid="{7A00501C-22CD-428A-A28D-899CD0F4241B}" name="Customer Name"/>
    <tableColumn id="3" xr3:uid="{F9E59115-A3D3-4AF6-865E-6E71609A5A95}" name="Category"/>
    <tableColumn id="4" xr3:uid="{42BEB0A4-1151-45EE-BD18-EB00422287E6}" name="Sub Category"/>
    <tableColumn id="5" xr3:uid="{553E9D08-DBA3-40F9-B4B0-1B7D855B271D}" name="City"/>
    <tableColumn id="6" xr3:uid="{F8764AC6-ABE4-4BCA-B90B-A55611163D95}" name="Order Date" dataDxfId="43"/>
    <tableColumn id="7" xr3:uid="{872908E9-9815-48D6-BB20-02B4C8081EE9}" name="Region"/>
    <tableColumn id="8" xr3:uid="{08CD01AF-8830-4BB2-9211-C445B780B4DA}" name="Sales"/>
    <tableColumn id="9" xr3:uid="{CC232C1B-EA50-427B-B8BE-3D4880555A53}" name="Discount"/>
    <tableColumn id="10" xr3:uid="{CD57E3B5-1DB0-473A-B769-CAEC1BA087AC}" name="Profit"/>
    <tableColumn id="11" xr3:uid="{B41E0387-BD88-4373-9088-3B189CF3DC0A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5ACF-F56A-46A3-AD8E-F01716025F8A}">
  <dimension ref="B2:F10"/>
  <sheetViews>
    <sheetView zoomScale="89" zoomScaleNormal="89" workbookViewId="0">
      <selection activeCell="P9" sqref="P9"/>
    </sheetView>
  </sheetViews>
  <sheetFormatPr defaultRowHeight="14.4" x14ac:dyDescent="0.3"/>
  <cols>
    <col min="6" max="6" width="12" bestFit="1" customWidth="1"/>
  </cols>
  <sheetData>
    <row r="2" spans="2:6" x14ac:dyDescent="0.3">
      <c r="B2" t="s">
        <v>0</v>
      </c>
      <c r="D2" s="1">
        <v>18</v>
      </c>
      <c r="E2" t="str">
        <f>TRIM(D2)</f>
        <v>18</v>
      </c>
      <c r="F2" s="2" t="s">
        <v>3</v>
      </c>
    </row>
    <row r="6" spans="2:6" x14ac:dyDescent="0.3">
      <c r="B6" t="s">
        <v>1</v>
      </c>
    </row>
    <row r="10" spans="2:6" x14ac:dyDescent="0.3">
      <c r="B10" t="s">
        <v>2</v>
      </c>
    </row>
  </sheetData>
  <pageMargins left="0.7" right="0.7" top="0.75" bottom="0.75" header="0.3" footer="0.3"/>
  <ignoredErrors>
    <ignoredError sqref="F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23BE-95C4-4A66-9BA6-F7B4DC4E4DC4}">
  <dimension ref="B3:O6"/>
  <sheetViews>
    <sheetView workbookViewId="0">
      <selection activeCell="D11" sqref="D11"/>
    </sheetView>
  </sheetViews>
  <sheetFormatPr defaultRowHeight="14.4" x14ac:dyDescent="0.3"/>
  <cols>
    <col min="4" max="4" width="12.5546875" bestFit="1" customWidth="1"/>
    <col min="5" max="5" width="12.33203125" bestFit="1" customWidth="1"/>
    <col min="6" max="6" width="14.21875" bestFit="1" customWidth="1"/>
    <col min="7" max="7" width="12.5546875" bestFit="1" customWidth="1"/>
    <col min="11" max="11" width="12.77734375" bestFit="1" customWidth="1"/>
    <col min="14" max="14" width="9.88671875" bestFit="1" customWidth="1"/>
  </cols>
  <sheetData>
    <row r="3" spans="2:15" x14ac:dyDescent="0.3"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2:15" x14ac:dyDescent="0.3">
      <c r="B4" t="s">
        <v>4</v>
      </c>
      <c r="C4" t="s">
        <v>7</v>
      </c>
      <c r="D4" t="str">
        <f xml:space="preserve"> CONCATENATE(B4," ",C4)</f>
        <v xml:space="preserve">Saad Hadiqa </v>
      </c>
      <c r="E4" t="str">
        <f>LOWER(D4)</f>
        <v xml:space="preserve">saad hadiqa </v>
      </c>
      <c r="F4" t="str">
        <f>UPPER(E4)</f>
        <v xml:space="preserve">SAAD HADIQA </v>
      </c>
      <c r="G4" t="str">
        <f>PROPER(E4)</f>
        <v xml:space="preserve">Saad Hadiqa </v>
      </c>
      <c r="H4" t="str">
        <f>LEFT(F4,2)</f>
        <v>SA</v>
      </c>
      <c r="I4" t="str">
        <f>RIGHT(F4,3)</f>
        <v xml:space="preserve">QA </v>
      </c>
      <c r="J4">
        <f>LEN(F4)</f>
        <v>12</v>
      </c>
      <c r="K4" t="str">
        <f>MID(F4,3,7)</f>
        <v>AD HADI</v>
      </c>
      <c r="L4">
        <f>FIND("a",G4,2)</f>
        <v>2</v>
      </c>
      <c r="M4">
        <f>SEARCH("a",B4,1)</f>
        <v>2</v>
      </c>
      <c r="O4" t="str">
        <f>SUBSTITUTE(B4,"a","o")</f>
        <v>Sood</v>
      </c>
    </row>
    <row r="5" spans="2:15" x14ac:dyDescent="0.3">
      <c r="B5" t="s">
        <v>5</v>
      </c>
      <c r="C5" t="s">
        <v>8</v>
      </c>
      <c r="D5" t="str">
        <f t="shared" ref="D5:D6" si="0" xml:space="preserve"> CONCATENATE(B5," ",C5)</f>
        <v xml:space="preserve">Ali Zehra </v>
      </c>
      <c r="E5" t="str">
        <f t="shared" ref="E5:E6" si="1">LOWER(D5)</f>
        <v xml:space="preserve">ali zehra </v>
      </c>
      <c r="F5" t="str">
        <f t="shared" ref="F5:F6" si="2">UPPER(E5)</f>
        <v xml:space="preserve">ALI ZEHRA </v>
      </c>
      <c r="G5" t="str">
        <f t="shared" ref="G5:G6" si="3">PROPER(E5)</f>
        <v xml:space="preserve">Ali Zehra </v>
      </c>
      <c r="H5" t="str">
        <f t="shared" ref="H5:H6" si="4">LEFT(F5,2)</f>
        <v>AL</v>
      </c>
      <c r="I5" t="str">
        <f t="shared" ref="I5:I6" si="5">RIGHT(F5,3)</f>
        <v xml:space="preserve">RA </v>
      </c>
      <c r="J5">
        <f t="shared" ref="J5:J6" si="6">LEN(F5)</f>
        <v>10</v>
      </c>
      <c r="K5" t="str">
        <f>MID(F5,3,7)</f>
        <v>I ZEHRA</v>
      </c>
      <c r="L5">
        <f>FIND("a",G5,2)</f>
        <v>9</v>
      </c>
      <c r="M5">
        <f t="shared" ref="M5:M6" si="7">SEARCH("a",B5,1)</f>
        <v>1</v>
      </c>
      <c r="N5" t="str">
        <f>REPLACE(D5,1,4,"Asad")</f>
        <v xml:space="preserve">AsadZehra </v>
      </c>
    </row>
    <row r="6" spans="2:15" x14ac:dyDescent="0.3">
      <c r="B6" t="s">
        <v>6</v>
      </c>
      <c r="C6" t="s">
        <v>9</v>
      </c>
      <c r="D6" t="str">
        <f t="shared" si="0"/>
        <v xml:space="preserve">Ather  Ayesha </v>
      </c>
      <c r="E6" t="str">
        <f t="shared" si="1"/>
        <v xml:space="preserve">ather  ayesha </v>
      </c>
      <c r="F6" t="str">
        <f t="shared" si="2"/>
        <v xml:space="preserve">ATHER  AYESHA </v>
      </c>
      <c r="G6" t="str">
        <f t="shared" si="3"/>
        <v xml:space="preserve">Ather  Ayesha </v>
      </c>
      <c r="H6" t="str">
        <f t="shared" si="4"/>
        <v>AT</v>
      </c>
      <c r="I6" t="str">
        <f t="shared" si="5"/>
        <v xml:space="preserve">HA </v>
      </c>
      <c r="J6">
        <f t="shared" si="6"/>
        <v>14</v>
      </c>
      <c r="K6" t="str">
        <f>MID(F6,3,7)</f>
        <v>HER  AY</v>
      </c>
      <c r="L6">
        <f t="shared" ref="L5:L6" si="8">FIND("a",G6,2)</f>
        <v>13</v>
      </c>
      <c r="M6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76CD-526A-4F79-BBE1-E969F0329F31}">
  <dimension ref="B2:J10"/>
  <sheetViews>
    <sheetView workbookViewId="0">
      <selection activeCell="Q3" sqref="Q3"/>
    </sheetView>
  </sheetViews>
  <sheetFormatPr defaultRowHeight="14.4" x14ac:dyDescent="0.3"/>
  <cols>
    <col min="8" max="8" width="10.109375" bestFit="1" customWidth="1"/>
  </cols>
  <sheetData>
    <row r="2" spans="2:10" x14ac:dyDescent="0.3">
      <c r="B2" t="s">
        <v>22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2:10" x14ac:dyDescent="0.3">
      <c r="B3">
        <v>1</v>
      </c>
      <c r="C3" t="s">
        <v>4</v>
      </c>
      <c r="D3">
        <v>25</v>
      </c>
      <c r="E3">
        <v>25</v>
      </c>
      <c r="F3">
        <v>25</v>
      </c>
      <c r="G3">
        <f>SUM(D3:F3)</f>
        <v>75</v>
      </c>
      <c r="H3">
        <f>(G3/300)*100</f>
        <v>25</v>
      </c>
      <c r="I3" t="str">
        <f>IF(H3&lt;=25,"C+",IF(H3&lt;=27,"C",IF(H3&lt;=30,"B+",IF(H3&lt;=32,"B",IF(H3&lt;=35,"A")))))</f>
        <v>C+</v>
      </c>
      <c r="J3" t="str">
        <f>IF(I3="C+","Passed",IF(I3="C","Passed",IF(I3="B+","Passed",IF(I3="B","Passed",IF(I3="A","Passed")))))</f>
        <v>Passed</v>
      </c>
    </row>
    <row r="4" spans="2:10" x14ac:dyDescent="0.3">
      <c r="B4">
        <v>2</v>
      </c>
      <c r="C4" t="s">
        <v>23</v>
      </c>
      <c r="D4">
        <v>26</v>
      </c>
      <c r="E4">
        <v>26</v>
      </c>
      <c r="F4">
        <v>26</v>
      </c>
      <c r="G4">
        <f t="shared" ref="G4:G10" si="0">SUM(D4:F4)</f>
        <v>78</v>
      </c>
      <c r="H4">
        <f t="shared" ref="H4:H10" si="1">(G4/300)*100</f>
        <v>26</v>
      </c>
      <c r="I4" t="str">
        <f t="shared" ref="I4:I10" si="2">IF(H4&lt;=25,"C+",IF(H4&lt;=27,"C",IF(H4&lt;=30,"B+",IF(H4&lt;=32,"B",IF(H4&lt;=35,"A")))))</f>
        <v>C</v>
      </c>
      <c r="J4" t="str">
        <f t="shared" ref="J4:J10" si="3">IF(I4="C+","Passed",IF(I4="C","Passed",IF(I4="B+","Passed",IF(I4="B","Passed",IF(I4="A","Passed")))))</f>
        <v>Passed</v>
      </c>
    </row>
    <row r="5" spans="2:10" x14ac:dyDescent="0.3">
      <c r="B5">
        <v>3</v>
      </c>
      <c r="C5" t="s">
        <v>25</v>
      </c>
      <c r="D5">
        <v>27</v>
      </c>
      <c r="E5">
        <v>27</v>
      </c>
      <c r="F5">
        <v>27</v>
      </c>
      <c r="G5">
        <f t="shared" si="0"/>
        <v>81</v>
      </c>
      <c r="H5">
        <f t="shared" si="1"/>
        <v>27</v>
      </c>
      <c r="I5" t="str">
        <f t="shared" si="2"/>
        <v>C</v>
      </c>
      <c r="J5" t="str">
        <f t="shared" si="3"/>
        <v>Passed</v>
      </c>
    </row>
    <row r="6" spans="2:10" x14ac:dyDescent="0.3">
      <c r="B6">
        <v>4</v>
      </c>
      <c r="C6" t="s">
        <v>24</v>
      </c>
      <c r="D6">
        <v>28</v>
      </c>
      <c r="E6">
        <v>28</v>
      </c>
      <c r="F6">
        <v>28</v>
      </c>
      <c r="G6">
        <f t="shared" si="0"/>
        <v>84</v>
      </c>
      <c r="H6">
        <f t="shared" si="1"/>
        <v>28.000000000000004</v>
      </c>
      <c r="I6" t="str">
        <f t="shared" si="2"/>
        <v>B+</v>
      </c>
      <c r="J6" t="str">
        <f t="shared" si="3"/>
        <v>Passed</v>
      </c>
    </row>
    <row r="7" spans="2:10" x14ac:dyDescent="0.3">
      <c r="B7">
        <v>5</v>
      </c>
      <c r="C7" t="s">
        <v>26</v>
      </c>
      <c r="D7">
        <v>29</v>
      </c>
      <c r="E7">
        <v>29</v>
      </c>
      <c r="F7">
        <v>29</v>
      </c>
      <c r="G7">
        <f t="shared" si="0"/>
        <v>87</v>
      </c>
      <c r="H7">
        <f t="shared" si="1"/>
        <v>28.999999999999996</v>
      </c>
      <c r="I7" t="str">
        <f t="shared" si="2"/>
        <v>B+</v>
      </c>
      <c r="J7" t="str">
        <f t="shared" si="3"/>
        <v>Passed</v>
      </c>
    </row>
    <row r="8" spans="2:10" x14ac:dyDescent="0.3">
      <c r="B8">
        <v>6</v>
      </c>
      <c r="C8" t="s">
        <v>27</v>
      </c>
      <c r="D8">
        <v>30</v>
      </c>
      <c r="E8">
        <v>30</v>
      </c>
      <c r="F8">
        <v>30</v>
      </c>
      <c r="G8">
        <f t="shared" si="0"/>
        <v>90</v>
      </c>
      <c r="H8">
        <f t="shared" si="1"/>
        <v>30</v>
      </c>
      <c r="I8" t="str">
        <f t="shared" si="2"/>
        <v>B+</v>
      </c>
      <c r="J8" t="str">
        <f t="shared" si="3"/>
        <v>Passed</v>
      </c>
    </row>
    <row r="9" spans="2:10" x14ac:dyDescent="0.3">
      <c r="B9">
        <v>7</v>
      </c>
      <c r="C9" t="s">
        <v>28</v>
      </c>
      <c r="D9">
        <v>31</v>
      </c>
      <c r="E9">
        <v>31</v>
      </c>
      <c r="F9">
        <v>31</v>
      </c>
      <c r="G9">
        <f t="shared" si="0"/>
        <v>93</v>
      </c>
      <c r="H9">
        <f t="shared" si="1"/>
        <v>31</v>
      </c>
      <c r="I9" t="str">
        <f t="shared" si="2"/>
        <v>B</v>
      </c>
      <c r="J9" t="str">
        <f t="shared" si="3"/>
        <v>Passed</v>
      </c>
    </row>
    <row r="10" spans="2:10" x14ac:dyDescent="0.3">
      <c r="B10">
        <v>8</v>
      </c>
      <c r="C10" t="s">
        <v>29</v>
      </c>
      <c r="D10">
        <v>32</v>
      </c>
      <c r="E10">
        <v>32</v>
      </c>
      <c r="F10">
        <v>32</v>
      </c>
      <c r="G10">
        <f t="shared" si="0"/>
        <v>96</v>
      </c>
      <c r="H10">
        <f t="shared" si="1"/>
        <v>32</v>
      </c>
      <c r="I10" t="str">
        <f t="shared" si="2"/>
        <v>B</v>
      </c>
      <c r="J10" t="str">
        <f t="shared" si="3"/>
        <v>Passed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0BD3-B803-4143-891D-A714C0776F23}">
  <dimension ref="A1:K200"/>
  <sheetViews>
    <sheetView tabSelected="1" zoomScale="60" zoomScaleNormal="60" workbookViewId="0">
      <selection activeCell="S26" sqref="S26"/>
    </sheetView>
  </sheetViews>
  <sheetFormatPr defaultRowHeight="14.4" x14ac:dyDescent="0.3"/>
  <cols>
    <col min="1" max="1" width="9.88671875" customWidth="1"/>
    <col min="2" max="2" width="16.44140625" customWidth="1"/>
    <col min="3" max="3" width="15.21875" bestFit="1" customWidth="1"/>
    <col min="4" max="4" width="16.6640625" bestFit="1" customWidth="1"/>
    <col min="5" max="5" width="16" bestFit="1" customWidth="1"/>
    <col min="6" max="6" width="12" customWidth="1"/>
    <col min="7" max="7" width="8.6640625" customWidth="1"/>
    <col min="8" max="8" width="7.109375" customWidth="1"/>
    <col min="9" max="9" width="10.21875" customWidth="1"/>
    <col min="10" max="10" width="8" bestFit="1" customWidth="1"/>
    <col min="11" max="11" width="10.21875" bestFit="1" customWidth="1"/>
  </cols>
  <sheetData>
    <row r="1" spans="1:1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">
      <c r="A2" t="s">
        <v>62</v>
      </c>
      <c r="B2" t="s">
        <v>27</v>
      </c>
      <c r="C2" t="s">
        <v>63</v>
      </c>
      <c r="D2" t="s">
        <v>64</v>
      </c>
      <c r="E2" t="s">
        <v>65</v>
      </c>
      <c r="F2" s="3">
        <v>43075</v>
      </c>
      <c r="G2" t="s">
        <v>66</v>
      </c>
      <c r="H2">
        <v>2360</v>
      </c>
      <c r="I2">
        <v>0.21</v>
      </c>
      <c r="J2">
        <v>165.2</v>
      </c>
      <c r="K2" t="s">
        <v>55</v>
      </c>
    </row>
    <row r="3" spans="1:11" x14ac:dyDescent="0.3">
      <c r="A3" t="s">
        <v>76</v>
      </c>
      <c r="B3" t="s">
        <v>77</v>
      </c>
      <c r="C3" t="s">
        <v>63</v>
      </c>
      <c r="D3" t="s">
        <v>74</v>
      </c>
      <c r="E3" t="s">
        <v>71</v>
      </c>
      <c r="F3" s="3">
        <v>42253</v>
      </c>
      <c r="G3" t="s">
        <v>66</v>
      </c>
      <c r="H3">
        <v>2305</v>
      </c>
      <c r="I3">
        <v>0.26</v>
      </c>
      <c r="J3">
        <v>322.7</v>
      </c>
      <c r="K3" t="s">
        <v>55</v>
      </c>
    </row>
    <row r="4" spans="1:11" x14ac:dyDescent="0.3">
      <c r="A4" t="s">
        <v>78</v>
      </c>
      <c r="B4" t="s">
        <v>79</v>
      </c>
      <c r="C4" t="s">
        <v>69</v>
      </c>
      <c r="D4" t="s">
        <v>70</v>
      </c>
      <c r="E4" t="s">
        <v>80</v>
      </c>
      <c r="F4" s="3">
        <v>42253</v>
      </c>
      <c r="G4" t="s">
        <v>66</v>
      </c>
      <c r="H4">
        <v>826</v>
      </c>
      <c r="I4">
        <v>0.33</v>
      </c>
      <c r="J4">
        <v>346.92</v>
      </c>
      <c r="K4" t="s">
        <v>55</v>
      </c>
    </row>
    <row r="5" spans="1:11" x14ac:dyDescent="0.3">
      <c r="A5" t="s">
        <v>81</v>
      </c>
      <c r="B5" t="s">
        <v>82</v>
      </c>
      <c r="C5" t="s">
        <v>69</v>
      </c>
      <c r="D5" t="s">
        <v>83</v>
      </c>
      <c r="E5" t="s">
        <v>84</v>
      </c>
      <c r="F5" s="3">
        <v>42253</v>
      </c>
      <c r="G5" t="s">
        <v>66</v>
      </c>
      <c r="H5">
        <v>1847</v>
      </c>
      <c r="I5">
        <v>0.32</v>
      </c>
      <c r="J5">
        <v>147.76</v>
      </c>
      <c r="K5" t="s">
        <v>55</v>
      </c>
    </row>
    <row r="6" spans="1:11" x14ac:dyDescent="0.3">
      <c r="A6" t="s">
        <v>85</v>
      </c>
      <c r="B6" t="s">
        <v>82</v>
      </c>
      <c r="C6" t="s">
        <v>86</v>
      </c>
      <c r="D6" t="s">
        <v>87</v>
      </c>
      <c r="E6" t="s">
        <v>88</v>
      </c>
      <c r="F6" s="3">
        <v>42253</v>
      </c>
      <c r="G6" t="s">
        <v>66</v>
      </c>
      <c r="H6">
        <v>791</v>
      </c>
      <c r="I6">
        <v>0.23</v>
      </c>
      <c r="J6">
        <v>181.93</v>
      </c>
      <c r="K6" t="s">
        <v>55</v>
      </c>
    </row>
    <row r="7" spans="1:11" x14ac:dyDescent="0.3">
      <c r="A7" t="s">
        <v>89</v>
      </c>
      <c r="B7" t="s">
        <v>90</v>
      </c>
      <c r="C7" t="s">
        <v>86</v>
      </c>
      <c r="D7" t="s">
        <v>91</v>
      </c>
      <c r="E7" t="s">
        <v>92</v>
      </c>
      <c r="F7" s="3">
        <v>42253</v>
      </c>
      <c r="G7" t="s">
        <v>66</v>
      </c>
      <c r="H7">
        <v>1795</v>
      </c>
      <c r="I7">
        <v>0.27</v>
      </c>
      <c r="J7">
        <v>484.65</v>
      </c>
      <c r="K7" t="s">
        <v>55</v>
      </c>
    </row>
    <row r="8" spans="1:11" x14ac:dyDescent="0.3">
      <c r="A8" t="s">
        <v>93</v>
      </c>
      <c r="B8" t="s">
        <v>94</v>
      </c>
      <c r="C8" t="s">
        <v>95</v>
      </c>
      <c r="D8" t="s">
        <v>96</v>
      </c>
      <c r="E8" t="s">
        <v>97</v>
      </c>
      <c r="F8" s="3">
        <v>42253</v>
      </c>
      <c r="G8" t="s">
        <v>66</v>
      </c>
      <c r="H8">
        <v>1903</v>
      </c>
      <c r="I8">
        <v>0.13</v>
      </c>
      <c r="J8">
        <v>437.69</v>
      </c>
      <c r="K8" t="s">
        <v>55</v>
      </c>
    </row>
    <row r="9" spans="1:11" x14ac:dyDescent="0.3">
      <c r="A9" t="s">
        <v>98</v>
      </c>
      <c r="B9" t="s">
        <v>99</v>
      </c>
      <c r="C9" t="s">
        <v>100</v>
      </c>
      <c r="D9" t="s">
        <v>101</v>
      </c>
      <c r="E9" t="s">
        <v>102</v>
      </c>
      <c r="F9" s="3">
        <v>42253</v>
      </c>
      <c r="G9" t="s">
        <v>66</v>
      </c>
      <c r="H9">
        <v>701</v>
      </c>
      <c r="I9">
        <v>0.1</v>
      </c>
      <c r="J9">
        <v>308.44</v>
      </c>
      <c r="K9" t="s">
        <v>55</v>
      </c>
    </row>
    <row r="10" spans="1:11" x14ac:dyDescent="0.3">
      <c r="A10" t="s">
        <v>108</v>
      </c>
      <c r="B10" t="s">
        <v>109</v>
      </c>
      <c r="C10" t="s">
        <v>69</v>
      </c>
      <c r="D10" t="s">
        <v>70</v>
      </c>
      <c r="E10" t="s">
        <v>110</v>
      </c>
      <c r="F10" s="3">
        <v>42867</v>
      </c>
      <c r="G10" t="s">
        <v>66</v>
      </c>
      <c r="H10">
        <v>1277</v>
      </c>
      <c r="I10">
        <v>0.25</v>
      </c>
      <c r="J10">
        <v>63.85</v>
      </c>
      <c r="K10" t="s">
        <v>55</v>
      </c>
    </row>
    <row r="11" spans="1:11" x14ac:dyDescent="0.3">
      <c r="A11" t="s">
        <v>121</v>
      </c>
      <c r="B11" t="s">
        <v>122</v>
      </c>
      <c r="C11" t="s">
        <v>58</v>
      </c>
      <c r="D11" t="s">
        <v>59</v>
      </c>
      <c r="E11" t="s">
        <v>123</v>
      </c>
      <c r="F11" t="s">
        <v>124</v>
      </c>
      <c r="G11" t="s">
        <v>66</v>
      </c>
      <c r="H11">
        <v>1617</v>
      </c>
      <c r="I11">
        <v>0.19</v>
      </c>
      <c r="J11">
        <v>113.19</v>
      </c>
      <c r="K11" t="s">
        <v>55</v>
      </c>
    </row>
    <row r="12" spans="1:11" x14ac:dyDescent="0.3">
      <c r="A12" t="s">
        <v>125</v>
      </c>
      <c r="B12" t="s">
        <v>126</v>
      </c>
      <c r="C12" t="s">
        <v>100</v>
      </c>
      <c r="D12" t="s">
        <v>127</v>
      </c>
      <c r="E12" t="s">
        <v>128</v>
      </c>
      <c r="F12" t="s">
        <v>129</v>
      </c>
      <c r="G12" t="s">
        <v>66</v>
      </c>
      <c r="H12">
        <v>1757</v>
      </c>
      <c r="I12">
        <v>0.35</v>
      </c>
      <c r="J12">
        <v>386.54</v>
      </c>
      <c r="K12" t="s">
        <v>55</v>
      </c>
    </row>
    <row r="13" spans="1:11" x14ac:dyDescent="0.3">
      <c r="A13" t="s">
        <v>130</v>
      </c>
      <c r="B13" t="s">
        <v>131</v>
      </c>
      <c r="C13" t="s">
        <v>58</v>
      </c>
      <c r="D13" t="s">
        <v>132</v>
      </c>
      <c r="E13" t="s">
        <v>110</v>
      </c>
      <c r="F13" t="s">
        <v>129</v>
      </c>
      <c r="G13" t="s">
        <v>66</v>
      </c>
      <c r="H13">
        <v>692</v>
      </c>
      <c r="I13">
        <v>0.28999999999999998</v>
      </c>
      <c r="J13">
        <v>159.16</v>
      </c>
      <c r="K13" t="s">
        <v>55</v>
      </c>
    </row>
    <row r="14" spans="1:11" x14ac:dyDescent="0.3">
      <c r="A14" t="s">
        <v>133</v>
      </c>
      <c r="B14" t="s">
        <v>82</v>
      </c>
      <c r="C14" t="s">
        <v>58</v>
      </c>
      <c r="D14" t="s">
        <v>59</v>
      </c>
      <c r="E14" t="s">
        <v>53</v>
      </c>
      <c r="F14" t="s">
        <v>129</v>
      </c>
      <c r="G14" t="s">
        <v>66</v>
      </c>
      <c r="H14">
        <v>522</v>
      </c>
      <c r="I14">
        <v>0.19</v>
      </c>
      <c r="J14">
        <v>208.8</v>
      </c>
      <c r="K14" t="s">
        <v>55</v>
      </c>
    </row>
    <row r="15" spans="1:11" x14ac:dyDescent="0.3">
      <c r="A15" t="s">
        <v>141</v>
      </c>
      <c r="B15" t="s">
        <v>104</v>
      </c>
      <c r="C15" t="s">
        <v>100</v>
      </c>
      <c r="D15" t="s">
        <v>101</v>
      </c>
      <c r="E15" t="s">
        <v>75</v>
      </c>
      <c r="F15" t="s">
        <v>142</v>
      </c>
      <c r="G15" t="s">
        <v>66</v>
      </c>
      <c r="H15">
        <v>1100</v>
      </c>
      <c r="I15">
        <v>0.11</v>
      </c>
      <c r="J15">
        <v>495</v>
      </c>
      <c r="K15" t="s">
        <v>55</v>
      </c>
    </row>
    <row r="16" spans="1:11" x14ac:dyDescent="0.3">
      <c r="A16" t="s">
        <v>143</v>
      </c>
      <c r="B16" t="s">
        <v>90</v>
      </c>
      <c r="C16" t="s">
        <v>95</v>
      </c>
      <c r="D16" t="s">
        <v>96</v>
      </c>
      <c r="E16" t="s">
        <v>88</v>
      </c>
      <c r="F16" t="s">
        <v>144</v>
      </c>
      <c r="G16" t="s">
        <v>66</v>
      </c>
      <c r="H16">
        <v>2022</v>
      </c>
      <c r="I16">
        <v>0.11</v>
      </c>
      <c r="J16">
        <v>202.2</v>
      </c>
      <c r="K16" t="s">
        <v>55</v>
      </c>
    </row>
    <row r="17" spans="1:11" x14ac:dyDescent="0.3">
      <c r="A17" t="s">
        <v>145</v>
      </c>
      <c r="B17" t="s">
        <v>146</v>
      </c>
      <c r="C17" t="s">
        <v>95</v>
      </c>
      <c r="D17" t="s">
        <v>105</v>
      </c>
      <c r="E17" t="s">
        <v>80</v>
      </c>
      <c r="F17" t="s">
        <v>144</v>
      </c>
      <c r="G17" t="s">
        <v>66</v>
      </c>
      <c r="H17">
        <v>541</v>
      </c>
      <c r="I17">
        <v>0.12</v>
      </c>
      <c r="J17">
        <v>43.28</v>
      </c>
      <c r="K17" t="s">
        <v>55</v>
      </c>
    </row>
    <row r="18" spans="1:11" x14ac:dyDescent="0.3">
      <c r="A18" t="s">
        <v>179</v>
      </c>
      <c r="B18" t="s">
        <v>104</v>
      </c>
      <c r="C18" t="s">
        <v>95</v>
      </c>
      <c r="D18" t="s">
        <v>105</v>
      </c>
      <c r="E18" t="s">
        <v>123</v>
      </c>
      <c r="F18" t="s">
        <v>180</v>
      </c>
      <c r="G18" t="s">
        <v>66</v>
      </c>
      <c r="H18">
        <v>1017</v>
      </c>
      <c r="I18">
        <v>0.25</v>
      </c>
      <c r="J18">
        <v>345.78</v>
      </c>
      <c r="K18" t="s">
        <v>55</v>
      </c>
    </row>
    <row r="19" spans="1:11" x14ac:dyDescent="0.3">
      <c r="A19" t="s">
        <v>221</v>
      </c>
      <c r="B19" t="s">
        <v>222</v>
      </c>
      <c r="C19" t="s">
        <v>100</v>
      </c>
      <c r="D19" t="s">
        <v>210</v>
      </c>
      <c r="E19" t="s">
        <v>71</v>
      </c>
      <c r="F19" t="s">
        <v>223</v>
      </c>
      <c r="G19" t="s">
        <v>66</v>
      </c>
      <c r="H19">
        <v>921</v>
      </c>
      <c r="I19">
        <v>0.25</v>
      </c>
      <c r="J19">
        <v>184.2</v>
      </c>
      <c r="K19" t="s">
        <v>55</v>
      </c>
    </row>
    <row r="20" spans="1:11" x14ac:dyDescent="0.3">
      <c r="A20" t="s">
        <v>224</v>
      </c>
      <c r="B20" t="s">
        <v>203</v>
      </c>
      <c r="C20" t="s">
        <v>69</v>
      </c>
      <c r="D20" t="s">
        <v>83</v>
      </c>
      <c r="E20" t="s">
        <v>80</v>
      </c>
      <c r="F20" t="s">
        <v>223</v>
      </c>
      <c r="G20" t="s">
        <v>66</v>
      </c>
      <c r="H20">
        <v>1741</v>
      </c>
      <c r="I20">
        <v>0.31</v>
      </c>
      <c r="J20">
        <v>661.58</v>
      </c>
      <c r="K20" t="s">
        <v>55</v>
      </c>
    </row>
    <row r="21" spans="1:11" x14ac:dyDescent="0.3">
      <c r="A21" t="s">
        <v>225</v>
      </c>
      <c r="B21" t="s">
        <v>171</v>
      </c>
      <c r="C21" t="s">
        <v>100</v>
      </c>
      <c r="D21" t="s">
        <v>101</v>
      </c>
      <c r="E21" t="s">
        <v>162</v>
      </c>
      <c r="F21" t="s">
        <v>223</v>
      </c>
      <c r="G21" t="s">
        <v>66</v>
      </c>
      <c r="H21">
        <v>607</v>
      </c>
      <c r="I21">
        <v>0.22</v>
      </c>
      <c r="J21">
        <v>200.31</v>
      </c>
      <c r="K21" t="s">
        <v>55</v>
      </c>
    </row>
    <row r="22" spans="1:11" x14ac:dyDescent="0.3">
      <c r="A22" t="s">
        <v>226</v>
      </c>
      <c r="B22" t="s">
        <v>146</v>
      </c>
      <c r="C22" t="s">
        <v>100</v>
      </c>
      <c r="D22" t="s">
        <v>127</v>
      </c>
      <c r="E22" t="s">
        <v>88</v>
      </c>
      <c r="F22" t="s">
        <v>223</v>
      </c>
      <c r="G22" t="s">
        <v>66</v>
      </c>
      <c r="H22">
        <v>1824</v>
      </c>
      <c r="I22">
        <v>0.25</v>
      </c>
      <c r="J22">
        <v>766.08</v>
      </c>
      <c r="K22" t="s">
        <v>55</v>
      </c>
    </row>
    <row r="23" spans="1:11" x14ac:dyDescent="0.3">
      <c r="A23" t="s">
        <v>230</v>
      </c>
      <c r="B23" t="s">
        <v>218</v>
      </c>
      <c r="C23" t="s">
        <v>69</v>
      </c>
      <c r="D23" t="s">
        <v>70</v>
      </c>
      <c r="E23" t="s">
        <v>194</v>
      </c>
      <c r="F23" s="3">
        <v>42136</v>
      </c>
      <c r="G23" t="s">
        <v>66</v>
      </c>
      <c r="H23">
        <v>1160</v>
      </c>
      <c r="I23">
        <v>0.16</v>
      </c>
      <c r="J23">
        <v>510.4</v>
      </c>
      <c r="K23" t="s">
        <v>55</v>
      </c>
    </row>
    <row r="24" spans="1:11" x14ac:dyDescent="0.3">
      <c r="A24" t="s">
        <v>231</v>
      </c>
      <c r="B24" t="s">
        <v>117</v>
      </c>
      <c r="C24" t="s">
        <v>63</v>
      </c>
      <c r="D24" t="s">
        <v>64</v>
      </c>
      <c r="E24" t="s">
        <v>148</v>
      </c>
      <c r="F24" s="3">
        <v>42136</v>
      </c>
      <c r="G24" t="s">
        <v>66</v>
      </c>
      <c r="H24">
        <v>1294</v>
      </c>
      <c r="I24">
        <v>0.23</v>
      </c>
      <c r="J24">
        <v>77.64</v>
      </c>
      <c r="K24" t="s">
        <v>55</v>
      </c>
    </row>
    <row r="25" spans="1:11" x14ac:dyDescent="0.3">
      <c r="A25" t="s">
        <v>251</v>
      </c>
      <c r="B25" t="s">
        <v>252</v>
      </c>
      <c r="C25" t="s">
        <v>63</v>
      </c>
      <c r="D25" t="s">
        <v>64</v>
      </c>
      <c r="E25" t="s">
        <v>123</v>
      </c>
      <c r="F25" s="3">
        <v>42348</v>
      </c>
      <c r="G25" t="s">
        <v>66</v>
      </c>
      <c r="H25">
        <v>1739</v>
      </c>
      <c r="I25">
        <v>0.28999999999999998</v>
      </c>
      <c r="J25">
        <v>765.16</v>
      </c>
      <c r="K25" t="s">
        <v>55</v>
      </c>
    </row>
    <row r="26" spans="1:11" x14ac:dyDescent="0.3">
      <c r="A26" t="s">
        <v>253</v>
      </c>
      <c r="B26" t="s">
        <v>209</v>
      </c>
      <c r="C26" t="s">
        <v>51</v>
      </c>
      <c r="D26" t="s">
        <v>254</v>
      </c>
      <c r="E26" t="s">
        <v>175</v>
      </c>
      <c r="F26" s="3">
        <v>42348</v>
      </c>
      <c r="G26" t="s">
        <v>66</v>
      </c>
      <c r="H26">
        <v>990</v>
      </c>
      <c r="I26">
        <v>0.26</v>
      </c>
      <c r="J26">
        <v>227.7</v>
      </c>
      <c r="K26" t="s">
        <v>55</v>
      </c>
    </row>
    <row r="27" spans="1:11" x14ac:dyDescent="0.3">
      <c r="A27" t="s">
        <v>268</v>
      </c>
      <c r="B27" t="s">
        <v>90</v>
      </c>
      <c r="C27" t="s">
        <v>63</v>
      </c>
      <c r="D27" t="s">
        <v>135</v>
      </c>
      <c r="E27" t="s">
        <v>162</v>
      </c>
      <c r="F27" t="s">
        <v>269</v>
      </c>
      <c r="G27" t="s">
        <v>66</v>
      </c>
      <c r="H27">
        <v>1878</v>
      </c>
      <c r="I27">
        <v>0.12</v>
      </c>
      <c r="J27">
        <v>450.72</v>
      </c>
      <c r="K27" t="s">
        <v>55</v>
      </c>
    </row>
    <row r="28" spans="1:11" x14ac:dyDescent="0.3">
      <c r="A28" t="s">
        <v>270</v>
      </c>
      <c r="B28" t="s">
        <v>171</v>
      </c>
      <c r="C28" t="s">
        <v>100</v>
      </c>
      <c r="D28" t="s">
        <v>113</v>
      </c>
      <c r="E28" t="s">
        <v>75</v>
      </c>
      <c r="F28" t="s">
        <v>269</v>
      </c>
      <c r="G28" t="s">
        <v>66</v>
      </c>
      <c r="H28">
        <v>769</v>
      </c>
      <c r="I28">
        <v>0.34</v>
      </c>
      <c r="J28">
        <v>46.14</v>
      </c>
      <c r="K28" t="s">
        <v>55</v>
      </c>
    </row>
    <row r="29" spans="1:11" x14ac:dyDescent="0.3">
      <c r="A29" t="s">
        <v>271</v>
      </c>
      <c r="B29" t="s">
        <v>218</v>
      </c>
      <c r="C29" t="s">
        <v>58</v>
      </c>
      <c r="D29" t="s">
        <v>59</v>
      </c>
      <c r="E29" t="s">
        <v>219</v>
      </c>
      <c r="F29" t="s">
        <v>269</v>
      </c>
      <c r="G29" t="s">
        <v>66</v>
      </c>
      <c r="H29">
        <v>1241</v>
      </c>
      <c r="I29">
        <v>0.14000000000000001</v>
      </c>
      <c r="J29">
        <v>409.53</v>
      </c>
      <c r="K29" t="s">
        <v>55</v>
      </c>
    </row>
    <row r="30" spans="1:11" x14ac:dyDescent="0.3">
      <c r="A30" t="s">
        <v>277</v>
      </c>
      <c r="B30" t="s">
        <v>212</v>
      </c>
      <c r="C30" t="s">
        <v>100</v>
      </c>
      <c r="D30" t="s">
        <v>210</v>
      </c>
      <c r="E30" t="s">
        <v>219</v>
      </c>
      <c r="F30" s="3">
        <v>43262</v>
      </c>
      <c r="G30" t="s">
        <v>66</v>
      </c>
      <c r="H30">
        <v>1230</v>
      </c>
      <c r="I30">
        <v>0.13</v>
      </c>
      <c r="J30">
        <v>442.8</v>
      </c>
      <c r="K30" t="s">
        <v>55</v>
      </c>
    </row>
    <row r="31" spans="1:11" x14ac:dyDescent="0.3">
      <c r="A31" t="s">
        <v>279</v>
      </c>
      <c r="B31" t="s">
        <v>104</v>
      </c>
      <c r="C31" t="s">
        <v>69</v>
      </c>
      <c r="D31" t="s">
        <v>83</v>
      </c>
      <c r="E31" t="s">
        <v>80</v>
      </c>
      <c r="F31" t="s">
        <v>280</v>
      </c>
      <c r="G31" t="s">
        <v>66</v>
      </c>
      <c r="H31">
        <v>545</v>
      </c>
      <c r="I31">
        <v>0.31</v>
      </c>
      <c r="J31">
        <v>125.35</v>
      </c>
      <c r="K31" t="s">
        <v>55</v>
      </c>
    </row>
    <row r="32" spans="1:11" x14ac:dyDescent="0.3">
      <c r="A32" t="s">
        <v>49</v>
      </c>
      <c r="B32" t="s">
        <v>50</v>
      </c>
      <c r="C32" t="s">
        <v>51</v>
      </c>
      <c r="D32" t="s">
        <v>52</v>
      </c>
      <c r="E32" t="s">
        <v>53</v>
      </c>
      <c r="F32" s="3">
        <v>42958</v>
      </c>
      <c r="G32" t="s">
        <v>54</v>
      </c>
      <c r="H32">
        <v>1254</v>
      </c>
      <c r="I32">
        <v>0.12</v>
      </c>
      <c r="J32">
        <v>401.28</v>
      </c>
      <c r="K32" t="s">
        <v>55</v>
      </c>
    </row>
    <row r="33" spans="1:11" x14ac:dyDescent="0.3">
      <c r="A33" t="s">
        <v>56</v>
      </c>
      <c r="B33" t="s">
        <v>57</v>
      </c>
      <c r="C33" t="s">
        <v>58</v>
      </c>
      <c r="D33" t="s">
        <v>59</v>
      </c>
      <c r="E33" t="s">
        <v>60</v>
      </c>
      <c r="F33" s="3">
        <v>42958</v>
      </c>
      <c r="G33" t="s">
        <v>61</v>
      </c>
      <c r="H33">
        <v>749</v>
      </c>
      <c r="I33">
        <v>0.18</v>
      </c>
      <c r="J33">
        <v>149.80000000000001</v>
      </c>
      <c r="K33" t="s">
        <v>55</v>
      </c>
    </row>
    <row r="34" spans="1:11" x14ac:dyDescent="0.3">
      <c r="A34" t="s">
        <v>67</v>
      </c>
      <c r="B34" t="s">
        <v>68</v>
      </c>
      <c r="C34" t="s">
        <v>69</v>
      </c>
      <c r="D34" t="s">
        <v>70</v>
      </c>
      <c r="E34" t="s">
        <v>71</v>
      </c>
      <c r="F34" s="3">
        <v>42684</v>
      </c>
      <c r="G34" t="s">
        <v>61</v>
      </c>
      <c r="H34">
        <v>896</v>
      </c>
      <c r="I34">
        <v>0.25</v>
      </c>
      <c r="J34">
        <v>89.6</v>
      </c>
      <c r="K34" t="s">
        <v>55</v>
      </c>
    </row>
    <row r="35" spans="1:11" x14ac:dyDescent="0.3">
      <c r="A35" t="s">
        <v>72</v>
      </c>
      <c r="B35" t="s">
        <v>73</v>
      </c>
      <c r="C35" t="s">
        <v>63</v>
      </c>
      <c r="D35" t="s">
        <v>74</v>
      </c>
      <c r="E35" t="s">
        <v>75</v>
      </c>
      <c r="F35" s="3">
        <v>42684</v>
      </c>
      <c r="G35" t="s">
        <v>61</v>
      </c>
      <c r="H35">
        <v>2355</v>
      </c>
      <c r="I35">
        <v>0.26</v>
      </c>
      <c r="J35">
        <v>918.45</v>
      </c>
      <c r="K35" t="s">
        <v>55</v>
      </c>
    </row>
    <row r="36" spans="1:11" x14ac:dyDescent="0.3">
      <c r="A36" t="s">
        <v>103</v>
      </c>
      <c r="B36" t="s">
        <v>104</v>
      </c>
      <c r="C36" t="s">
        <v>95</v>
      </c>
      <c r="D36" t="s">
        <v>105</v>
      </c>
      <c r="E36" t="s">
        <v>106</v>
      </c>
      <c r="F36" t="s">
        <v>107</v>
      </c>
      <c r="G36" t="s">
        <v>61</v>
      </c>
      <c r="H36">
        <v>1659</v>
      </c>
      <c r="I36">
        <v>0.19</v>
      </c>
      <c r="J36">
        <v>315.20999999999998</v>
      </c>
      <c r="K36" t="s">
        <v>55</v>
      </c>
    </row>
    <row r="37" spans="1:11" x14ac:dyDescent="0.3">
      <c r="A37" t="s">
        <v>181</v>
      </c>
      <c r="B37" t="s">
        <v>156</v>
      </c>
      <c r="C37" t="s">
        <v>95</v>
      </c>
      <c r="D37" t="s">
        <v>105</v>
      </c>
      <c r="E37" t="s">
        <v>71</v>
      </c>
      <c r="F37" t="s">
        <v>182</v>
      </c>
      <c r="G37" t="s">
        <v>61</v>
      </c>
      <c r="H37">
        <v>2311</v>
      </c>
      <c r="I37">
        <v>0.2</v>
      </c>
      <c r="J37">
        <v>1039.95</v>
      </c>
      <c r="K37" t="s">
        <v>55</v>
      </c>
    </row>
    <row r="38" spans="1:11" x14ac:dyDescent="0.3">
      <c r="A38" t="s">
        <v>232</v>
      </c>
      <c r="B38" t="s">
        <v>109</v>
      </c>
      <c r="C38" t="s">
        <v>51</v>
      </c>
      <c r="D38" t="s">
        <v>52</v>
      </c>
      <c r="E38" t="s">
        <v>75</v>
      </c>
      <c r="F38" s="3">
        <v>42831</v>
      </c>
      <c r="G38" t="s">
        <v>61</v>
      </c>
      <c r="H38">
        <v>1232</v>
      </c>
      <c r="I38">
        <v>0.14000000000000001</v>
      </c>
      <c r="J38">
        <v>554.4</v>
      </c>
      <c r="K38" t="s">
        <v>55</v>
      </c>
    </row>
    <row r="39" spans="1:11" x14ac:dyDescent="0.3">
      <c r="A39" t="s">
        <v>237</v>
      </c>
      <c r="B39" t="s">
        <v>120</v>
      </c>
      <c r="C39" t="s">
        <v>95</v>
      </c>
      <c r="D39" t="s">
        <v>105</v>
      </c>
      <c r="E39" t="s">
        <v>201</v>
      </c>
      <c r="F39" t="s">
        <v>238</v>
      </c>
      <c r="G39" t="s">
        <v>61</v>
      </c>
      <c r="H39">
        <v>721</v>
      </c>
      <c r="I39">
        <v>0.27</v>
      </c>
      <c r="J39">
        <v>100.94</v>
      </c>
      <c r="K39" t="s">
        <v>55</v>
      </c>
    </row>
    <row r="40" spans="1:11" x14ac:dyDescent="0.3">
      <c r="A40" t="s">
        <v>239</v>
      </c>
      <c r="B40" t="s">
        <v>240</v>
      </c>
      <c r="C40" t="s">
        <v>69</v>
      </c>
      <c r="D40" t="s">
        <v>138</v>
      </c>
      <c r="E40" t="s">
        <v>53</v>
      </c>
      <c r="F40" t="s">
        <v>238</v>
      </c>
      <c r="G40" t="s">
        <v>61</v>
      </c>
      <c r="H40">
        <v>2375</v>
      </c>
      <c r="I40">
        <v>0.21</v>
      </c>
      <c r="J40">
        <v>475</v>
      </c>
      <c r="K40" t="s">
        <v>55</v>
      </c>
    </row>
    <row r="41" spans="1:11" x14ac:dyDescent="0.3">
      <c r="A41" t="s">
        <v>241</v>
      </c>
      <c r="B41" t="s">
        <v>242</v>
      </c>
      <c r="C41" t="s">
        <v>58</v>
      </c>
      <c r="D41" t="s">
        <v>132</v>
      </c>
      <c r="E41" t="s">
        <v>53</v>
      </c>
      <c r="F41" t="s">
        <v>238</v>
      </c>
      <c r="G41" t="s">
        <v>61</v>
      </c>
      <c r="H41">
        <v>1965</v>
      </c>
      <c r="I41">
        <v>0.13</v>
      </c>
      <c r="J41">
        <v>117.9</v>
      </c>
      <c r="K41" t="s">
        <v>55</v>
      </c>
    </row>
    <row r="42" spans="1:11" x14ac:dyDescent="0.3">
      <c r="A42" t="s">
        <v>248</v>
      </c>
      <c r="B42" t="s">
        <v>212</v>
      </c>
      <c r="C42" t="s">
        <v>69</v>
      </c>
      <c r="D42" t="s">
        <v>205</v>
      </c>
      <c r="E42" t="s">
        <v>92</v>
      </c>
      <c r="F42" s="3">
        <v>43075</v>
      </c>
      <c r="G42" t="s">
        <v>61</v>
      </c>
      <c r="H42">
        <v>2303</v>
      </c>
      <c r="I42">
        <v>0.26</v>
      </c>
      <c r="J42">
        <v>621.80999999999995</v>
      </c>
      <c r="K42" t="s">
        <v>55</v>
      </c>
    </row>
    <row r="43" spans="1:11" x14ac:dyDescent="0.3">
      <c r="A43" t="s">
        <v>249</v>
      </c>
      <c r="B43" t="s">
        <v>250</v>
      </c>
      <c r="C43" t="s">
        <v>58</v>
      </c>
      <c r="D43" t="s">
        <v>59</v>
      </c>
      <c r="E43" t="s">
        <v>110</v>
      </c>
      <c r="F43" s="3">
        <v>43075</v>
      </c>
      <c r="G43" t="s">
        <v>61</v>
      </c>
      <c r="H43">
        <v>2027</v>
      </c>
      <c r="I43">
        <v>0.34</v>
      </c>
      <c r="J43">
        <v>912.15</v>
      </c>
      <c r="K43" t="s">
        <v>55</v>
      </c>
    </row>
    <row r="44" spans="1:11" x14ac:dyDescent="0.3">
      <c r="A44" t="s">
        <v>255</v>
      </c>
      <c r="B44" t="s">
        <v>256</v>
      </c>
      <c r="C44" t="s">
        <v>58</v>
      </c>
      <c r="D44" t="s">
        <v>132</v>
      </c>
      <c r="E44" t="s">
        <v>71</v>
      </c>
      <c r="F44" s="3">
        <v>42438</v>
      </c>
      <c r="G44" t="s">
        <v>61</v>
      </c>
      <c r="H44">
        <v>2354</v>
      </c>
      <c r="I44">
        <v>0.11</v>
      </c>
      <c r="J44">
        <v>682.66</v>
      </c>
      <c r="K44" t="s">
        <v>55</v>
      </c>
    </row>
    <row r="45" spans="1:11" x14ac:dyDescent="0.3">
      <c r="A45" t="s">
        <v>259</v>
      </c>
      <c r="B45" t="s">
        <v>171</v>
      </c>
      <c r="C45" t="s">
        <v>51</v>
      </c>
      <c r="D45" t="s">
        <v>254</v>
      </c>
      <c r="E45" t="s">
        <v>106</v>
      </c>
      <c r="F45" t="s">
        <v>260</v>
      </c>
      <c r="G45" t="s">
        <v>61</v>
      </c>
      <c r="H45">
        <v>2129</v>
      </c>
      <c r="I45">
        <v>0.25</v>
      </c>
      <c r="J45">
        <v>659.99</v>
      </c>
      <c r="K45" t="s">
        <v>55</v>
      </c>
    </row>
    <row r="46" spans="1:11" x14ac:dyDescent="0.3">
      <c r="A46" t="s">
        <v>137</v>
      </c>
      <c r="B46" t="s">
        <v>120</v>
      </c>
      <c r="C46" t="s">
        <v>69</v>
      </c>
      <c r="D46" t="s">
        <v>138</v>
      </c>
      <c r="E46" t="s">
        <v>128</v>
      </c>
      <c r="F46" t="s">
        <v>139</v>
      </c>
      <c r="G46" t="s">
        <v>140</v>
      </c>
      <c r="H46">
        <v>969</v>
      </c>
      <c r="I46">
        <v>0.28999999999999998</v>
      </c>
      <c r="J46">
        <v>77.52</v>
      </c>
      <c r="K46" t="s">
        <v>55</v>
      </c>
    </row>
    <row r="47" spans="1:11" x14ac:dyDescent="0.3">
      <c r="A47" t="s">
        <v>147</v>
      </c>
      <c r="B47" t="s">
        <v>68</v>
      </c>
      <c r="C47" t="s">
        <v>86</v>
      </c>
      <c r="D47" t="s">
        <v>87</v>
      </c>
      <c r="E47" t="s">
        <v>148</v>
      </c>
      <c r="F47" t="s">
        <v>149</v>
      </c>
      <c r="G47" t="s">
        <v>140</v>
      </c>
      <c r="H47">
        <v>979</v>
      </c>
      <c r="I47">
        <v>0.22</v>
      </c>
      <c r="J47">
        <v>401.39</v>
      </c>
      <c r="K47" t="s">
        <v>55</v>
      </c>
    </row>
    <row r="48" spans="1:11" x14ac:dyDescent="0.3">
      <c r="A48" t="s">
        <v>150</v>
      </c>
      <c r="B48" t="s">
        <v>151</v>
      </c>
      <c r="C48" t="s">
        <v>58</v>
      </c>
      <c r="D48" t="s">
        <v>132</v>
      </c>
      <c r="E48" t="s">
        <v>60</v>
      </c>
      <c r="F48" t="s">
        <v>149</v>
      </c>
      <c r="G48" t="s">
        <v>140</v>
      </c>
      <c r="H48">
        <v>1988</v>
      </c>
      <c r="I48">
        <v>0.22</v>
      </c>
      <c r="J48">
        <v>874.72</v>
      </c>
      <c r="K48" t="s">
        <v>55</v>
      </c>
    </row>
    <row r="49" spans="1:11" x14ac:dyDescent="0.3">
      <c r="A49" t="s">
        <v>152</v>
      </c>
      <c r="B49" t="s">
        <v>153</v>
      </c>
      <c r="C49" t="s">
        <v>51</v>
      </c>
      <c r="D49" t="s">
        <v>52</v>
      </c>
      <c r="E49" t="s">
        <v>110</v>
      </c>
      <c r="F49" t="s">
        <v>149</v>
      </c>
      <c r="G49" t="s">
        <v>140</v>
      </c>
      <c r="H49">
        <v>989</v>
      </c>
      <c r="I49">
        <v>0.17</v>
      </c>
      <c r="J49">
        <v>69.23</v>
      </c>
      <c r="K49" t="s">
        <v>55</v>
      </c>
    </row>
    <row r="50" spans="1:11" x14ac:dyDescent="0.3">
      <c r="A50" t="s">
        <v>154</v>
      </c>
      <c r="B50" t="s">
        <v>117</v>
      </c>
      <c r="C50" t="s">
        <v>58</v>
      </c>
      <c r="D50" t="s">
        <v>132</v>
      </c>
      <c r="E50" t="s">
        <v>71</v>
      </c>
      <c r="F50" t="s">
        <v>149</v>
      </c>
      <c r="G50" t="s">
        <v>140</v>
      </c>
      <c r="H50">
        <v>1845</v>
      </c>
      <c r="I50">
        <v>0.24</v>
      </c>
      <c r="J50">
        <v>166.05</v>
      </c>
      <c r="K50" t="s">
        <v>55</v>
      </c>
    </row>
    <row r="51" spans="1:11" x14ac:dyDescent="0.3">
      <c r="A51" t="s">
        <v>155</v>
      </c>
      <c r="B51" t="s">
        <v>156</v>
      </c>
      <c r="C51" t="s">
        <v>95</v>
      </c>
      <c r="D51" t="s">
        <v>157</v>
      </c>
      <c r="E51" t="s">
        <v>53</v>
      </c>
      <c r="F51" t="s">
        <v>149</v>
      </c>
      <c r="G51" t="s">
        <v>140</v>
      </c>
      <c r="H51">
        <v>1400</v>
      </c>
      <c r="I51">
        <v>0.11</v>
      </c>
      <c r="J51">
        <v>420</v>
      </c>
      <c r="K51" t="s">
        <v>55</v>
      </c>
    </row>
    <row r="52" spans="1:11" x14ac:dyDescent="0.3">
      <c r="A52" t="s">
        <v>158</v>
      </c>
      <c r="B52" t="s">
        <v>159</v>
      </c>
      <c r="C52" t="s">
        <v>51</v>
      </c>
      <c r="D52" t="s">
        <v>118</v>
      </c>
      <c r="E52" t="s">
        <v>80</v>
      </c>
      <c r="F52" t="s">
        <v>149</v>
      </c>
      <c r="G52" t="s">
        <v>140</v>
      </c>
      <c r="H52">
        <v>2163</v>
      </c>
      <c r="I52">
        <v>0.26</v>
      </c>
      <c r="J52">
        <v>670.53</v>
      </c>
      <c r="K52" t="s">
        <v>55</v>
      </c>
    </row>
    <row r="53" spans="1:11" x14ac:dyDescent="0.3">
      <c r="A53" t="s">
        <v>160</v>
      </c>
      <c r="B53" t="s">
        <v>161</v>
      </c>
      <c r="C53" t="s">
        <v>51</v>
      </c>
      <c r="D53" t="s">
        <v>52</v>
      </c>
      <c r="E53" t="s">
        <v>162</v>
      </c>
      <c r="F53" t="s">
        <v>149</v>
      </c>
      <c r="G53" t="s">
        <v>140</v>
      </c>
      <c r="H53">
        <v>1689</v>
      </c>
      <c r="I53">
        <v>0.34</v>
      </c>
      <c r="J53">
        <v>337.8</v>
      </c>
      <c r="K53" t="s">
        <v>55</v>
      </c>
    </row>
    <row r="54" spans="1:11" x14ac:dyDescent="0.3">
      <c r="A54" t="s">
        <v>191</v>
      </c>
      <c r="B54" t="s">
        <v>156</v>
      </c>
      <c r="C54" t="s">
        <v>95</v>
      </c>
      <c r="D54" t="s">
        <v>157</v>
      </c>
      <c r="E54" t="s">
        <v>92</v>
      </c>
      <c r="F54" t="s">
        <v>192</v>
      </c>
      <c r="G54" t="s">
        <v>140</v>
      </c>
      <c r="H54">
        <v>1488</v>
      </c>
      <c r="I54">
        <v>0.3</v>
      </c>
      <c r="J54">
        <v>610.08000000000004</v>
      </c>
      <c r="K54" t="s">
        <v>55</v>
      </c>
    </row>
    <row r="55" spans="1:11" x14ac:dyDescent="0.3">
      <c r="A55" t="s">
        <v>193</v>
      </c>
      <c r="B55" t="s">
        <v>73</v>
      </c>
      <c r="C55" t="s">
        <v>95</v>
      </c>
      <c r="D55" t="s">
        <v>157</v>
      </c>
      <c r="E55" t="s">
        <v>194</v>
      </c>
      <c r="F55" t="s">
        <v>192</v>
      </c>
      <c r="G55" t="s">
        <v>140</v>
      </c>
      <c r="H55">
        <v>726</v>
      </c>
      <c r="I55">
        <v>0.18</v>
      </c>
      <c r="J55">
        <v>43.56</v>
      </c>
      <c r="K55" t="s">
        <v>55</v>
      </c>
    </row>
    <row r="56" spans="1:11" x14ac:dyDescent="0.3">
      <c r="A56" t="s">
        <v>202</v>
      </c>
      <c r="B56" t="s">
        <v>203</v>
      </c>
      <c r="C56" t="s">
        <v>69</v>
      </c>
      <c r="D56" t="s">
        <v>70</v>
      </c>
      <c r="E56" t="s">
        <v>162</v>
      </c>
      <c r="F56" s="3">
        <v>43051</v>
      </c>
      <c r="G56" t="s">
        <v>140</v>
      </c>
      <c r="H56">
        <v>627</v>
      </c>
      <c r="I56">
        <v>0.33</v>
      </c>
      <c r="J56">
        <v>181.83</v>
      </c>
      <c r="K56" t="s">
        <v>55</v>
      </c>
    </row>
    <row r="57" spans="1:11" x14ac:dyDescent="0.3">
      <c r="A57" t="s">
        <v>204</v>
      </c>
      <c r="B57" t="s">
        <v>198</v>
      </c>
      <c r="C57" t="s">
        <v>69</v>
      </c>
      <c r="D57" t="s">
        <v>205</v>
      </c>
      <c r="E57" t="s">
        <v>189</v>
      </c>
      <c r="F57" s="3">
        <v>43051</v>
      </c>
      <c r="G57" t="s">
        <v>140</v>
      </c>
      <c r="H57">
        <v>760</v>
      </c>
      <c r="I57">
        <v>0.28000000000000003</v>
      </c>
      <c r="J57">
        <v>60.8</v>
      </c>
      <c r="K57" t="s">
        <v>55</v>
      </c>
    </row>
    <row r="58" spans="1:11" x14ac:dyDescent="0.3">
      <c r="A58" t="s">
        <v>206</v>
      </c>
      <c r="B58" t="s">
        <v>146</v>
      </c>
      <c r="C58" t="s">
        <v>63</v>
      </c>
      <c r="D58" t="s">
        <v>64</v>
      </c>
      <c r="E58" t="s">
        <v>169</v>
      </c>
      <c r="F58" t="s">
        <v>207</v>
      </c>
      <c r="G58" t="s">
        <v>140</v>
      </c>
      <c r="H58">
        <v>2350</v>
      </c>
      <c r="I58">
        <v>0.15</v>
      </c>
      <c r="J58">
        <v>611</v>
      </c>
      <c r="K58" t="s">
        <v>55</v>
      </c>
    </row>
    <row r="59" spans="1:11" x14ac:dyDescent="0.3">
      <c r="A59" t="s">
        <v>208</v>
      </c>
      <c r="B59" t="s">
        <v>209</v>
      </c>
      <c r="C59" t="s">
        <v>100</v>
      </c>
      <c r="D59" t="s">
        <v>210</v>
      </c>
      <c r="E59" t="s">
        <v>60</v>
      </c>
      <c r="F59" t="s">
        <v>207</v>
      </c>
      <c r="G59" t="s">
        <v>140</v>
      </c>
      <c r="H59">
        <v>1179</v>
      </c>
      <c r="I59">
        <v>0.34</v>
      </c>
      <c r="J59">
        <v>271.17</v>
      </c>
      <c r="K59" t="s">
        <v>55</v>
      </c>
    </row>
    <row r="60" spans="1:11" x14ac:dyDescent="0.3">
      <c r="A60" t="s">
        <v>211</v>
      </c>
      <c r="B60" t="s">
        <v>212</v>
      </c>
      <c r="C60" t="s">
        <v>63</v>
      </c>
      <c r="D60" t="s">
        <v>135</v>
      </c>
      <c r="E60" t="s">
        <v>80</v>
      </c>
      <c r="F60" t="s">
        <v>207</v>
      </c>
      <c r="G60" t="s">
        <v>140</v>
      </c>
      <c r="H60">
        <v>1624</v>
      </c>
      <c r="I60">
        <v>0.35</v>
      </c>
      <c r="J60">
        <v>194.88</v>
      </c>
      <c r="K60" t="s">
        <v>55</v>
      </c>
    </row>
    <row r="61" spans="1:11" x14ac:dyDescent="0.3">
      <c r="A61" t="s">
        <v>213</v>
      </c>
      <c r="B61" t="s">
        <v>104</v>
      </c>
      <c r="C61" t="s">
        <v>100</v>
      </c>
      <c r="D61" t="s">
        <v>127</v>
      </c>
      <c r="E61" t="s">
        <v>80</v>
      </c>
      <c r="F61" t="s">
        <v>207</v>
      </c>
      <c r="G61" t="s">
        <v>140</v>
      </c>
      <c r="H61">
        <v>1316</v>
      </c>
      <c r="I61">
        <v>0.35</v>
      </c>
      <c r="J61">
        <v>421.12</v>
      </c>
      <c r="K61" t="s">
        <v>55</v>
      </c>
    </row>
    <row r="62" spans="1:11" x14ac:dyDescent="0.3">
      <c r="A62" t="s">
        <v>214</v>
      </c>
      <c r="B62" t="s">
        <v>215</v>
      </c>
      <c r="C62" t="s">
        <v>58</v>
      </c>
      <c r="D62" t="s">
        <v>59</v>
      </c>
      <c r="E62" t="s">
        <v>216</v>
      </c>
      <c r="F62" t="s">
        <v>207</v>
      </c>
      <c r="G62" t="s">
        <v>140</v>
      </c>
      <c r="H62">
        <v>2121</v>
      </c>
      <c r="I62">
        <v>0.12</v>
      </c>
      <c r="J62">
        <v>678.72</v>
      </c>
      <c r="K62" t="s">
        <v>55</v>
      </c>
    </row>
    <row r="63" spans="1:11" x14ac:dyDescent="0.3">
      <c r="A63" t="s">
        <v>217</v>
      </c>
      <c r="B63" t="s">
        <v>218</v>
      </c>
      <c r="C63" t="s">
        <v>51</v>
      </c>
      <c r="D63" t="s">
        <v>52</v>
      </c>
      <c r="E63" t="s">
        <v>219</v>
      </c>
      <c r="F63" t="s">
        <v>207</v>
      </c>
      <c r="G63" t="s">
        <v>140</v>
      </c>
      <c r="H63">
        <v>1428</v>
      </c>
      <c r="I63">
        <v>0.28000000000000003</v>
      </c>
      <c r="J63">
        <v>271.32</v>
      </c>
      <c r="K63" t="s">
        <v>55</v>
      </c>
    </row>
    <row r="64" spans="1:11" x14ac:dyDescent="0.3">
      <c r="A64" t="s">
        <v>220</v>
      </c>
      <c r="B64" t="s">
        <v>171</v>
      </c>
      <c r="C64" t="s">
        <v>95</v>
      </c>
      <c r="D64" t="s">
        <v>157</v>
      </c>
      <c r="E64" t="s">
        <v>65</v>
      </c>
      <c r="F64" t="s">
        <v>207</v>
      </c>
      <c r="G64" t="s">
        <v>140</v>
      </c>
      <c r="H64">
        <v>706</v>
      </c>
      <c r="I64">
        <v>0.33</v>
      </c>
      <c r="J64">
        <v>289.45999999999998</v>
      </c>
      <c r="K64" t="s">
        <v>55</v>
      </c>
    </row>
    <row r="65" spans="1:11" x14ac:dyDescent="0.3">
      <c r="A65" t="s">
        <v>233</v>
      </c>
      <c r="B65" t="s">
        <v>131</v>
      </c>
      <c r="C65" t="s">
        <v>100</v>
      </c>
      <c r="D65" t="s">
        <v>127</v>
      </c>
      <c r="E65" t="s">
        <v>110</v>
      </c>
      <c r="F65" t="s">
        <v>234</v>
      </c>
      <c r="G65" t="s">
        <v>140</v>
      </c>
      <c r="H65">
        <v>994</v>
      </c>
      <c r="I65">
        <v>0.31</v>
      </c>
      <c r="J65">
        <v>357.84</v>
      </c>
      <c r="K65" t="s">
        <v>55</v>
      </c>
    </row>
    <row r="66" spans="1:11" x14ac:dyDescent="0.3">
      <c r="A66" t="s">
        <v>278</v>
      </c>
      <c r="B66" t="s">
        <v>57</v>
      </c>
      <c r="C66" t="s">
        <v>63</v>
      </c>
      <c r="D66" t="s">
        <v>64</v>
      </c>
      <c r="E66" t="s">
        <v>75</v>
      </c>
      <c r="F66" s="3">
        <v>43354</v>
      </c>
      <c r="G66" t="s">
        <v>140</v>
      </c>
      <c r="H66">
        <v>1856</v>
      </c>
      <c r="I66">
        <v>0.21</v>
      </c>
      <c r="J66">
        <v>723.84</v>
      </c>
      <c r="K66" t="s">
        <v>55</v>
      </c>
    </row>
    <row r="67" spans="1:11" x14ac:dyDescent="0.3">
      <c r="A67" t="s">
        <v>111</v>
      </c>
      <c r="B67" t="s">
        <v>112</v>
      </c>
      <c r="C67" t="s">
        <v>100</v>
      </c>
      <c r="D67" t="s">
        <v>113</v>
      </c>
      <c r="E67" t="s">
        <v>110</v>
      </c>
      <c r="F67" t="s">
        <v>114</v>
      </c>
      <c r="G67" t="s">
        <v>115</v>
      </c>
      <c r="H67">
        <v>831</v>
      </c>
      <c r="I67">
        <v>0.22</v>
      </c>
      <c r="J67">
        <v>207.75</v>
      </c>
      <c r="K67" t="s">
        <v>55</v>
      </c>
    </row>
    <row r="68" spans="1:11" x14ac:dyDescent="0.3">
      <c r="A68" t="s">
        <v>116</v>
      </c>
      <c r="B68" t="s">
        <v>117</v>
      </c>
      <c r="C68" t="s">
        <v>51</v>
      </c>
      <c r="D68" t="s">
        <v>118</v>
      </c>
      <c r="E68" t="s">
        <v>60</v>
      </c>
      <c r="F68" t="s">
        <v>114</v>
      </c>
      <c r="G68" t="s">
        <v>115</v>
      </c>
      <c r="H68">
        <v>1440</v>
      </c>
      <c r="I68">
        <v>0.11</v>
      </c>
      <c r="J68">
        <v>100.8</v>
      </c>
      <c r="K68" t="s">
        <v>55</v>
      </c>
    </row>
    <row r="69" spans="1:11" x14ac:dyDescent="0.3">
      <c r="A69" t="s">
        <v>119</v>
      </c>
      <c r="B69" t="s">
        <v>120</v>
      </c>
      <c r="C69" t="s">
        <v>86</v>
      </c>
      <c r="D69" t="s">
        <v>91</v>
      </c>
      <c r="E69" t="s">
        <v>71</v>
      </c>
      <c r="F69" s="3">
        <v>42319</v>
      </c>
      <c r="G69" t="s">
        <v>115</v>
      </c>
      <c r="H69">
        <v>1678</v>
      </c>
      <c r="I69">
        <v>0.28000000000000003</v>
      </c>
      <c r="J69">
        <v>318.82</v>
      </c>
      <c r="K69" t="s">
        <v>55</v>
      </c>
    </row>
    <row r="70" spans="1:11" x14ac:dyDescent="0.3">
      <c r="A70" t="s">
        <v>134</v>
      </c>
      <c r="B70" t="s">
        <v>120</v>
      </c>
      <c r="C70" t="s">
        <v>63</v>
      </c>
      <c r="D70" t="s">
        <v>135</v>
      </c>
      <c r="E70" t="s">
        <v>97</v>
      </c>
      <c r="F70" s="3">
        <v>42990</v>
      </c>
      <c r="G70" t="s">
        <v>115</v>
      </c>
      <c r="H70">
        <v>948</v>
      </c>
      <c r="I70">
        <v>0.13</v>
      </c>
      <c r="J70">
        <v>47.4</v>
      </c>
      <c r="K70" t="s">
        <v>55</v>
      </c>
    </row>
    <row r="71" spans="1:11" x14ac:dyDescent="0.3">
      <c r="A71" t="s">
        <v>136</v>
      </c>
      <c r="B71" t="s">
        <v>126</v>
      </c>
      <c r="C71" t="s">
        <v>58</v>
      </c>
      <c r="D71" t="s">
        <v>132</v>
      </c>
      <c r="E71" t="s">
        <v>60</v>
      </c>
      <c r="F71" s="3">
        <v>42990</v>
      </c>
      <c r="G71" t="s">
        <v>115</v>
      </c>
      <c r="H71">
        <v>707</v>
      </c>
      <c r="I71">
        <v>0.34</v>
      </c>
      <c r="J71">
        <v>148.47</v>
      </c>
      <c r="K71" t="s">
        <v>55</v>
      </c>
    </row>
    <row r="72" spans="1:11" x14ac:dyDescent="0.3">
      <c r="A72" t="s">
        <v>163</v>
      </c>
      <c r="B72" t="s">
        <v>161</v>
      </c>
      <c r="C72" t="s">
        <v>58</v>
      </c>
      <c r="D72" t="s">
        <v>59</v>
      </c>
      <c r="E72" t="s">
        <v>53</v>
      </c>
      <c r="F72" t="s">
        <v>164</v>
      </c>
      <c r="G72" t="s">
        <v>115</v>
      </c>
      <c r="H72">
        <v>809</v>
      </c>
      <c r="I72">
        <v>0.32</v>
      </c>
      <c r="J72">
        <v>80.900000000000006</v>
      </c>
      <c r="K72" t="s">
        <v>55</v>
      </c>
    </row>
    <row r="73" spans="1:11" x14ac:dyDescent="0.3">
      <c r="A73" t="s">
        <v>165</v>
      </c>
      <c r="B73" t="s">
        <v>166</v>
      </c>
      <c r="C73" t="s">
        <v>100</v>
      </c>
      <c r="D73" t="s">
        <v>101</v>
      </c>
      <c r="E73" t="s">
        <v>88</v>
      </c>
      <c r="F73" s="3">
        <v>42959</v>
      </c>
      <c r="G73" t="s">
        <v>115</v>
      </c>
      <c r="H73">
        <v>1265</v>
      </c>
      <c r="I73">
        <v>0.22</v>
      </c>
      <c r="J73">
        <v>569.25</v>
      </c>
      <c r="K73" t="s">
        <v>55</v>
      </c>
    </row>
    <row r="74" spans="1:11" x14ac:dyDescent="0.3">
      <c r="A74" t="s">
        <v>167</v>
      </c>
      <c r="B74" t="s">
        <v>168</v>
      </c>
      <c r="C74" t="s">
        <v>58</v>
      </c>
      <c r="D74" t="s">
        <v>132</v>
      </c>
      <c r="E74" t="s">
        <v>169</v>
      </c>
      <c r="F74" s="3">
        <v>42959</v>
      </c>
      <c r="G74" t="s">
        <v>115</v>
      </c>
      <c r="H74">
        <v>934</v>
      </c>
      <c r="I74">
        <v>0.35</v>
      </c>
      <c r="J74">
        <v>56.04</v>
      </c>
      <c r="K74" t="s">
        <v>55</v>
      </c>
    </row>
    <row r="75" spans="1:11" x14ac:dyDescent="0.3">
      <c r="A75" t="s">
        <v>170</v>
      </c>
      <c r="B75" t="s">
        <v>171</v>
      </c>
      <c r="C75" t="s">
        <v>69</v>
      </c>
      <c r="D75" t="s">
        <v>138</v>
      </c>
      <c r="E75" t="s">
        <v>84</v>
      </c>
      <c r="F75" t="s">
        <v>172</v>
      </c>
      <c r="G75" t="s">
        <v>115</v>
      </c>
      <c r="H75">
        <v>1354</v>
      </c>
      <c r="I75">
        <v>0.16</v>
      </c>
      <c r="J75">
        <v>446.82</v>
      </c>
      <c r="K75" t="s">
        <v>55</v>
      </c>
    </row>
    <row r="76" spans="1:11" x14ac:dyDescent="0.3">
      <c r="A76" t="s">
        <v>173</v>
      </c>
      <c r="B76" t="s">
        <v>79</v>
      </c>
      <c r="C76" t="s">
        <v>69</v>
      </c>
      <c r="D76" t="s">
        <v>83</v>
      </c>
      <c r="E76" t="s">
        <v>92</v>
      </c>
      <c r="F76" t="s">
        <v>172</v>
      </c>
      <c r="G76" t="s">
        <v>115</v>
      </c>
      <c r="H76">
        <v>1751</v>
      </c>
      <c r="I76">
        <v>0.19</v>
      </c>
      <c r="J76">
        <v>280.16000000000003</v>
      </c>
      <c r="K76" t="s">
        <v>55</v>
      </c>
    </row>
    <row r="77" spans="1:11" x14ac:dyDescent="0.3">
      <c r="A77" t="s">
        <v>174</v>
      </c>
      <c r="B77" t="s">
        <v>166</v>
      </c>
      <c r="C77" t="s">
        <v>100</v>
      </c>
      <c r="D77" t="s">
        <v>113</v>
      </c>
      <c r="E77" t="s">
        <v>175</v>
      </c>
      <c r="F77" t="s">
        <v>172</v>
      </c>
      <c r="G77" t="s">
        <v>115</v>
      </c>
      <c r="H77">
        <v>2045</v>
      </c>
      <c r="I77">
        <v>0.23</v>
      </c>
      <c r="J77">
        <v>879.35</v>
      </c>
      <c r="K77" t="s">
        <v>55</v>
      </c>
    </row>
    <row r="78" spans="1:11" x14ac:dyDescent="0.3">
      <c r="A78" t="s">
        <v>176</v>
      </c>
      <c r="B78" t="s">
        <v>177</v>
      </c>
      <c r="C78" t="s">
        <v>58</v>
      </c>
      <c r="D78" t="s">
        <v>59</v>
      </c>
      <c r="E78" t="s">
        <v>102</v>
      </c>
      <c r="F78" t="s">
        <v>172</v>
      </c>
      <c r="G78" t="s">
        <v>115</v>
      </c>
      <c r="H78">
        <v>660</v>
      </c>
      <c r="I78">
        <v>0.19</v>
      </c>
      <c r="J78">
        <v>92.4</v>
      </c>
      <c r="K78" t="s">
        <v>55</v>
      </c>
    </row>
    <row r="79" spans="1:11" x14ac:dyDescent="0.3">
      <c r="A79" t="s">
        <v>178</v>
      </c>
      <c r="B79" t="s">
        <v>122</v>
      </c>
      <c r="C79" t="s">
        <v>58</v>
      </c>
      <c r="D79" t="s">
        <v>132</v>
      </c>
      <c r="E79" t="s">
        <v>169</v>
      </c>
      <c r="F79" s="3">
        <v>43382</v>
      </c>
      <c r="G79" t="s">
        <v>115</v>
      </c>
      <c r="H79">
        <v>1868</v>
      </c>
      <c r="I79">
        <v>0.18</v>
      </c>
      <c r="J79">
        <v>616.44000000000005</v>
      </c>
      <c r="K79" t="s">
        <v>55</v>
      </c>
    </row>
    <row r="80" spans="1:11" x14ac:dyDescent="0.3">
      <c r="A80" t="s">
        <v>183</v>
      </c>
      <c r="B80" t="s">
        <v>184</v>
      </c>
      <c r="C80" t="s">
        <v>86</v>
      </c>
      <c r="D80" t="s">
        <v>87</v>
      </c>
      <c r="E80" t="s">
        <v>60</v>
      </c>
      <c r="F80" s="3">
        <v>43042</v>
      </c>
      <c r="G80" t="s">
        <v>115</v>
      </c>
      <c r="H80">
        <v>1663</v>
      </c>
      <c r="I80">
        <v>0.17</v>
      </c>
      <c r="J80">
        <v>731.72</v>
      </c>
      <c r="K80" t="s">
        <v>55</v>
      </c>
    </row>
    <row r="81" spans="1:11" x14ac:dyDescent="0.3">
      <c r="A81" t="s">
        <v>185</v>
      </c>
      <c r="B81" t="s">
        <v>186</v>
      </c>
      <c r="C81" t="s">
        <v>100</v>
      </c>
      <c r="D81" t="s">
        <v>101</v>
      </c>
      <c r="E81" t="s">
        <v>162</v>
      </c>
      <c r="F81" s="3">
        <v>43042</v>
      </c>
      <c r="G81" t="s">
        <v>115</v>
      </c>
      <c r="H81">
        <v>1420</v>
      </c>
      <c r="I81">
        <v>0.19</v>
      </c>
      <c r="J81">
        <v>355</v>
      </c>
      <c r="K81" t="s">
        <v>55</v>
      </c>
    </row>
    <row r="82" spans="1:11" x14ac:dyDescent="0.3">
      <c r="A82" t="s">
        <v>187</v>
      </c>
      <c r="B82" t="s">
        <v>188</v>
      </c>
      <c r="C82" t="s">
        <v>69</v>
      </c>
      <c r="D82" t="s">
        <v>138</v>
      </c>
      <c r="E82" t="s">
        <v>189</v>
      </c>
      <c r="F82" t="s">
        <v>190</v>
      </c>
      <c r="G82" t="s">
        <v>115</v>
      </c>
      <c r="H82">
        <v>1415</v>
      </c>
      <c r="I82">
        <v>0.31</v>
      </c>
      <c r="J82">
        <v>509.4</v>
      </c>
      <c r="K82" t="s">
        <v>55</v>
      </c>
    </row>
    <row r="83" spans="1:11" x14ac:dyDescent="0.3">
      <c r="A83" t="s">
        <v>195</v>
      </c>
      <c r="B83" t="s">
        <v>184</v>
      </c>
      <c r="C83" t="s">
        <v>86</v>
      </c>
      <c r="D83" t="s">
        <v>91</v>
      </c>
      <c r="E83" t="s">
        <v>75</v>
      </c>
      <c r="F83" t="s">
        <v>196</v>
      </c>
      <c r="G83" t="s">
        <v>115</v>
      </c>
      <c r="H83">
        <v>1259</v>
      </c>
      <c r="I83">
        <v>0.15</v>
      </c>
      <c r="J83">
        <v>415.47</v>
      </c>
      <c r="K83" t="s">
        <v>55</v>
      </c>
    </row>
    <row r="84" spans="1:11" x14ac:dyDescent="0.3">
      <c r="A84" t="s">
        <v>197</v>
      </c>
      <c r="B84" t="s">
        <v>198</v>
      </c>
      <c r="C84" t="s">
        <v>58</v>
      </c>
      <c r="D84" t="s">
        <v>132</v>
      </c>
      <c r="E84" t="s">
        <v>169</v>
      </c>
      <c r="F84" t="s">
        <v>196</v>
      </c>
      <c r="G84" t="s">
        <v>115</v>
      </c>
      <c r="H84">
        <v>902</v>
      </c>
      <c r="I84">
        <v>0.28999999999999998</v>
      </c>
      <c r="J84">
        <v>153.34</v>
      </c>
      <c r="K84" t="s">
        <v>55</v>
      </c>
    </row>
    <row r="85" spans="1:11" x14ac:dyDescent="0.3">
      <c r="A85" t="s">
        <v>199</v>
      </c>
      <c r="B85" t="s">
        <v>153</v>
      </c>
      <c r="C85" t="s">
        <v>58</v>
      </c>
      <c r="D85" t="s">
        <v>132</v>
      </c>
      <c r="E85" t="s">
        <v>169</v>
      </c>
      <c r="F85" t="s">
        <v>196</v>
      </c>
      <c r="G85" t="s">
        <v>115</v>
      </c>
      <c r="H85">
        <v>2306</v>
      </c>
      <c r="I85">
        <v>0.3</v>
      </c>
      <c r="J85">
        <v>553.44000000000005</v>
      </c>
      <c r="K85" t="s">
        <v>55</v>
      </c>
    </row>
    <row r="86" spans="1:11" x14ac:dyDescent="0.3">
      <c r="A86" t="s">
        <v>200</v>
      </c>
      <c r="B86" t="s">
        <v>57</v>
      </c>
      <c r="C86" t="s">
        <v>86</v>
      </c>
      <c r="D86" t="s">
        <v>91</v>
      </c>
      <c r="E86" t="s">
        <v>201</v>
      </c>
      <c r="F86" t="s">
        <v>196</v>
      </c>
      <c r="G86" t="s">
        <v>115</v>
      </c>
      <c r="H86">
        <v>1417</v>
      </c>
      <c r="I86">
        <v>0.19</v>
      </c>
      <c r="J86">
        <v>99.19</v>
      </c>
      <c r="K86" t="s">
        <v>55</v>
      </c>
    </row>
    <row r="87" spans="1:11" x14ac:dyDescent="0.3">
      <c r="A87" t="s">
        <v>227</v>
      </c>
      <c r="B87" t="s">
        <v>228</v>
      </c>
      <c r="C87" t="s">
        <v>63</v>
      </c>
      <c r="D87" t="s">
        <v>64</v>
      </c>
      <c r="E87" t="s">
        <v>162</v>
      </c>
      <c r="F87" t="s">
        <v>229</v>
      </c>
      <c r="G87" t="s">
        <v>115</v>
      </c>
      <c r="H87">
        <v>1368</v>
      </c>
      <c r="I87">
        <v>0.11</v>
      </c>
      <c r="J87">
        <v>383.04</v>
      </c>
      <c r="K87" t="s">
        <v>55</v>
      </c>
    </row>
    <row r="88" spans="1:11" x14ac:dyDescent="0.3">
      <c r="A88" t="s">
        <v>235</v>
      </c>
      <c r="B88" t="s">
        <v>203</v>
      </c>
      <c r="C88" t="s">
        <v>95</v>
      </c>
      <c r="D88" t="s">
        <v>157</v>
      </c>
      <c r="E88" t="s">
        <v>110</v>
      </c>
      <c r="F88" t="s">
        <v>236</v>
      </c>
      <c r="G88" t="s">
        <v>115</v>
      </c>
      <c r="H88">
        <v>2468</v>
      </c>
      <c r="I88">
        <v>0.18</v>
      </c>
      <c r="J88">
        <v>1011.88</v>
      </c>
      <c r="K88" t="s">
        <v>55</v>
      </c>
    </row>
    <row r="89" spans="1:11" x14ac:dyDescent="0.3">
      <c r="A89" t="s">
        <v>243</v>
      </c>
      <c r="B89" t="s">
        <v>151</v>
      </c>
      <c r="C89" t="s">
        <v>58</v>
      </c>
      <c r="D89" t="s">
        <v>132</v>
      </c>
      <c r="E89" t="s">
        <v>123</v>
      </c>
      <c r="F89" s="3">
        <v>43355</v>
      </c>
      <c r="G89" t="s">
        <v>115</v>
      </c>
      <c r="H89">
        <v>1489</v>
      </c>
      <c r="I89">
        <v>0.12</v>
      </c>
      <c r="J89">
        <v>193.57</v>
      </c>
      <c r="K89" t="s">
        <v>55</v>
      </c>
    </row>
    <row r="90" spans="1:11" x14ac:dyDescent="0.3">
      <c r="A90" t="s">
        <v>244</v>
      </c>
      <c r="B90" t="s">
        <v>242</v>
      </c>
      <c r="C90" t="s">
        <v>69</v>
      </c>
      <c r="D90" t="s">
        <v>205</v>
      </c>
      <c r="E90" t="s">
        <v>75</v>
      </c>
      <c r="F90" s="3">
        <v>43355</v>
      </c>
      <c r="G90" t="s">
        <v>115</v>
      </c>
      <c r="H90">
        <v>1250</v>
      </c>
      <c r="I90">
        <v>0.27</v>
      </c>
      <c r="J90">
        <v>75</v>
      </c>
      <c r="K90" t="s">
        <v>55</v>
      </c>
    </row>
    <row r="91" spans="1:11" x14ac:dyDescent="0.3">
      <c r="A91" t="s">
        <v>245</v>
      </c>
      <c r="B91" t="s">
        <v>161</v>
      </c>
      <c r="C91" t="s">
        <v>95</v>
      </c>
      <c r="D91" t="s">
        <v>157</v>
      </c>
      <c r="E91" t="s">
        <v>216</v>
      </c>
      <c r="F91" s="3">
        <v>43355</v>
      </c>
      <c r="G91" t="s">
        <v>115</v>
      </c>
      <c r="H91">
        <v>1358</v>
      </c>
      <c r="I91">
        <v>0.31</v>
      </c>
      <c r="J91">
        <v>488.88</v>
      </c>
      <c r="K91" t="s">
        <v>55</v>
      </c>
    </row>
    <row r="92" spans="1:11" x14ac:dyDescent="0.3">
      <c r="A92" t="s">
        <v>246</v>
      </c>
      <c r="B92" t="s">
        <v>126</v>
      </c>
      <c r="C92" t="s">
        <v>95</v>
      </c>
      <c r="D92" t="s">
        <v>105</v>
      </c>
      <c r="E92" t="s">
        <v>53</v>
      </c>
      <c r="F92" t="s">
        <v>247</v>
      </c>
      <c r="G92" t="s">
        <v>115</v>
      </c>
      <c r="H92">
        <v>719</v>
      </c>
      <c r="I92">
        <v>0.2</v>
      </c>
      <c r="J92">
        <v>64.709999999999994</v>
      </c>
      <c r="K92" t="s">
        <v>55</v>
      </c>
    </row>
    <row r="93" spans="1:11" x14ac:dyDescent="0.3">
      <c r="A93" t="s">
        <v>257</v>
      </c>
      <c r="B93" t="s">
        <v>252</v>
      </c>
      <c r="C93" t="s">
        <v>69</v>
      </c>
      <c r="D93" t="s">
        <v>205</v>
      </c>
      <c r="E93" t="s">
        <v>123</v>
      </c>
      <c r="F93" t="s">
        <v>258</v>
      </c>
      <c r="G93" t="s">
        <v>115</v>
      </c>
      <c r="H93">
        <v>1044</v>
      </c>
      <c r="I93">
        <v>0.1</v>
      </c>
      <c r="J93">
        <v>344.52</v>
      </c>
      <c r="K93" t="s">
        <v>55</v>
      </c>
    </row>
    <row r="94" spans="1:11" x14ac:dyDescent="0.3">
      <c r="A94" t="s">
        <v>261</v>
      </c>
      <c r="B94" t="s">
        <v>104</v>
      </c>
      <c r="C94" t="s">
        <v>63</v>
      </c>
      <c r="D94" t="s">
        <v>262</v>
      </c>
      <c r="E94" t="s">
        <v>201</v>
      </c>
      <c r="F94" t="s">
        <v>263</v>
      </c>
      <c r="G94" t="s">
        <v>115</v>
      </c>
      <c r="H94">
        <v>1759</v>
      </c>
      <c r="I94">
        <v>0.1</v>
      </c>
      <c r="J94">
        <v>615.65</v>
      </c>
      <c r="K94" t="s">
        <v>55</v>
      </c>
    </row>
    <row r="95" spans="1:11" x14ac:dyDescent="0.3">
      <c r="A95" t="s">
        <v>264</v>
      </c>
      <c r="B95" t="s">
        <v>117</v>
      </c>
      <c r="C95" t="s">
        <v>100</v>
      </c>
      <c r="D95" t="s">
        <v>101</v>
      </c>
      <c r="E95" t="s">
        <v>148</v>
      </c>
      <c r="F95" t="s">
        <v>263</v>
      </c>
      <c r="G95" t="s">
        <v>115</v>
      </c>
      <c r="H95">
        <v>1663</v>
      </c>
      <c r="I95">
        <v>0.26</v>
      </c>
      <c r="J95">
        <v>665.2</v>
      </c>
      <c r="K95" t="s">
        <v>55</v>
      </c>
    </row>
    <row r="96" spans="1:11" x14ac:dyDescent="0.3">
      <c r="A96" t="s">
        <v>265</v>
      </c>
      <c r="B96" t="s">
        <v>266</v>
      </c>
      <c r="C96" t="s">
        <v>86</v>
      </c>
      <c r="D96" t="s">
        <v>267</v>
      </c>
      <c r="E96" t="s">
        <v>65</v>
      </c>
      <c r="F96" s="3">
        <v>42859</v>
      </c>
      <c r="G96" t="s">
        <v>115</v>
      </c>
      <c r="H96">
        <v>2111</v>
      </c>
      <c r="I96">
        <v>0.21</v>
      </c>
      <c r="J96">
        <v>189.99</v>
      </c>
      <c r="K96" t="s">
        <v>55</v>
      </c>
    </row>
    <row r="97" spans="1:11" x14ac:dyDescent="0.3">
      <c r="A97" t="s">
        <v>272</v>
      </c>
      <c r="B97" t="s">
        <v>256</v>
      </c>
      <c r="C97" t="s">
        <v>63</v>
      </c>
      <c r="D97" t="s">
        <v>64</v>
      </c>
      <c r="E97" t="s">
        <v>162</v>
      </c>
      <c r="F97" t="s">
        <v>273</v>
      </c>
      <c r="G97" t="s">
        <v>115</v>
      </c>
      <c r="H97">
        <v>2128</v>
      </c>
      <c r="I97">
        <v>0.14000000000000001</v>
      </c>
      <c r="J97">
        <v>383.04</v>
      </c>
      <c r="K97" t="s">
        <v>55</v>
      </c>
    </row>
    <row r="98" spans="1:11" x14ac:dyDescent="0.3">
      <c r="A98" t="s">
        <v>274</v>
      </c>
      <c r="B98" t="s">
        <v>275</v>
      </c>
      <c r="C98" t="s">
        <v>69</v>
      </c>
      <c r="D98" t="s">
        <v>83</v>
      </c>
      <c r="E98" t="s">
        <v>102</v>
      </c>
      <c r="F98" t="s">
        <v>273</v>
      </c>
      <c r="G98" t="s">
        <v>115</v>
      </c>
      <c r="H98">
        <v>2257</v>
      </c>
      <c r="I98">
        <v>0.33</v>
      </c>
      <c r="J98">
        <v>270.83999999999997</v>
      </c>
      <c r="K98" t="s">
        <v>55</v>
      </c>
    </row>
    <row r="99" spans="1:11" x14ac:dyDescent="0.3">
      <c r="A99" t="s">
        <v>276</v>
      </c>
      <c r="B99" t="s">
        <v>156</v>
      </c>
      <c r="C99" t="s">
        <v>95</v>
      </c>
      <c r="D99" t="s">
        <v>96</v>
      </c>
      <c r="E99" t="s">
        <v>123</v>
      </c>
      <c r="F99" t="s">
        <v>273</v>
      </c>
      <c r="G99" t="s">
        <v>115</v>
      </c>
      <c r="H99">
        <v>1285</v>
      </c>
      <c r="I99">
        <v>0.28000000000000003</v>
      </c>
      <c r="J99">
        <v>218.45</v>
      </c>
      <c r="K99" t="s">
        <v>55</v>
      </c>
    </row>
    <row r="100" spans="1:11" x14ac:dyDescent="0.3">
      <c r="A100" t="s">
        <v>281</v>
      </c>
      <c r="B100" t="s">
        <v>186</v>
      </c>
      <c r="C100" t="s">
        <v>95</v>
      </c>
      <c r="D100" t="s">
        <v>96</v>
      </c>
      <c r="E100" t="s">
        <v>71</v>
      </c>
      <c r="F100" s="3">
        <v>42895</v>
      </c>
      <c r="G100" t="s">
        <v>115</v>
      </c>
      <c r="H100">
        <v>2301</v>
      </c>
      <c r="I100">
        <v>0.28000000000000003</v>
      </c>
      <c r="J100">
        <v>391.17</v>
      </c>
      <c r="K100" t="s">
        <v>55</v>
      </c>
    </row>
    <row r="104" spans="1:11" x14ac:dyDescent="0.3">
      <c r="F104" s="3"/>
    </row>
    <row r="113" spans="6:6" x14ac:dyDescent="0.3">
      <c r="F113" s="3"/>
    </row>
    <row r="114" spans="6:6" x14ac:dyDescent="0.3">
      <c r="F114" s="3"/>
    </row>
    <row r="119" spans="6:6" x14ac:dyDescent="0.3">
      <c r="F119" s="3"/>
    </row>
    <row r="120" spans="6:6" x14ac:dyDescent="0.3">
      <c r="F120" s="3"/>
    </row>
    <row r="121" spans="6:6" x14ac:dyDescent="0.3">
      <c r="F121" s="3"/>
    </row>
    <row r="122" spans="6:6" x14ac:dyDescent="0.3">
      <c r="F122" s="3"/>
    </row>
    <row r="123" spans="6:6" x14ac:dyDescent="0.3">
      <c r="F123" s="3"/>
    </row>
    <row r="124" spans="6:6" x14ac:dyDescent="0.3">
      <c r="F124" s="3"/>
    </row>
    <row r="125" spans="6:6" x14ac:dyDescent="0.3">
      <c r="F125" s="3"/>
    </row>
    <row r="128" spans="6:6" x14ac:dyDescent="0.3">
      <c r="F128" s="3"/>
    </row>
    <row r="129" spans="6:6" x14ac:dyDescent="0.3">
      <c r="F129" s="3"/>
    </row>
    <row r="130" spans="6:6" x14ac:dyDescent="0.3">
      <c r="F130" s="3"/>
    </row>
    <row r="131" spans="6:6" x14ac:dyDescent="0.3">
      <c r="F131" s="3"/>
    </row>
    <row r="132" spans="6:6" x14ac:dyDescent="0.3">
      <c r="F132" s="3"/>
    </row>
    <row r="133" spans="6:6" x14ac:dyDescent="0.3">
      <c r="F133" s="3"/>
    </row>
    <row r="134" spans="6:6" x14ac:dyDescent="0.3">
      <c r="F134" s="3"/>
    </row>
    <row r="142" spans="6:6" x14ac:dyDescent="0.3">
      <c r="F142" s="3"/>
    </row>
    <row r="147" spans="6:6" x14ac:dyDescent="0.3">
      <c r="F147" s="3"/>
    </row>
    <row r="149" spans="6:6" x14ac:dyDescent="0.3">
      <c r="F149" s="3"/>
    </row>
    <row r="150" spans="6:6" x14ac:dyDescent="0.3">
      <c r="F150" s="3"/>
    </row>
    <row r="151" spans="6:6" x14ac:dyDescent="0.3">
      <c r="F151" s="3"/>
    </row>
    <row r="152" spans="6:6" x14ac:dyDescent="0.3">
      <c r="F152" s="3"/>
    </row>
    <row r="159" spans="6:6" x14ac:dyDescent="0.3">
      <c r="F159" s="3"/>
    </row>
    <row r="162" spans="6:6" x14ac:dyDescent="0.3">
      <c r="F162" s="3"/>
    </row>
    <row r="165" spans="6:6" x14ac:dyDescent="0.3">
      <c r="F165" s="3"/>
    </row>
    <row r="166" spans="6:6" x14ac:dyDescent="0.3">
      <c r="F166" s="3"/>
    </row>
    <row r="167" spans="6:6" x14ac:dyDescent="0.3">
      <c r="F167" s="3"/>
    </row>
    <row r="168" spans="6:6" x14ac:dyDescent="0.3">
      <c r="F168" s="3"/>
    </row>
    <row r="169" spans="6:6" x14ac:dyDescent="0.3">
      <c r="F169" s="3"/>
    </row>
    <row r="170" spans="6:6" x14ac:dyDescent="0.3">
      <c r="F170" s="3"/>
    </row>
    <row r="171" spans="6:6" x14ac:dyDescent="0.3">
      <c r="F171" s="3"/>
    </row>
    <row r="172" spans="6:6" x14ac:dyDescent="0.3">
      <c r="F172" s="3"/>
    </row>
    <row r="173" spans="6:6" x14ac:dyDescent="0.3">
      <c r="F173" s="3"/>
    </row>
    <row r="174" spans="6:6" x14ac:dyDescent="0.3">
      <c r="F174" s="3"/>
    </row>
    <row r="175" spans="6:6" x14ac:dyDescent="0.3">
      <c r="F175" s="3"/>
    </row>
    <row r="182" spans="6:6" x14ac:dyDescent="0.3">
      <c r="F182" s="3"/>
    </row>
    <row r="183" spans="6:6" x14ac:dyDescent="0.3">
      <c r="F183" s="3"/>
    </row>
    <row r="191" spans="6:6" x14ac:dyDescent="0.3">
      <c r="F191" s="3"/>
    </row>
    <row r="192" spans="6:6" x14ac:dyDescent="0.3">
      <c r="F192" s="3"/>
    </row>
    <row r="193" spans="6:6" x14ac:dyDescent="0.3">
      <c r="F193" s="3"/>
    </row>
    <row r="194" spans="6:6" x14ac:dyDescent="0.3">
      <c r="F194" s="3"/>
    </row>
    <row r="195" spans="6:6" x14ac:dyDescent="0.3">
      <c r="F195" s="3"/>
    </row>
    <row r="199" spans="6:6" x14ac:dyDescent="0.3">
      <c r="F199" s="3"/>
    </row>
    <row r="200" spans="6:6" x14ac:dyDescent="0.3">
      <c r="F200" s="3"/>
    </row>
  </sheetData>
  <conditionalFormatting sqref="G1:G1048576">
    <cfRule type="containsText" dxfId="38" priority="5" operator="containsText" text="North">
      <formula>NOT(ISERROR(SEARCH("North",G1)))</formula>
    </cfRule>
    <cfRule type="containsText" dxfId="37" priority="4" operator="containsText" text="South">
      <formula>NOT(ISERROR(SEARCH("South",G1)))</formula>
    </cfRule>
    <cfRule type="containsText" dxfId="36" priority="3" operator="containsText" text="East">
      <formula>NOT(ISERROR(SEARCH("East",G1)))</formula>
    </cfRule>
    <cfRule type="containsText" dxfId="35" priority="2" operator="containsText" text="West">
      <formula>NOT(ISERROR(SEARCH("West",G1)))</formula>
    </cfRule>
    <cfRule type="containsText" dxfId="34" priority="1" operator="containsText" text="Central">
      <formula>NOT(ISERROR(SEARCH("Central",G1)))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066 Saad Ather Ali</dc:creator>
  <cp:lastModifiedBy>066 Saad Ather Ali</cp:lastModifiedBy>
  <dcterms:created xsi:type="dcterms:W3CDTF">2024-09-29T09:21:40Z</dcterms:created>
  <dcterms:modified xsi:type="dcterms:W3CDTF">2024-09-29T11:35:05Z</dcterms:modified>
</cp:coreProperties>
</file>