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 India\Documents\"/>
    </mc:Choice>
  </mc:AlternateContent>
  <xr:revisionPtr revIDLastSave="0" documentId="8_{8A9D3FDC-D9AB-4674-8549-CB2D08C9265C}" xr6:coauthVersionLast="44" xr6:coauthVersionMax="44" xr10:uidLastSave="{00000000-0000-0000-0000-000000000000}"/>
  <bookViews>
    <workbookView xWindow="-120" yWindow="-120" windowWidth="24240" windowHeight="13020" xr2:uid="{ED7E00A4-C787-49D9-B092-8182075F4E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4" i="1"/>
  <c r="H17" i="2" l="1"/>
  <c r="J17" i="2" s="1"/>
  <c r="H16" i="2"/>
  <c r="J16" i="2" s="1"/>
  <c r="H15" i="2"/>
  <c r="J15" i="2" s="1"/>
  <c r="H14" i="2"/>
  <c r="J14" i="2" s="1"/>
  <c r="H13" i="2"/>
  <c r="J13" i="2" s="1"/>
  <c r="D9" i="2"/>
  <c r="D8" i="2"/>
  <c r="H21" i="2" l="1"/>
  <c r="D7" i="2"/>
  <c r="L13" i="1" l="1"/>
  <c r="M13" i="1" s="1"/>
  <c r="N13" i="1"/>
  <c r="O13" i="1"/>
  <c r="P13" i="1" l="1"/>
  <c r="O5" i="1"/>
  <c r="O6" i="1"/>
  <c r="O7" i="1"/>
  <c r="O8" i="1"/>
  <c r="O9" i="1"/>
  <c r="O10" i="1"/>
  <c r="O11" i="1"/>
  <c r="O12" i="1"/>
  <c r="O4" i="1"/>
  <c r="N5" i="1"/>
  <c r="N6" i="1"/>
  <c r="N7" i="1"/>
  <c r="N8" i="1"/>
  <c r="N9" i="1"/>
  <c r="N10" i="1"/>
  <c r="N11" i="1"/>
  <c r="N12" i="1"/>
  <c r="N4" i="1"/>
  <c r="L12" i="1"/>
  <c r="M12" i="1" s="1"/>
  <c r="L11" i="1"/>
  <c r="M11" i="1" s="1"/>
  <c r="H22" i="2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P6" i="1" l="1"/>
  <c r="P7" i="1"/>
  <c r="P9" i="1"/>
  <c r="P12" i="1"/>
  <c r="P5" i="1"/>
  <c r="P11" i="1"/>
  <c r="H23" i="2" s="1"/>
  <c r="P4" i="1"/>
  <c r="P8" i="1"/>
  <c r="P10" i="1"/>
</calcChain>
</file>

<file path=xl/sharedStrings.xml><?xml version="1.0" encoding="utf-8"?>
<sst xmlns="http://schemas.openxmlformats.org/spreadsheetml/2006/main" count="142" uniqueCount="56">
  <si>
    <t>S.NO</t>
  </si>
  <si>
    <t>NAME</t>
  </si>
  <si>
    <t>RAJ</t>
  </si>
  <si>
    <t>RAM</t>
  </si>
  <si>
    <t>RISHU</t>
  </si>
  <si>
    <t>MAHI</t>
  </si>
  <si>
    <t>RUHI</t>
  </si>
  <si>
    <t>RAJU</t>
  </si>
  <si>
    <t xml:space="preserve">ROHAN </t>
  </si>
  <si>
    <t>RAVI</t>
  </si>
  <si>
    <t>HINDI</t>
  </si>
  <si>
    <t>ENGLISH</t>
  </si>
  <si>
    <t>MATHS</t>
  </si>
  <si>
    <t>SST</t>
  </si>
  <si>
    <t>SCIENCE</t>
  </si>
  <si>
    <t>TOTAL</t>
  </si>
  <si>
    <t>PAR%</t>
  </si>
  <si>
    <t>MIN</t>
  </si>
  <si>
    <t>MAX</t>
  </si>
  <si>
    <t>PASS/FAIL</t>
  </si>
  <si>
    <t>GRADE</t>
  </si>
  <si>
    <t>ROHIT</t>
  </si>
  <si>
    <t>VIHAN</t>
  </si>
  <si>
    <t>ROLL NO.</t>
  </si>
  <si>
    <t>FATHER NAME</t>
  </si>
  <si>
    <t>MOTHER NAME</t>
  </si>
  <si>
    <t>REEPORT CARD</t>
  </si>
  <si>
    <t>SUBJECT</t>
  </si>
  <si>
    <t>TOTAL MARKS</t>
  </si>
  <si>
    <t xml:space="preserve"> PASSING MARKS</t>
  </si>
  <si>
    <t>OBTAIN MARKS/80</t>
  </si>
  <si>
    <t>OBTAIN MARKS/20</t>
  </si>
  <si>
    <t>father n.</t>
  </si>
  <si>
    <t>mother n.</t>
  </si>
  <si>
    <t>rajesh singh</t>
  </si>
  <si>
    <t>rohit kumar</t>
  </si>
  <si>
    <t>yogesh</t>
  </si>
  <si>
    <t>ansh</t>
  </si>
  <si>
    <t>dilip</t>
  </si>
  <si>
    <t xml:space="preserve">raju </t>
  </si>
  <si>
    <t>suresh</t>
  </si>
  <si>
    <t>lalit</t>
  </si>
  <si>
    <t>rina</t>
  </si>
  <si>
    <t>sima</t>
  </si>
  <si>
    <t>ruhi</t>
  </si>
  <si>
    <t>geeta</t>
  </si>
  <si>
    <t>reeta</t>
  </si>
  <si>
    <t>dipti</t>
  </si>
  <si>
    <t>ragni</t>
  </si>
  <si>
    <t>roshni</t>
  </si>
  <si>
    <t>sharvan</t>
  </si>
  <si>
    <t>anshu</t>
  </si>
  <si>
    <t>airti</t>
  </si>
  <si>
    <t>RESULT</t>
  </si>
  <si>
    <t>ROLL N.</t>
  </si>
  <si>
    <t>MARKS  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</si>
</sst>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Algerian"/>
      <family val="5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2060"/>
      <name val="Calibri"/>
      <family val="2"/>
      <scheme val="minor"/>
    </font>
    <font>
      <sz val="12"/>
      <color theme="1"/>
      <name val="Algerian"/>
      <family val="5"/>
    </font>
    <font>
      <sz val="10"/>
      <color theme="1"/>
      <name val="Algerian"/>
      <family val="5"/>
    </font>
    <font>
      <sz val="8"/>
      <color theme="1"/>
      <name val="Calibri"/>
      <family val="2"/>
      <scheme val="minor"/>
    </font>
    <font>
      <sz val="11"/>
      <color theme="1"/>
      <name val="Algerian"/>
      <family val="5"/>
    </font>
    <font>
      <sz val="8"/>
      <name val="Calibri"/>
      <family val="2"/>
      <scheme val="minor"/>
    </font>
    <font>
      <sz val="36"/>
      <color theme="1"/>
      <name val="Algerian"/>
      <family val="5"/>
    </font>
    <font>
      <sz val="48"/>
      <color theme="1"/>
      <name val="Calibri"/>
      <family val="2"/>
      <scheme val="minor"/>
    </font>
    <font>
      <sz val="48"/>
      <color theme="3" tint="-0.499984740745262"/>
      <name val="Algerian"/>
      <family val="5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3" borderId="1" xfId="0" applyFont="1" applyFill="1" applyBorder="1"/>
    <xf numFmtId="0" fontId="3" fillId="6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5" borderId="1" xfId="0" applyFont="1" applyFill="1" applyBorder="1"/>
    <xf numFmtId="0" fontId="6" fillId="4" borderId="1" xfId="0" applyFont="1" applyFill="1" applyBorder="1"/>
    <xf numFmtId="0" fontId="1" fillId="2" borderId="0" xfId="1"/>
    <xf numFmtId="0" fontId="7" fillId="3" borderId="2" xfId="0" applyFont="1" applyFill="1" applyBorder="1"/>
    <xf numFmtId="0" fontId="8" fillId="0" borderId="0" xfId="0" applyFont="1"/>
    <xf numFmtId="0" fontId="9" fillId="3" borderId="3" xfId="0" applyFont="1" applyFill="1" applyBorder="1"/>
    <xf numFmtId="0" fontId="0" fillId="4" borderId="1" xfId="0" applyFill="1" applyBorder="1"/>
    <xf numFmtId="0" fontId="3" fillId="6" borderId="3" xfId="0" applyFont="1" applyFill="1" applyBorder="1"/>
    <xf numFmtId="0" fontId="6" fillId="4" borderId="3" xfId="0" applyFont="1" applyFill="1" applyBorder="1"/>
    <xf numFmtId="0" fontId="3" fillId="4" borderId="3" xfId="0" applyFont="1" applyFill="1" applyBorder="1"/>
    <xf numFmtId="0" fontId="4" fillId="5" borderId="3" xfId="0" applyFont="1" applyFill="1" applyBorder="1"/>
    <xf numFmtId="0" fontId="5" fillId="5" borderId="3" xfId="0" applyFont="1" applyFill="1" applyBorder="1"/>
    <xf numFmtId="0" fontId="0" fillId="0" borderId="0" xfId="0" applyBorder="1"/>
    <xf numFmtId="9" fontId="0" fillId="0" borderId="0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ill="1" applyBorder="1"/>
    <xf numFmtId="0" fontId="0" fillId="6" borderId="0" xfId="0" applyFill="1"/>
    <xf numFmtId="0" fontId="11" fillId="6" borderId="0" xfId="0" applyFont="1" applyFill="1"/>
    <xf numFmtId="0" fontId="0" fillId="14" borderId="0" xfId="0" applyFill="1"/>
    <xf numFmtId="0" fontId="12" fillId="14" borderId="0" xfId="0" applyFont="1" applyFill="1"/>
    <xf numFmtId="0" fontId="13" fillId="14" borderId="0" xfId="0" applyFont="1" applyFill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C36-7DE6-4CDC-9E0A-00CB45047435}">
  <dimension ref="A1:Z23"/>
  <sheetViews>
    <sheetView tabSelected="1" workbookViewId="0">
      <selection sqref="A1:Q1"/>
    </sheetView>
  </sheetViews>
  <sheetFormatPr defaultRowHeight="15" x14ac:dyDescent="0.25"/>
  <cols>
    <col min="1" max="1" width="9.28515625" customWidth="1"/>
    <col min="3" max="3" width="11.42578125" customWidth="1"/>
    <col min="4" max="4" width="13.42578125" customWidth="1"/>
    <col min="5" max="5" width="17.28515625" customWidth="1"/>
    <col min="6" max="6" width="18.140625" customWidth="1"/>
    <col min="7" max="7" width="11" customWidth="1"/>
    <col min="8" max="8" width="16.140625" customWidth="1"/>
    <col min="9" max="9" width="12.85546875" customWidth="1"/>
    <col min="10" max="10" width="15.28515625" customWidth="1"/>
    <col min="11" max="11" width="14.7109375" customWidth="1"/>
    <col min="12" max="12" width="13.5703125" customWidth="1"/>
    <col min="13" max="13" width="13.28515625" customWidth="1"/>
    <col min="14" max="14" width="12.5703125" customWidth="1"/>
    <col min="15" max="15" width="12.28515625" customWidth="1"/>
    <col min="16" max="17" width="12" customWidth="1"/>
    <col min="25" max="25" width="13" customWidth="1"/>
  </cols>
  <sheetData>
    <row r="1" spans="1:26" ht="68.25" x14ac:dyDescent="1.05">
      <c r="A1" s="30"/>
      <c r="B1" s="31"/>
      <c r="C1" s="32" t="s">
        <v>55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3" spans="1:26" ht="25.5" x14ac:dyDescent="0.4">
      <c r="B3" s="1" t="s">
        <v>0</v>
      </c>
      <c r="C3" s="1" t="s">
        <v>1</v>
      </c>
      <c r="D3" s="1" t="s">
        <v>54</v>
      </c>
      <c r="E3" s="1" t="s">
        <v>32</v>
      </c>
      <c r="F3" s="1" t="s">
        <v>33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8" t="s">
        <v>19</v>
      </c>
      <c r="Q3" s="10" t="s">
        <v>20</v>
      </c>
      <c r="R3" s="9"/>
      <c r="S3" s="9"/>
      <c r="Y3" s="17"/>
      <c r="Z3" s="17"/>
    </row>
    <row r="4" spans="1:26" ht="18.75" x14ac:dyDescent="0.3">
      <c r="B4" s="2">
        <v>1</v>
      </c>
      <c r="C4" s="6" t="s">
        <v>2</v>
      </c>
      <c r="D4" s="6">
        <v>1</v>
      </c>
      <c r="E4" s="6" t="s">
        <v>34</v>
      </c>
      <c r="F4" s="6" t="s">
        <v>42</v>
      </c>
      <c r="G4" s="3">
        <v>60</v>
      </c>
      <c r="H4" s="3">
        <v>59</v>
      </c>
      <c r="I4" s="3">
        <v>47</v>
      </c>
      <c r="J4" s="3">
        <v>78</v>
      </c>
      <c r="K4" s="3">
        <v>72</v>
      </c>
      <c r="L4" s="4">
        <f>SUM(G4:K4)</f>
        <v>316</v>
      </c>
      <c r="M4" s="5">
        <f t="shared" ref="M4:M13" si="0">L4/5</f>
        <v>63.2</v>
      </c>
      <c r="N4" s="3">
        <f>MIN(G4:K4)</f>
        <v>47</v>
      </c>
      <c r="O4" s="3">
        <f>MAX(G4:K4)</f>
        <v>78</v>
      </c>
      <c r="P4" s="7" t="str">
        <f>IF(M4&lt;33,"FAIL","PASS")</f>
        <v>PASS</v>
      </c>
      <c r="Q4" s="11" t="str">
        <f>IF(M4&gt;=80,"B",IF(M4&gt;=60,"C",IF(M4&gt;50,"D","E")))</f>
        <v>C</v>
      </c>
      <c r="Y4" s="18"/>
      <c r="Z4" s="17"/>
    </row>
    <row r="5" spans="1:26" ht="18.75" x14ac:dyDescent="0.3">
      <c r="B5" s="2">
        <v>2</v>
      </c>
      <c r="C5" s="6" t="s">
        <v>3</v>
      </c>
      <c r="D5" s="6">
        <v>2</v>
      </c>
      <c r="E5" s="6" t="s">
        <v>35</v>
      </c>
      <c r="F5" s="6" t="s">
        <v>43</v>
      </c>
      <c r="G5" s="3">
        <v>48</v>
      </c>
      <c r="H5" s="3">
        <v>71</v>
      </c>
      <c r="I5" s="3">
        <v>52</v>
      </c>
      <c r="J5" s="3">
        <v>40</v>
      </c>
      <c r="K5" s="3">
        <v>56</v>
      </c>
      <c r="L5" s="4">
        <f t="shared" ref="L4:L13" si="1">SUM(G5:K5)</f>
        <v>267</v>
      </c>
      <c r="M5" s="5">
        <f t="shared" si="0"/>
        <v>53.4</v>
      </c>
      <c r="N5" s="3">
        <f t="shared" ref="N4:N13" si="2">MIN(G5:K5)</f>
        <v>40</v>
      </c>
      <c r="O5" s="3">
        <f t="shared" ref="O4:O13" si="3">MAX(G5:K5)</f>
        <v>71</v>
      </c>
      <c r="P5" s="7" t="str">
        <f t="shared" ref="P5:P13" si="4">IF(M5&lt;33,"FAIL","PASS")</f>
        <v>PASS</v>
      </c>
      <c r="Q5" s="11" t="str">
        <f t="shared" ref="Q5:Q13" si="5">IF(M5&gt;=80,"B",IF(M5&gt;=60,"C",IF(M5&gt;50,"D","E")))</f>
        <v>D</v>
      </c>
      <c r="Y5" s="18"/>
      <c r="Z5" s="17"/>
    </row>
    <row r="6" spans="1:26" ht="18.75" x14ac:dyDescent="0.3">
      <c r="B6" s="2">
        <v>3</v>
      </c>
      <c r="C6" s="6" t="s">
        <v>5</v>
      </c>
      <c r="D6" s="6">
        <v>3</v>
      </c>
      <c r="E6" s="6" t="s">
        <v>50</v>
      </c>
      <c r="F6" s="6" t="s">
        <v>44</v>
      </c>
      <c r="G6" s="3">
        <v>61</v>
      </c>
      <c r="H6" s="3">
        <v>62</v>
      </c>
      <c r="I6" s="3">
        <v>53</v>
      </c>
      <c r="J6" s="3">
        <v>51</v>
      </c>
      <c r="K6" s="3">
        <v>75</v>
      </c>
      <c r="L6" s="4">
        <f t="shared" si="1"/>
        <v>302</v>
      </c>
      <c r="M6" s="5">
        <f t="shared" si="0"/>
        <v>60.4</v>
      </c>
      <c r="N6" s="3">
        <f t="shared" si="2"/>
        <v>51</v>
      </c>
      <c r="O6" s="3">
        <f t="shared" si="3"/>
        <v>75</v>
      </c>
      <c r="P6" t="str">
        <f t="shared" si="4"/>
        <v>PASS</v>
      </c>
      <c r="Q6" s="11" t="str">
        <f t="shared" si="5"/>
        <v>C</v>
      </c>
      <c r="Y6" s="18"/>
      <c r="Z6" s="17"/>
    </row>
    <row r="7" spans="1:26" ht="18.75" x14ac:dyDescent="0.3">
      <c r="B7" s="2">
        <v>4</v>
      </c>
      <c r="C7" s="6" t="s">
        <v>6</v>
      </c>
      <c r="D7" s="6">
        <v>4</v>
      </c>
      <c r="E7" s="6" t="s">
        <v>36</v>
      </c>
      <c r="F7" s="6" t="s">
        <v>45</v>
      </c>
      <c r="G7" s="3">
        <v>71</v>
      </c>
      <c r="H7" s="3">
        <v>76</v>
      </c>
      <c r="I7" s="3">
        <v>72</v>
      </c>
      <c r="J7" s="3">
        <v>75</v>
      </c>
      <c r="K7" s="3">
        <v>78</v>
      </c>
      <c r="L7" s="4">
        <f t="shared" si="1"/>
        <v>372</v>
      </c>
      <c r="M7" s="5">
        <f t="shared" si="0"/>
        <v>74.400000000000006</v>
      </c>
      <c r="N7" s="3">
        <f t="shared" si="2"/>
        <v>71</v>
      </c>
      <c r="O7" s="3">
        <f t="shared" si="3"/>
        <v>78</v>
      </c>
      <c r="P7" t="str">
        <f t="shared" si="4"/>
        <v>PASS</v>
      </c>
      <c r="Q7" s="11" t="str">
        <f t="shared" si="5"/>
        <v>C</v>
      </c>
      <c r="Y7" s="18"/>
      <c r="Z7" s="17"/>
    </row>
    <row r="8" spans="1:26" ht="18.75" x14ac:dyDescent="0.3">
      <c r="B8" s="2">
        <v>5</v>
      </c>
      <c r="C8" s="6" t="s">
        <v>21</v>
      </c>
      <c r="D8" s="6">
        <v>5</v>
      </c>
      <c r="E8" s="6" t="s">
        <v>37</v>
      </c>
      <c r="F8" s="6" t="s">
        <v>46</v>
      </c>
      <c r="G8" s="3">
        <v>79</v>
      </c>
      <c r="H8" s="3">
        <v>55</v>
      </c>
      <c r="I8" s="3">
        <v>80</v>
      </c>
      <c r="J8" s="3">
        <v>49</v>
      </c>
      <c r="K8" s="3">
        <v>34</v>
      </c>
      <c r="L8" s="4">
        <f t="shared" si="1"/>
        <v>297</v>
      </c>
      <c r="M8" s="5">
        <f t="shared" si="0"/>
        <v>59.4</v>
      </c>
      <c r="N8" s="3">
        <f t="shared" si="2"/>
        <v>34</v>
      </c>
      <c r="O8" s="3">
        <f t="shared" si="3"/>
        <v>80</v>
      </c>
      <c r="P8" t="str">
        <f t="shared" si="4"/>
        <v>PASS</v>
      </c>
      <c r="Q8" s="11" t="str">
        <f t="shared" si="5"/>
        <v>D</v>
      </c>
      <c r="Y8" s="18"/>
      <c r="Z8" s="17"/>
    </row>
    <row r="9" spans="1:26" ht="18.75" x14ac:dyDescent="0.3">
      <c r="B9" s="2">
        <v>6</v>
      </c>
      <c r="C9" s="6" t="s">
        <v>7</v>
      </c>
      <c r="D9" s="6">
        <v>6</v>
      </c>
      <c r="E9" s="6" t="s">
        <v>38</v>
      </c>
      <c r="F9" s="6" t="s">
        <v>47</v>
      </c>
      <c r="G9" s="3">
        <v>80</v>
      </c>
      <c r="H9" s="3">
        <v>59</v>
      </c>
      <c r="I9" s="3">
        <v>74</v>
      </c>
      <c r="J9" s="3">
        <v>49</v>
      </c>
      <c r="K9" s="3">
        <v>34</v>
      </c>
      <c r="L9" s="4">
        <f t="shared" si="1"/>
        <v>296</v>
      </c>
      <c r="M9" s="5">
        <f t="shared" si="0"/>
        <v>59.2</v>
      </c>
      <c r="N9" s="3">
        <f t="shared" si="2"/>
        <v>34</v>
      </c>
      <c r="O9" s="3">
        <f t="shared" si="3"/>
        <v>80</v>
      </c>
      <c r="P9" t="str">
        <f t="shared" si="4"/>
        <v>PASS</v>
      </c>
      <c r="Q9" s="11" t="str">
        <f t="shared" si="5"/>
        <v>D</v>
      </c>
    </row>
    <row r="10" spans="1:26" ht="18.75" x14ac:dyDescent="0.3">
      <c r="B10" s="2">
        <v>7</v>
      </c>
      <c r="C10" s="6" t="s">
        <v>8</v>
      </c>
      <c r="D10" s="6">
        <v>7</v>
      </c>
      <c r="E10" s="6" t="s">
        <v>50</v>
      </c>
      <c r="F10" s="6" t="s">
        <v>48</v>
      </c>
      <c r="G10" s="3">
        <v>67</v>
      </c>
      <c r="H10" s="3">
        <v>44</v>
      </c>
      <c r="I10" s="3">
        <v>43</v>
      </c>
      <c r="J10" s="3">
        <v>70</v>
      </c>
      <c r="K10" s="3">
        <v>72</v>
      </c>
      <c r="L10" s="4">
        <f t="shared" si="1"/>
        <v>296</v>
      </c>
      <c r="M10" s="5">
        <f t="shared" si="0"/>
        <v>59.2</v>
      </c>
      <c r="N10" s="3">
        <f t="shared" si="2"/>
        <v>43</v>
      </c>
      <c r="O10" s="3">
        <f t="shared" si="3"/>
        <v>72</v>
      </c>
      <c r="P10" t="str">
        <f t="shared" si="4"/>
        <v>PASS</v>
      </c>
      <c r="Q10" s="11" t="str">
        <f t="shared" si="5"/>
        <v>D</v>
      </c>
    </row>
    <row r="11" spans="1:26" ht="18.75" x14ac:dyDescent="0.3">
      <c r="B11" s="2">
        <v>8</v>
      </c>
      <c r="C11" s="6" t="s">
        <v>9</v>
      </c>
      <c r="D11" s="6">
        <v>8</v>
      </c>
      <c r="E11" s="6" t="s">
        <v>39</v>
      </c>
      <c r="F11" s="6" t="s">
        <v>49</v>
      </c>
      <c r="G11" s="3">
        <v>47</v>
      </c>
      <c r="H11" s="3">
        <v>51</v>
      </c>
      <c r="I11" s="3">
        <v>62</v>
      </c>
      <c r="J11" s="3">
        <v>54</v>
      </c>
      <c r="K11" s="3">
        <v>45</v>
      </c>
      <c r="L11" s="4">
        <f t="shared" si="1"/>
        <v>259</v>
      </c>
      <c r="M11" s="5">
        <f t="shared" si="0"/>
        <v>51.8</v>
      </c>
      <c r="N11" s="3">
        <f t="shared" si="2"/>
        <v>45</v>
      </c>
      <c r="O11" s="3">
        <f t="shared" si="3"/>
        <v>62</v>
      </c>
      <c r="P11" t="str">
        <f t="shared" si="4"/>
        <v>PASS</v>
      </c>
      <c r="Q11" s="11" t="str">
        <f t="shared" si="5"/>
        <v>D</v>
      </c>
    </row>
    <row r="12" spans="1:26" ht="18.75" x14ac:dyDescent="0.3">
      <c r="B12" s="2">
        <v>9</v>
      </c>
      <c r="C12" s="6" t="s">
        <v>4</v>
      </c>
      <c r="D12" s="6">
        <v>9</v>
      </c>
      <c r="E12" s="6" t="s">
        <v>40</v>
      </c>
      <c r="F12" s="6" t="s">
        <v>51</v>
      </c>
      <c r="G12" s="3">
        <v>80</v>
      </c>
      <c r="H12" s="3">
        <v>72</v>
      </c>
      <c r="I12" s="3">
        <v>37</v>
      </c>
      <c r="J12" s="3">
        <v>35</v>
      </c>
      <c r="K12" s="3">
        <v>79</v>
      </c>
      <c r="L12" s="4">
        <f t="shared" si="1"/>
        <v>303</v>
      </c>
      <c r="M12" s="5">
        <f t="shared" si="0"/>
        <v>60.6</v>
      </c>
      <c r="N12" s="3">
        <f t="shared" si="2"/>
        <v>35</v>
      </c>
      <c r="O12" s="3">
        <f t="shared" si="3"/>
        <v>80</v>
      </c>
      <c r="P12" t="str">
        <f t="shared" si="4"/>
        <v>PASS</v>
      </c>
      <c r="Q12" s="11" t="str">
        <f t="shared" si="5"/>
        <v>C</v>
      </c>
    </row>
    <row r="13" spans="1:26" ht="18.75" x14ac:dyDescent="0.3">
      <c r="B13" s="12">
        <v>10</v>
      </c>
      <c r="C13" s="13" t="s">
        <v>22</v>
      </c>
      <c r="D13" s="6">
        <v>10</v>
      </c>
      <c r="E13" s="13" t="s">
        <v>41</v>
      </c>
      <c r="F13" s="13" t="s">
        <v>52</v>
      </c>
      <c r="G13" s="3">
        <v>77</v>
      </c>
      <c r="H13" s="3">
        <v>41</v>
      </c>
      <c r="I13" s="3">
        <v>69</v>
      </c>
      <c r="J13" s="3">
        <v>42</v>
      </c>
      <c r="K13" s="3">
        <v>70</v>
      </c>
      <c r="L13" s="15">
        <f t="shared" si="1"/>
        <v>299</v>
      </c>
      <c r="M13" s="16">
        <f t="shared" si="0"/>
        <v>59.8</v>
      </c>
      <c r="N13" s="14">
        <f t="shared" si="2"/>
        <v>41</v>
      </c>
      <c r="O13" s="14">
        <f t="shared" si="3"/>
        <v>77</v>
      </c>
      <c r="P13" t="str">
        <f t="shared" si="4"/>
        <v>PASS</v>
      </c>
      <c r="Q13" s="11" t="str">
        <f t="shared" si="5"/>
        <v>D</v>
      </c>
    </row>
    <row r="17" spans="10:23" x14ac:dyDescent="0.25">
      <c r="M17" s="17"/>
      <c r="N17" s="17"/>
      <c r="O17" s="17"/>
      <c r="Q17" s="17"/>
      <c r="R17" s="17"/>
      <c r="S17" s="17"/>
      <c r="T17" s="17"/>
      <c r="U17" s="17"/>
      <c r="V17" s="17"/>
      <c r="W17" s="17"/>
    </row>
    <row r="18" spans="10:23" x14ac:dyDescent="0.25">
      <c r="U18" s="17"/>
      <c r="V18" s="17"/>
      <c r="W18" s="17"/>
    </row>
    <row r="19" spans="10:23" x14ac:dyDescent="0.25"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0:23" x14ac:dyDescent="0.25"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0:23" x14ac:dyDescent="0.25"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0:23" x14ac:dyDescent="0.25">
      <c r="K22" s="17"/>
      <c r="L22" s="17"/>
    </row>
    <row r="23" spans="10:23" x14ac:dyDescent="0.25">
      <c r="J23" s="17"/>
      <c r="K23" s="17"/>
      <c r="L23" s="17"/>
    </row>
  </sheetData>
  <phoneticPr fontId="10" type="noConversion"/>
  <conditionalFormatting sqref="P4:P13">
    <cfRule type="containsText" dxfId="0" priority="1" operator="containsText" text="PASS">
      <formula>NOT(ISERROR(SEARCH("PASS",P4)))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5310-CE25-4414-B43E-E31463320220}">
  <dimension ref="A3:T23"/>
  <sheetViews>
    <sheetView workbookViewId="0">
      <selection activeCell="L12" sqref="L11:L12"/>
    </sheetView>
  </sheetViews>
  <sheetFormatPr defaultRowHeight="15" x14ac:dyDescent="0.25"/>
  <cols>
    <col min="3" max="3" width="15" customWidth="1"/>
    <col min="4" max="4" width="15.42578125" customWidth="1"/>
    <col min="6" max="6" width="13.140625" customWidth="1"/>
    <col min="7" max="7" width="15.7109375" customWidth="1"/>
    <col min="8" max="8" width="17.28515625" customWidth="1"/>
    <col min="9" max="9" width="18" customWidth="1"/>
  </cols>
  <sheetData>
    <row r="3" spans="1:20" ht="51" x14ac:dyDescent="0.8">
      <c r="A3" s="28"/>
      <c r="B3" s="28"/>
      <c r="C3" s="28"/>
      <c r="D3" s="28"/>
      <c r="E3" s="28"/>
      <c r="F3" s="29" t="s">
        <v>26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6" spans="1:20" x14ac:dyDescent="0.25">
      <c r="C6" s="19" t="s">
        <v>23</v>
      </c>
      <c r="D6" s="26">
        <v>1</v>
      </c>
    </row>
    <row r="7" spans="1:20" x14ac:dyDescent="0.25">
      <c r="C7" s="19" t="s">
        <v>1</v>
      </c>
      <c r="D7" s="27" t="str">
        <f>VLOOKUP(D6,Sheet1!B3:Q13,2,0)</f>
        <v>RAJ</v>
      </c>
    </row>
    <row r="8" spans="1:20" x14ac:dyDescent="0.25">
      <c r="C8" s="19" t="s">
        <v>24</v>
      </c>
      <c r="D8" s="27" t="str">
        <f>VLOOKUP(D6,Sheet1!B3:Q13,4,0)</f>
        <v>rajesh singh</v>
      </c>
    </row>
    <row r="9" spans="1:20" x14ac:dyDescent="0.25">
      <c r="C9" s="19" t="s">
        <v>25</v>
      </c>
      <c r="D9" s="27" t="str">
        <f>VLOOKUP(D6,Sheet1!B3:Q13,5,0)</f>
        <v>rina</v>
      </c>
    </row>
    <row r="10" spans="1:20" x14ac:dyDescent="0.25">
      <c r="C10" s="19"/>
      <c r="D10" s="27"/>
    </row>
    <row r="12" spans="1:20" x14ac:dyDescent="0.25">
      <c r="E12" s="20" t="s">
        <v>27</v>
      </c>
      <c r="F12" s="20" t="s">
        <v>28</v>
      </c>
      <c r="G12" s="20" t="s">
        <v>29</v>
      </c>
      <c r="H12" s="20" t="s">
        <v>30</v>
      </c>
      <c r="I12" s="20" t="s">
        <v>31</v>
      </c>
      <c r="J12" s="20" t="s">
        <v>15</v>
      </c>
    </row>
    <row r="13" spans="1:20" x14ac:dyDescent="0.25">
      <c r="E13" s="21" t="s">
        <v>10</v>
      </c>
      <c r="F13" s="22">
        <v>100</v>
      </c>
      <c r="G13" s="23">
        <v>33</v>
      </c>
      <c r="H13" s="11">
        <f>VLOOKUP(D6,Sheet1!B3:Q13,6,FALSE)</f>
        <v>60</v>
      </c>
      <c r="I13" s="23">
        <v>20</v>
      </c>
      <c r="J13" s="11">
        <f>SUM(H13:I13)</f>
        <v>80</v>
      </c>
    </row>
    <row r="14" spans="1:20" x14ac:dyDescent="0.25">
      <c r="E14" s="21" t="s">
        <v>11</v>
      </c>
      <c r="F14" s="22">
        <v>100</v>
      </c>
      <c r="G14" s="23">
        <v>33</v>
      </c>
      <c r="H14" s="11">
        <f>VLOOKUP(D6,Sheet1!B3:Q13,7,)</f>
        <v>59</v>
      </c>
      <c r="I14" s="23">
        <v>20</v>
      </c>
      <c r="J14" s="11">
        <f>SUM(H14:I14)</f>
        <v>79</v>
      </c>
    </row>
    <row r="15" spans="1:20" x14ac:dyDescent="0.25">
      <c r="E15" s="21" t="s">
        <v>12</v>
      </c>
      <c r="F15" s="22">
        <v>100</v>
      </c>
      <c r="G15" s="23">
        <v>33</v>
      </c>
      <c r="H15" s="11">
        <f>VLOOKUP(D6,Sheet1!B3:Q13,8,)</f>
        <v>47</v>
      </c>
      <c r="I15" s="23">
        <v>20</v>
      </c>
      <c r="J15" s="11">
        <f>SUM(H15:I15)</f>
        <v>67</v>
      </c>
    </row>
    <row r="16" spans="1:20" x14ac:dyDescent="0.25">
      <c r="E16" s="21" t="s">
        <v>13</v>
      </c>
      <c r="F16" s="22">
        <v>100</v>
      </c>
      <c r="G16" s="23">
        <v>33</v>
      </c>
      <c r="H16" s="11">
        <f>VLOOKUP(D6,Sheet1!B3:Q13,9,)</f>
        <v>78</v>
      </c>
      <c r="I16" s="23">
        <v>20</v>
      </c>
      <c r="J16" s="11">
        <f>SUM(H16:I16)</f>
        <v>98</v>
      </c>
    </row>
    <row r="17" spans="5:10" x14ac:dyDescent="0.25">
      <c r="E17" s="21" t="s">
        <v>14</v>
      </c>
      <c r="F17" s="22">
        <v>100</v>
      </c>
      <c r="G17" s="23">
        <v>33</v>
      </c>
      <c r="H17" s="11">
        <f>VLOOKUP(D6,Sheet1!B3:Q13,10,)</f>
        <v>72</v>
      </c>
      <c r="I17" s="23">
        <v>20</v>
      </c>
      <c r="J17" s="11">
        <f>SUM(H17:I17)</f>
        <v>92</v>
      </c>
    </row>
    <row r="21" spans="5:10" x14ac:dyDescent="0.25">
      <c r="G21" s="24" t="s">
        <v>15</v>
      </c>
      <c r="H21" s="25">
        <f>SUM(J13:J17)</f>
        <v>416</v>
      </c>
    </row>
    <row r="22" spans="5:10" x14ac:dyDescent="0.25">
      <c r="G22" s="24" t="s">
        <v>20</v>
      </c>
      <c r="H22" s="25" t="str">
        <f>VLOOKUP(Sheet2!D6,Sheet1!B3:Q13,16,0)</f>
        <v>C</v>
      </c>
    </row>
    <row r="23" spans="5:10" x14ac:dyDescent="0.25">
      <c r="G23" s="24" t="s">
        <v>53</v>
      </c>
      <c r="H23" s="25" t="str">
        <f>VLOOKUP(D6,Sheet1!B3:Q13,15,0)</f>
        <v>PASS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02A9F6-2B9E-4BD2-9161-0469EAF0FA8F}">
          <x14:formula1>
            <xm:f>Sheet1!$D$4:$D$13</xm:f>
          </x14:formula1>
          <xm:sqref>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 India</dc:creator>
  <cp:lastModifiedBy>Literacy India</cp:lastModifiedBy>
  <dcterms:created xsi:type="dcterms:W3CDTF">2024-05-24T05:25:10Z</dcterms:created>
  <dcterms:modified xsi:type="dcterms:W3CDTF">2024-05-31T05:04:58Z</dcterms:modified>
</cp:coreProperties>
</file>