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75" windowWidth="20055" windowHeight="7830" firstSheet="1" activeTab="2"/>
  </bookViews>
  <sheets>
    <sheet name="hDefs" sheetId="4" state="hidden" r:id="rId1"/>
    <sheet name="Fieldbook" sheetId="5" r:id="rId2"/>
    <sheet name="Results" sheetId="6" r:id="rId3"/>
    <sheet name="Master" sheetId="7" r:id="rId4"/>
    <sheet name="General" sheetId="8" r:id="rId5"/>
    <sheet name="Installation" sheetId="9" r:id="rId6"/>
    <sheet name="Field" sheetId="10" r:id="rId7"/>
    <sheet name="Weather_data" sheetId="11" r:id="rId8"/>
    <sheet name="Crop_management" sheetId="12" r:id="rId9"/>
    <sheet name="Lists" sheetId="13" state="hidden" r:id="rId10"/>
    <sheet name="cData" sheetId="14" r:id="rId11"/>
  </sheets>
  <externalReferences>
    <externalReference r:id="rId12"/>
  </externalReferences>
  <definedNames>
    <definedName name="AcTrial">hDefs!$H$101:$H$105</definedName>
    <definedName name="Country_Africa">Lists!$A$2:$A$18</definedName>
    <definedName name="Dry_Method">Lists!$P$2:$P$5</definedName>
    <definedName name="fbCntryCel">hDefs!$B$17</definedName>
    <definedName name="fbCollCel">hDefs!$B$19</definedName>
    <definedName name="fbEnvCel">hDefs!$B$18</definedName>
    <definedName name="fbFirDatCol">hDefs!$B$12</definedName>
    <definedName name="fbFirDatRow">hDefs!$B$11</definedName>
    <definedName name="fbFirTitRow">hDefs!$B$29</definedName>
    <definedName name="fbHarvDtCel">hDefs!$B$28</definedName>
    <definedName name="fbHiddenCols">hDefs!$B$31</definedName>
    <definedName name="fbHiddenRows">hDefs!$B$32</definedName>
    <definedName name="FbkEssCols">hDefs!$N$101:$N$124</definedName>
    <definedName name="fbLasDatCol">hDefs!$B$13</definedName>
    <definedName name="fbLasTitRow">hDefs!$B$30</definedName>
    <definedName name="fbLocNameCel">hDefs!$B$16</definedName>
    <definedName name="fbNetPlotLenCel">hDefs!$B$24</definedName>
    <definedName name="fbPlantDayCel">hDefs!$B$20</definedName>
    <definedName name="fbPlantMonthCel">hDefs!$B$21</definedName>
    <definedName name="fbPlantSeasCel">hDefs!$B$23</definedName>
    <definedName name="fbPlantSpaceCel">hDefs!$B$25</definedName>
    <definedName name="fbPlantYrCel">hDefs!$B$22</definedName>
    <definedName name="fbRowsHarvCel">hDefs!$B$27</definedName>
    <definedName name="fbRowSpaceCel">hDefs!$B$26</definedName>
    <definedName name="fbTrlSerNameCel">hDefs!$B$14</definedName>
    <definedName name="fbTrlSiteCel">hDefs!$B$15</definedName>
    <definedName name="field_title">Lists!$H$1</definedName>
    <definedName name="fReqdCols">hDefs!$I$101:$I$107</definedName>
    <definedName name="fReqdRows">hDefs!$J$101:$J$104</definedName>
    <definedName name="fTrial">hDefs!$A$101:$A$251</definedName>
    <definedName name="identification_title">Lists!$C$1:$D$1</definedName>
    <definedName name="installation_title">Lists!$F$1</definedName>
    <definedName name="LIST_COUNTRY">Lists!$A$2:$A$243</definedName>
    <definedName name="LIST_DESIGN">Lists!$F$2:$F$9</definedName>
    <definedName name="LIST_Obs_Trial" localSheetId="9">Lists!$C$2:$C$4</definedName>
    <definedName name="LIST_Season">Lists!$H$2:$H$5</definedName>
    <definedName name="LIST_SOIL">Lists!$J$2:$J$6</definedName>
    <definedName name="MasEssCols">hDefs!$P$101:$P$110</definedName>
    <definedName name="minimal_title">Lists!$A$1:$B$1</definedName>
    <definedName name="minimal_total">Lists!$A$1:$B$243</definedName>
    <definedName name="mReqdCols">hDefs!$M$101:$M$106</definedName>
    <definedName name="mTrial">hDefs!$E$101:$E$206</definedName>
    <definedName name="nNur">[1]hDefs!$A$101:$A$236</definedName>
    <definedName name="ObsTrial">Lists!$C$2:$C$4</definedName>
    <definedName name="PLOT_TYPE">Lists!$H$15:$H$18</definedName>
    <definedName name="_xlnm.Print_Area" localSheetId="1">Fieldbook!$A$10:$AM$24</definedName>
    <definedName name="_xlnm.Print_Area" localSheetId="3">Master!$K$2:$DJ$43</definedName>
    <definedName name="_xlnm.Print_Area" localSheetId="2">Results!$A$20:$BN$38</definedName>
    <definedName name="_xlnm.Print_Titles" localSheetId="1">Fieldbook!$B:$H,Fieldbook!$17:$24</definedName>
    <definedName name="_xlnm.Print_Titles" localSheetId="2">Results!$B:$E,Results!$10:$23</definedName>
    <definedName name="rAgroEcology">General!$B$13</definedName>
    <definedName name="rCollaborator">General!$B$4</definedName>
    <definedName name="rCountry">General!$B$8</definedName>
    <definedName name="resCntryCel">hDefs!$D$17</definedName>
    <definedName name="resCollCel">hDefs!$D$19</definedName>
    <definedName name="resEnvCel">hDefs!$D$18</definedName>
    <definedName name="ResEssCols">hDefs!$O$101:$O$121</definedName>
    <definedName name="resFirDatCol">hDefs!$D$12</definedName>
    <definedName name="resFirDatRow">hDefs!$D$11</definedName>
    <definedName name="resFirTitRow">hDefs!$D$29</definedName>
    <definedName name="resHarvDtCel">hDefs!$D$28</definedName>
    <definedName name="resHiddenCols">hDefs!$D$76</definedName>
    <definedName name="resHiddenRows">hDefs!$D$77</definedName>
    <definedName name="resLasDatCol">hDefs!$D$13</definedName>
    <definedName name="resLasTitRow">hDefs!$D$30</definedName>
    <definedName name="resLocNameCel">hDefs!$D$16</definedName>
    <definedName name="resNetPlotLenCel">hDefs!$D$24</definedName>
    <definedName name="resPlantDayCel">hDefs!$D$20</definedName>
    <definedName name="resPlantMonthCel">hDefs!$D$21</definedName>
    <definedName name="resPlantSeasCel">hDefs!$D$23</definedName>
    <definedName name="resPlantSpaceCel">hDefs!$D$25</definedName>
    <definedName name="resPlantYrCel">hDefs!$D$22</definedName>
    <definedName name="resRowsHarvCel">hDefs!$D$27</definedName>
    <definedName name="resRowSpaceCel">hDefs!$D$26</definedName>
    <definedName name="resTrlSerNameCel">hDefs!$D$14</definedName>
    <definedName name="resTrlSiteCel">hDefs!$D$15</definedName>
    <definedName name="rHarvestDate">Installation!$B$16</definedName>
    <definedName name="rInstitution">General!$B$5</definedName>
    <definedName name="rPlantingDate">Installation!$B$12</definedName>
    <definedName name="rPlotSize">Installation!$B$8</definedName>
    <definedName name="rReqdCols">hDefs!$K$101:$K$104</definedName>
    <definedName name="rReqdRows">hDefs!$L$101:$L$123</definedName>
    <definedName name="rSiteName">General!$B$12</definedName>
    <definedName name="rTrial">hDefs!$C$101:$C$228</definedName>
    <definedName name="rTrialSumm">hDefs!$G$101:$G$127</definedName>
    <definedName name="SiteNum">hDefs!$D$10</definedName>
    <definedName name="SOIL_GROUP">Lists!$J$2:$J$22</definedName>
    <definedName name="SOIL_TEXTURE">Lists!$L$2:$L$9</definedName>
    <definedName name="TAB_EVALUATIONS">Lists!$C$2:$C$15</definedName>
    <definedName name="TAB_PAIS">Lists!$A$2:$B$243</definedName>
    <definedName name="TAB_SOIL">Lists!$H$2:$H$6</definedName>
    <definedName name="TAB_TYPE_TRIAL">Lists!$D$3:$D$7</definedName>
    <definedName name="tplResSummStatFirRow">hDefs!$D$31</definedName>
    <definedName name="Trial_Trial">Lists!$E$2:$E$4</definedName>
    <definedName name="TrialName">hDefs!$D$8</definedName>
    <definedName name="TrialSeries">hDefs!$D$9</definedName>
    <definedName name="trialtype">Lists!$D$2:$D$7</definedName>
    <definedName name="TYPE_CHECK">Lists!$N$2:$N$4</definedName>
    <definedName name="VersionXY">hDefs!$B$34</definedName>
    <definedName name="VersionZ">hDefs!$B$35</definedName>
  </definedNames>
  <calcPr calcId="152511"/>
</workbook>
</file>

<file path=xl/calcChain.xml><?xml version="1.0" encoding="utf-8"?>
<calcChain xmlns="http://schemas.openxmlformats.org/spreadsheetml/2006/main">
  <c r="CL42" i="7" l="1"/>
  <c r="CK42" i="7"/>
  <c r="CJ42" i="7"/>
  <c r="CI42" i="7"/>
  <c r="CH42" i="7"/>
  <c r="CG42" i="7"/>
  <c r="CF42" i="7"/>
  <c r="CE42" i="7"/>
  <c r="CD42" i="7"/>
  <c r="AU42" i="7"/>
  <c r="AT42" i="7"/>
  <c r="AS42" i="7"/>
  <c r="AR42" i="7"/>
  <c r="AO42" i="7"/>
  <c r="AK42" i="7"/>
  <c r="AE42" i="7"/>
  <c r="AD42" i="7"/>
  <c r="AA42" i="7"/>
  <c r="Z42" i="7"/>
  <c r="Y42" i="7"/>
  <c r="X42" i="7"/>
  <c r="V42" i="7"/>
  <c r="T42" i="7"/>
  <c r="S42" i="7"/>
  <c r="R42" i="7"/>
  <c r="P42" i="7"/>
  <c r="M42" i="7"/>
  <c r="CL41" i="7"/>
  <c r="CK41" i="7"/>
  <c r="CJ41" i="7"/>
  <c r="CI41" i="7"/>
  <c r="CH41" i="7"/>
  <c r="CG41" i="7"/>
  <c r="CF41" i="7"/>
  <c r="CE41" i="7"/>
  <c r="CD41" i="7"/>
  <c r="AU41" i="7"/>
  <c r="AT41" i="7"/>
  <c r="AS41" i="7"/>
  <c r="AR41" i="7"/>
  <c r="AO41" i="7"/>
  <c r="AK41" i="7"/>
  <c r="AE41" i="7"/>
  <c r="AD41" i="7"/>
  <c r="AA41" i="7"/>
  <c r="Z41" i="7"/>
  <c r="Y41" i="7"/>
  <c r="X41" i="7"/>
  <c r="V41" i="7"/>
  <c r="T41" i="7"/>
  <c r="S41" i="7"/>
  <c r="R41" i="7"/>
  <c r="P41" i="7"/>
  <c r="M41" i="7"/>
  <c r="CL40" i="7"/>
  <c r="CK40" i="7"/>
  <c r="CJ40" i="7"/>
  <c r="CI40" i="7"/>
  <c r="CH40" i="7"/>
  <c r="CG40" i="7"/>
  <c r="CF40" i="7"/>
  <c r="CE40" i="7"/>
  <c r="CD40" i="7"/>
  <c r="AU40" i="7"/>
  <c r="AT40" i="7"/>
  <c r="AS40" i="7"/>
  <c r="AR40" i="7"/>
  <c r="AO40" i="7"/>
  <c r="AK40" i="7"/>
  <c r="AE40" i="7"/>
  <c r="AD40" i="7"/>
  <c r="AA40" i="7"/>
  <c r="Z40" i="7"/>
  <c r="Y40" i="7"/>
  <c r="X40" i="7"/>
  <c r="V40" i="7"/>
  <c r="T40" i="7"/>
  <c r="S40" i="7"/>
  <c r="R40" i="7"/>
  <c r="P40" i="7"/>
  <c r="M40" i="7"/>
  <c r="CL39" i="7"/>
  <c r="CK39" i="7"/>
  <c r="CJ39" i="7"/>
  <c r="CI39" i="7"/>
  <c r="CH39" i="7"/>
  <c r="CG39" i="7"/>
  <c r="CF39" i="7"/>
  <c r="CE39" i="7"/>
  <c r="CD39" i="7"/>
  <c r="AU39" i="7"/>
  <c r="AT39" i="7"/>
  <c r="AS39" i="7"/>
  <c r="AR39" i="7"/>
  <c r="AO39" i="7"/>
  <c r="AK39" i="7"/>
  <c r="AE39" i="7"/>
  <c r="AD39" i="7"/>
  <c r="AA39" i="7"/>
  <c r="Z39" i="7"/>
  <c r="Y39" i="7"/>
  <c r="X39" i="7"/>
  <c r="V39" i="7"/>
  <c r="T39" i="7"/>
  <c r="S39" i="7"/>
  <c r="R39" i="7"/>
  <c r="P39" i="7"/>
  <c r="M39" i="7"/>
  <c r="CL38" i="7"/>
  <c r="CK38" i="7"/>
  <c r="CJ38" i="7"/>
  <c r="CI38" i="7"/>
  <c r="CH38" i="7"/>
  <c r="CG38" i="7"/>
  <c r="CF38" i="7"/>
  <c r="CE38" i="7"/>
  <c r="CD38" i="7"/>
  <c r="AU38" i="7"/>
  <c r="AT38" i="7"/>
  <c r="AS38" i="7"/>
  <c r="AR38" i="7"/>
  <c r="AO38" i="7"/>
  <c r="AK38" i="7"/>
  <c r="AE38" i="7"/>
  <c r="AD38" i="7"/>
  <c r="AA38" i="7"/>
  <c r="Z38" i="7"/>
  <c r="Y38" i="7"/>
  <c r="X38" i="7"/>
  <c r="V38" i="7"/>
  <c r="T38" i="7"/>
  <c r="S38" i="7"/>
  <c r="R38" i="7"/>
  <c r="P38" i="7"/>
  <c r="M38" i="7"/>
  <c r="CL37" i="7"/>
  <c r="CK37" i="7"/>
  <c r="CJ37" i="7"/>
  <c r="CI37" i="7"/>
  <c r="CH37" i="7"/>
  <c r="CG37" i="7"/>
  <c r="CF37" i="7"/>
  <c r="CE37" i="7"/>
  <c r="CD37" i="7"/>
  <c r="AU37" i="7"/>
  <c r="AT37" i="7"/>
  <c r="AS37" i="7"/>
  <c r="AR37" i="7"/>
  <c r="AO37" i="7"/>
  <c r="AK37" i="7"/>
  <c r="AE37" i="7"/>
  <c r="AD37" i="7"/>
  <c r="AA37" i="7"/>
  <c r="Z37" i="7"/>
  <c r="Y37" i="7"/>
  <c r="X37" i="7"/>
  <c r="V37" i="7"/>
  <c r="T37" i="7"/>
  <c r="S37" i="7"/>
  <c r="R37" i="7"/>
  <c r="P37" i="7"/>
  <c r="M37" i="7"/>
  <c r="CL36" i="7"/>
  <c r="CK36" i="7"/>
  <c r="CJ36" i="7"/>
  <c r="CI36" i="7"/>
  <c r="CH36" i="7"/>
  <c r="CG36" i="7"/>
  <c r="CF36" i="7"/>
  <c r="CE36" i="7"/>
  <c r="CD36" i="7"/>
  <c r="AU36" i="7"/>
  <c r="AT36" i="7"/>
  <c r="AS36" i="7"/>
  <c r="AR36" i="7"/>
  <c r="AO36" i="7"/>
  <c r="AK36" i="7"/>
  <c r="AE36" i="7"/>
  <c r="AD36" i="7"/>
  <c r="AA36" i="7"/>
  <c r="Z36" i="7"/>
  <c r="Y36" i="7"/>
  <c r="X36" i="7"/>
  <c r="V36" i="7"/>
  <c r="T36" i="7"/>
  <c r="S36" i="7"/>
  <c r="R36" i="7"/>
  <c r="P36" i="7"/>
  <c r="M36" i="7"/>
  <c r="CL35" i="7"/>
  <c r="CK35" i="7"/>
  <c r="CJ35" i="7"/>
  <c r="CI35" i="7"/>
  <c r="CH35" i="7"/>
  <c r="CG35" i="7"/>
  <c r="CF35" i="7"/>
  <c r="CE35" i="7"/>
  <c r="CD35" i="7"/>
  <c r="AU35" i="7"/>
  <c r="AT35" i="7"/>
  <c r="AS35" i="7"/>
  <c r="AR35" i="7"/>
  <c r="AO35" i="7"/>
  <c r="AK35" i="7"/>
  <c r="AE35" i="7"/>
  <c r="AD35" i="7"/>
  <c r="AA35" i="7"/>
  <c r="Z35" i="7"/>
  <c r="Y35" i="7"/>
  <c r="X35" i="7"/>
  <c r="V35" i="7"/>
  <c r="T35" i="7"/>
  <c r="S35" i="7"/>
  <c r="R35" i="7"/>
  <c r="P35" i="7"/>
  <c r="M35" i="7"/>
  <c r="CL34" i="7"/>
  <c r="CK34" i="7"/>
  <c r="CJ34" i="7"/>
  <c r="CI34" i="7"/>
  <c r="CH34" i="7"/>
  <c r="CG34" i="7"/>
  <c r="CF34" i="7"/>
  <c r="CE34" i="7"/>
  <c r="CD34" i="7"/>
  <c r="AU34" i="7"/>
  <c r="AT34" i="7"/>
  <c r="AS34" i="7"/>
  <c r="AR34" i="7"/>
  <c r="AO34" i="7"/>
  <c r="AK34" i="7"/>
  <c r="AE34" i="7"/>
  <c r="AD34" i="7"/>
  <c r="AA34" i="7"/>
  <c r="Z34" i="7"/>
  <c r="Y34" i="7"/>
  <c r="X34" i="7"/>
  <c r="V34" i="7"/>
  <c r="T34" i="7"/>
  <c r="S34" i="7"/>
  <c r="R34" i="7"/>
  <c r="P34" i="7"/>
  <c r="M34" i="7"/>
  <c r="CL33" i="7"/>
  <c r="CK33" i="7"/>
  <c r="CJ33" i="7"/>
  <c r="CI33" i="7"/>
  <c r="CH33" i="7"/>
  <c r="CG33" i="7"/>
  <c r="CF33" i="7"/>
  <c r="CE33" i="7"/>
  <c r="CD33" i="7"/>
  <c r="AU33" i="7"/>
  <c r="AT33" i="7"/>
  <c r="AS33" i="7"/>
  <c r="AR33" i="7"/>
  <c r="AO33" i="7"/>
  <c r="AK33" i="7"/>
  <c r="AE33" i="7"/>
  <c r="AD33" i="7"/>
  <c r="AA33" i="7"/>
  <c r="Z33" i="7"/>
  <c r="Y33" i="7"/>
  <c r="X33" i="7"/>
  <c r="V33" i="7"/>
  <c r="T33" i="7"/>
  <c r="S33" i="7"/>
  <c r="R33" i="7"/>
  <c r="P33" i="7"/>
  <c r="M33" i="7"/>
  <c r="CL32" i="7"/>
  <c r="CK32" i="7"/>
  <c r="CJ32" i="7"/>
  <c r="CI32" i="7"/>
  <c r="CH32" i="7"/>
  <c r="CG32" i="7"/>
  <c r="CF32" i="7"/>
  <c r="CE32" i="7"/>
  <c r="CD32" i="7"/>
  <c r="AU32" i="7"/>
  <c r="AT32" i="7"/>
  <c r="AS32" i="7"/>
  <c r="AR32" i="7"/>
  <c r="AO32" i="7"/>
  <c r="AK32" i="7"/>
  <c r="AE32" i="7"/>
  <c r="AD32" i="7"/>
  <c r="AA32" i="7"/>
  <c r="Z32" i="7"/>
  <c r="Y32" i="7"/>
  <c r="X32" i="7"/>
  <c r="V32" i="7"/>
  <c r="T32" i="7"/>
  <c r="S32" i="7"/>
  <c r="R32" i="7"/>
  <c r="P32" i="7"/>
  <c r="M32" i="7"/>
  <c r="CL31" i="7"/>
  <c r="CK31" i="7"/>
  <c r="CJ31" i="7"/>
  <c r="CI31" i="7"/>
  <c r="CH31" i="7"/>
  <c r="CG31" i="7"/>
  <c r="CF31" i="7"/>
  <c r="CE31" i="7"/>
  <c r="CD31" i="7"/>
  <c r="AU31" i="7"/>
  <c r="AT31" i="7"/>
  <c r="AS31" i="7"/>
  <c r="AR31" i="7"/>
  <c r="AO31" i="7"/>
  <c r="AK31" i="7"/>
  <c r="AE31" i="7"/>
  <c r="AD31" i="7"/>
  <c r="AA31" i="7"/>
  <c r="Z31" i="7"/>
  <c r="Y31" i="7"/>
  <c r="X31" i="7"/>
  <c r="V31" i="7"/>
  <c r="T31" i="7"/>
  <c r="S31" i="7"/>
  <c r="R31" i="7"/>
  <c r="P31" i="7"/>
  <c r="M31" i="7"/>
  <c r="CL30" i="7"/>
  <c r="CK30" i="7"/>
  <c r="CJ30" i="7"/>
  <c r="CI30" i="7"/>
  <c r="CH30" i="7"/>
  <c r="CG30" i="7"/>
  <c r="CF30" i="7"/>
  <c r="CE30" i="7"/>
  <c r="CD30" i="7"/>
  <c r="AU30" i="7"/>
  <c r="AT30" i="7"/>
  <c r="AS30" i="7"/>
  <c r="AR30" i="7"/>
  <c r="AO30" i="7"/>
  <c r="AK30" i="7"/>
  <c r="AE30" i="7"/>
  <c r="AD30" i="7"/>
  <c r="AA30" i="7"/>
  <c r="Z30" i="7"/>
  <c r="Y30" i="7"/>
  <c r="X30" i="7"/>
  <c r="V30" i="7"/>
  <c r="T30" i="7"/>
  <c r="S30" i="7"/>
  <c r="R30" i="7"/>
  <c r="P30" i="7"/>
  <c r="M30" i="7"/>
  <c r="CL28" i="7"/>
  <c r="CK28" i="7"/>
  <c r="CJ28" i="7"/>
  <c r="CI28" i="7"/>
  <c r="CH28" i="7"/>
  <c r="CG28" i="7"/>
  <c r="CF28" i="7"/>
  <c r="CE28" i="7"/>
  <c r="CD28" i="7"/>
  <c r="AU28" i="7"/>
  <c r="AT28" i="7"/>
  <c r="AS28" i="7"/>
  <c r="AR28" i="7"/>
  <c r="AO28" i="7"/>
  <c r="AK28" i="7"/>
  <c r="AE28" i="7"/>
  <c r="AD28" i="7"/>
  <c r="AA28" i="7"/>
  <c r="Z28" i="7"/>
  <c r="Y28" i="7"/>
  <c r="X28" i="7"/>
  <c r="V28" i="7"/>
  <c r="T28" i="7"/>
  <c r="S28" i="7"/>
  <c r="R28" i="7"/>
  <c r="P28" i="7"/>
  <c r="M28" i="7"/>
  <c r="CL27" i="7"/>
  <c r="CK27" i="7"/>
  <c r="CJ27" i="7"/>
  <c r="CI27" i="7"/>
  <c r="CH27" i="7"/>
  <c r="CG27" i="7"/>
  <c r="CF27" i="7"/>
  <c r="CE27" i="7"/>
  <c r="CD27" i="7"/>
  <c r="AU27" i="7"/>
  <c r="AT27" i="7"/>
  <c r="AS27" i="7"/>
  <c r="AR27" i="7"/>
  <c r="AO27" i="7"/>
  <c r="AK27" i="7"/>
  <c r="AE27" i="7"/>
  <c r="AD27" i="7"/>
  <c r="AA27" i="7"/>
  <c r="Z27" i="7"/>
  <c r="Y27" i="7"/>
  <c r="X27" i="7"/>
  <c r="V27" i="7"/>
  <c r="T27" i="7"/>
  <c r="S27" i="7"/>
  <c r="R27" i="7"/>
  <c r="P27" i="7"/>
  <c r="M27" i="7"/>
  <c r="CL26" i="7"/>
  <c r="CK26" i="7"/>
  <c r="CJ26" i="7"/>
  <c r="CI26" i="7"/>
  <c r="CH26" i="7"/>
  <c r="CG26" i="7"/>
  <c r="CF26" i="7"/>
  <c r="CE26" i="7"/>
  <c r="CD26" i="7"/>
  <c r="AU26" i="7"/>
  <c r="AT26" i="7"/>
  <c r="AS26" i="7"/>
  <c r="AR26" i="7"/>
  <c r="AO26" i="7"/>
  <c r="AK26" i="7"/>
  <c r="AE26" i="7"/>
  <c r="AD26" i="7"/>
  <c r="AA26" i="7"/>
  <c r="Z26" i="7"/>
  <c r="Y26" i="7"/>
  <c r="X26" i="7"/>
  <c r="V26" i="7"/>
  <c r="T26" i="7"/>
  <c r="S26" i="7"/>
  <c r="R26" i="7"/>
  <c r="P26" i="7"/>
  <c r="M26" i="7"/>
  <c r="CL25" i="7"/>
  <c r="CK25" i="7"/>
  <c r="CJ25" i="7"/>
  <c r="CI25" i="7"/>
  <c r="CH25" i="7"/>
  <c r="CG25" i="7"/>
  <c r="CF25" i="7"/>
  <c r="CE25" i="7"/>
  <c r="CD25" i="7"/>
  <c r="AU25" i="7"/>
  <c r="AT25" i="7"/>
  <c r="AS25" i="7"/>
  <c r="AR25" i="7"/>
  <c r="AO25" i="7"/>
  <c r="AK25" i="7"/>
  <c r="AE25" i="7"/>
  <c r="AD25" i="7"/>
  <c r="AA25" i="7"/>
  <c r="Z25" i="7"/>
  <c r="Y25" i="7"/>
  <c r="X25" i="7"/>
  <c r="V25" i="7"/>
  <c r="T25" i="7"/>
  <c r="S25" i="7"/>
  <c r="R25" i="7"/>
  <c r="P25" i="7"/>
  <c r="M25" i="7"/>
  <c r="CL24" i="7"/>
  <c r="CK24" i="7"/>
  <c r="CJ24" i="7"/>
  <c r="CI24" i="7"/>
  <c r="CH24" i="7"/>
  <c r="CG24" i="7"/>
  <c r="CF24" i="7"/>
  <c r="CE24" i="7"/>
  <c r="CD24" i="7"/>
  <c r="AU24" i="7"/>
  <c r="AT24" i="7"/>
  <c r="AS24" i="7"/>
  <c r="AR24" i="7"/>
  <c r="AO24" i="7"/>
  <c r="AK24" i="7"/>
  <c r="AE24" i="7"/>
  <c r="AD24" i="7"/>
  <c r="AA24" i="7"/>
  <c r="Z24" i="7"/>
  <c r="Y24" i="7"/>
  <c r="X24" i="7"/>
  <c r="V24" i="7"/>
  <c r="T24" i="7"/>
  <c r="S24" i="7"/>
  <c r="R24" i="7"/>
  <c r="P24" i="7"/>
  <c r="M24" i="7"/>
  <c r="CL23" i="7"/>
  <c r="CK23" i="7"/>
  <c r="CJ23" i="7"/>
  <c r="CI23" i="7"/>
  <c r="CH23" i="7"/>
  <c r="CG23" i="7"/>
  <c r="CF23" i="7"/>
  <c r="CE23" i="7"/>
  <c r="CD23" i="7"/>
  <c r="AU23" i="7"/>
  <c r="AT23" i="7"/>
  <c r="AS23" i="7"/>
  <c r="AR23" i="7"/>
  <c r="AO23" i="7"/>
  <c r="AK23" i="7"/>
  <c r="AE23" i="7"/>
  <c r="AD23" i="7"/>
  <c r="AA23" i="7"/>
  <c r="Z23" i="7"/>
  <c r="Y23" i="7"/>
  <c r="X23" i="7"/>
  <c r="V23" i="7"/>
  <c r="T23" i="7"/>
  <c r="S23" i="7"/>
  <c r="R23" i="7"/>
  <c r="P23" i="7"/>
  <c r="M23" i="7"/>
  <c r="CL22" i="7"/>
  <c r="CK22" i="7"/>
  <c r="CJ22" i="7"/>
  <c r="CI22" i="7"/>
  <c r="CH22" i="7"/>
  <c r="CG22" i="7"/>
  <c r="CF22" i="7"/>
  <c r="CE22" i="7"/>
  <c r="CD22" i="7"/>
  <c r="AU22" i="7"/>
  <c r="AT22" i="7"/>
  <c r="AS22" i="7"/>
  <c r="AR22" i="7"/>
  <c r="AO22" i="7"/>
  <c r="AK22" i="7"/>
  <c r="AE22" i="7"/>
  <c r="AD22" i="7"/>
  <c r="AA22" i="7"/>
  <c r="Z22" i="7"/>
  <c r="Y22" i="7"/>
  <c r="X22" i="7"/>
  <c r="V22" i="7"/>
  <c r="T22" i="7"/>
  <c r="S22" i="7"/>
  <c r="R22" i="7"/>
  <c r="P22" i="7"/>
  <c r="M22" i="7"/>
  <c r="CL21" i="7"/>
  <c r="CK21" i="7"/>
  <c r="CJ21" i="7"/>
  <c r="CI21" i="7"/>
  <c r="CH21" i="7"/>
  <c r="CG21" i="7"/>
  <c r="CF21" i="7"/>
  <c r="CE21" i="7"/>
  <c r="CD21" i="7"/>
  <c r="AU21" i="7"/>
  <c r="AT21" i="7"/>
  <c r="AS21" i="7"/>
  <c r="AR21" i="7"/>
  <c r="AO21" i="7"/>
  <c r="AK21" i="7"/>
  <c r="AE21" i="7"/>
  <c r="AD21" i="7"/>
  <c r="AA21" i="7"/>
  <c r="Z21" i="7"/>
  <c r="Y21" i="7"/>
  <c r="X21" i="7"/>
  <c r="V21" i="7"/>
  <c r="T21" i="7"/>
  <c r="S21" i="7"/>
  <c r="R21" i="7"/>
  <c r="P21" i="7"/>
  <c r="M21" i="7"/>
  <c r="CL20" i="7"/>
  <c r="CK20" i="7"/>
  <c r="CJ20" i="7"/>
  <c r="CI20" i="7"/>
  <c r="CH20" i="7"/>
  <c r="CG20" i="7"/>
  <c r="CF20" i="7"/>
  <c r="CE20" i="7"/>
  <c r="CD20" i="7"/>
  <c r="AU20" i="7"/>
  <c r="AT20" i="7"/>
  <c r="AS20" i="7"/>
  <c r="AR20" i="7"/>
  <c r="AO20" i="7"/>
  <c r="AK20" i="7"/>
  <c r="AE20" i="7"/>
  <c r="AD20" i="7"/>
  <c r="AA20" i="7"/>
  <c r="Z20" i="7"/>
  <c r="Y20" i="7"/>
  <c r="X20" i="7"/>
  <c r="V20" i="7"/>
  <c r="T20" i="7"/>
  <c r="S20" i="7"/>
  <c r="R20" i="7"/>
  <c r="P20" i="7"/>
  <c r="M20" i="7"/>
  <c r="CL19" i="7"/>
  <c r="CK19" i="7"/>
  <c r="CJ19" i="7"/>
  <c r="CI19" i="7"/>
  <c r="CH19" i="7"/>
  <c r="CG19" i="7"/>
  <c r="CF19" i="7"/>
  <c r="CE19" i="7"/>
  <c r="CD19" i="7"/>
  <c r="AU19" i="7"/>
  <c r="AT19" i="7"/>
  <c r="AS19" i="7"/>
  <c r="AR19" i="7"/>
  <c r="AO19" i="7"/>
  <c r="AK19" i="7"/>
  <c r="AE19" i="7"/>
  <c r="AD19" i="7"/>
  <c r="AA19" i="7"/>
  <c r="Z19" i="7"/>
  <c r="Y19" i="7"/>
  <c r="X19" i="7"/>
  <c r="V19" i="7"/>
  <c r="T19" i="7"/>
  <c r="S19" i="7"/>
  <c r="R19" i="7"/>
  <c r="P19" i="7"/>
  <c r="M19" i="7"/>
  <c r="CL18" i="7"/>
  <c r="CK18" i="7"/>
  <c r="CJ18" i="7"/>
  <c r="CI18" i="7"/>
  <c r="CH18" i="7"/>
  <c r="CG18" i="7"/>
  <c r="CF18" i="7"/>
  <c r="CE18" i="7"/>
  <c r="CD18" i="7"/>
  <c r="AU18" i="7"/>
  <c r="AT18" i="7"/>
  <c r="AS18" i="7"/>
  <c r="AR18" i="7"/>
  <c r="AO18" i="7"/>
  <c r="AK18" i="7"/>
  <c r="AE18" i="7"/>
  <c r="AD18" i="7"/>
  <c r="AA18" i="7"/>
  <c r="Z18" i="7"/>
  <c r="Y18" i="7"/>
  <c r="X18" i="7"/>
  <c r="V18" i="7"/>
  <c r="T18" i="7"/>
  <c r="S18" i="7"/>
  <c r="R18" i="7"/>
  <c r="P18" i="7"/>
  <c r="M18" i="7"/>
  <c r="CL17" i="7"/>
  <c r="CK17" i="7"/>
  <c r="CJ17" i="7"/>
  <c r="CI17" i="7"/>
  <c r="CH17" i="7"/>
  <c r="CG17" i="7"/>
  <c r="CF17" i="7"/>
  <c r="CE17" i="7"/>
  <c r="CD17" i="7"/>
  <c r="AU17" i="7"/>
  <c r="AT17" i="7"/>
  <c r="AS17" i="7"/>
  <c r="AR17" i="7"/>
  <c r="AO17" i="7"/>
  <c r="AK17" i="7"/>
  <c r="AE17" i="7"/>
  <c r="AD17" i="7"/>
  <c r="AA17" i="7"/>
  <c r="Z17" i="7"/>
  <c r="Y17" i="7"/>
  <c r="X17" i="7"/>
  <c r="V17" i="7"/>
  <c r="T17" i="7"/>
  <c r="S17" i="7"/>
  <c r="R17" i="7"/>
  <c r="P17" i="7"/>
  <c r="M17" i="7"/>
  <c r="CL16" i="7"/>
  <c r="CK16" i="7"/>
  <c r="CJ16" i="7"/>
  <c r="CI16" i="7"/>
  <c r="CH16" i="7"/>
  <c r="CG16" i="7"/>
  <c r="CF16" i="7"/>
  <c r="CE16" i="7"/>
  <c r="CD16" i="7"/>
  <c r="AU16" i="7"/>
  <c r="AT16" i="7"/>
  <c r="AS16" i="7"/>
  <c r="AR16" i="7"/>
  <c r="AO16" i="7"/>
  <c r="AK16" i="7"/>
  <c r="AE16" i="7"/>
  <c r="AD16" i="7"/>
  <c r="AA16" i="7"/>
  <c r="Z16" i="7"/>
  <c r="Y16" i="7"/>
  <c r="X16" i="7"/>
  <c r="V16" i="7"/>
  <c r="T16" i="7"/>
  <c r="S16" i="7"/>
  <c r="R16" i="7"/>
  <c r="P16" i="7"/>
  <c r="M16" i="7"/>
  <c r="CL14" i="7"/>
  <c r="CK14" i="7"/>
  <c r="CJ14" i="7"/>
  <c r="CI14" i="7"/>
  <c r="CH14" i="7"/>
  <c r="CG14" i="7"/>
  <c r="CF14" i="7"/>
  <c r="CE14" i="7"/>
  <c r="CD14" i="7"/>
  <c r="AU14" i="7"/>
  <c r="AT14" i="7"/>
  <c r="AS14" i="7"/>
  <c r="AR14" i="7"/>
  <c r="AO14" i="7"/>
  <c r="AK14" i="7"/>
  <c r="AE14" i="7"/>
  <c r="AD14" i="7"/>
  <c r="AA14" i="7"/>
  <c r="Z14" i="7"/>
  <c r="Y14" i="7"/>
  <c r="X14" i="7"/>
  <c r="V14" i="7"/>
  <c r="T14" i="7"/>
  <c r="S14" i="7"/>
  <c r="R14" i="7"/>
  <c r="P14" i="7"/>
  <c r="M14" i="7"/>
  <c r="CL13" i="7"/>
  <c r="CK13" i="7"/>
  <c r="CJ13" i="7"/>
  <c r="CI13" i="7"/>
  <c r="CH13" i="7"/>
  <c r="CG13" i="7"/>
  <c r="CF13" i="7"/>
  <c r="CE13" i="7"/>
  <c r="CD13" i="7"/>
  <c r="AU13" i="7"/>
  <c r="AT13" i="7"/>
  <c r="AS13" i="7"/>
  <c r="AR13" i="7"/>
  <c r="AO13" i="7"/>
  <c r="AK13" i="7"/>
  <c r="AE13" i="7"/>
  <c r="AD13" i="7"/>
  <c r="AA13" i="7"/>
  <c r="Z13" i="7"/>
  <c r="Y13" i="7"/>
  <c r="X13" i="7"/>
  <c r="V13" i="7"/>
  <c r="T13" i="7"/>
  <c r="S13" i="7"/>
  <c r="R13" i="7"/>
  <c r="P13" i="7"/>
  <c r="M13" i="7"/>
  <c r="CL12" i="7"/>
  <c r="CK12" i="7"/>
  <c r="CJ12" i="7"/>
  <c r="CI12" i="7"/>
  <c r="CH12" i="7"/>
  <c r="CG12" i="7"/>
  <c r="CF12" i="7"/>
  <c r="CE12" i="7"/>
  <c r="CD12" i="7"/>
  <c r="AU12" i="7"/>
  <c r="AT12" i="7"/>
  <c r="AS12" i="7"/>
  <c r="AR12" i="7"/>
  <c r="AO12" i="7"/>
  <c r="AK12" i="7"/>
  <c r="AE12" i="7"/>
  <c r="AD12" i="7"/>
  <c r="AA12" i="7"/>
  <c r="Z12" i="7"/>
  <c r="Y12" i="7"/>
  <c r="X12" i="7"/>
  <c r="V12" i="7"/>
  <c r="T12" i="7"/>
  <c r="S12" i="7"/>
  <c r="R12" i="7"/>
  <c r="P12" i="7"/>
  <c r="M12" i="7"/>
  <c r="CL11" i="7"/>
  <c r="CK11" i="7"/>
  <c r="CJ11" i="7"/>
  <c r="CI11" i="7"/>
  <c r="CH11" i="7"/>
  <c r="CG11" i="7"/>
  <c r="CF11" i="7"/>
  <c r="CE11" i="7"/>
  <c r="CD11" i="7"/>
  <c r="AU11" i="7"/>
  <c r="AT11" i="7"/>
  <c r="AS11" i="7"/>
  <c r="AR11" i="7"/>
  <c r="AO11" i="7"/>
  <c r="AK11" i="7"/>
  <c r="AE11" i="7"/>
  <c r="AD11" i="7"/>
  <c r="AA11" i="7"/>
  <c r="Z11" i="7"/>
  <c r="Y11" i="7"/>
  <c r="X11" i="7"/>
  <c r="V11" i="7"/>
  <c r="T11" i="7"/>
  <c r="S11" i="7"/>
  <c r="R11" i="7"/>
  <c r="P11" i="7"/>
  <c r="M11" i="7"/>
  <c r="CL10" i="7"/>
  <c r="CK10" i="7"/>
  <c r="CJ10" i="7"/>
  <c r="CI10" i="7"/>
  <c r="CH10" i="7"/>
  <c r="CG10" i="7"/>
  <c r="CF10" i="7"/>
  <c r="CE10" i="7"/>
  <c r="CD10" i="7"/>
  <c r="AU10" i="7"/>
  <c r="AT10" i="7"/>
  <c r="AS10" i="7"/>
  <c r="AR10" i="7"/>
  <c r="AO10" i="7"/>
  <c r="AK10" i="7"/>
  <c r="AE10" i="7"/>
  <c r="AD10" i="7"/>
  <c r="AA10" i="7"/>
  <c r="Z10" i="7"/>
  <c r="Y10" i="7"/>
  <c r="X10" i="7"/>
  <c r="V10" i="7"/>
  <c r="T10" i="7"/>
  <c r="S10" i="7"/>
  <c r="R10" i="7"/>
  <c r="P10" i="7"/>
  <c r="M10" i="7"/>
  <c r="CL9" i="7"/>
  <c r="CK9" i="7"/>
  <c r="CJ9" i="7"/>
  <c r="CI9" i="7"/>
  <c r="CH9" i="7"/>
  <c r="CG9" i="7"/>
  <c r="CF9" i="7"/>
  <c r="CE9" i="7"/>
  <c r="CD9" i="7"/>
  <c r="AU9" i="7"/>
  <c r="AT9" i="7"/>
  <c r="AS9" i="7"/>
  <c r="AR9" i="7"/>
  <c r="AO9" i="7"/>
  <c r="AK9" i="7"/>
  <c r="AE9" i="7"/>
  <c r="AD9" i="7"/>
  <c r="AA9" i="7"/>
  <c r="Z9" i="7"/>
  <c r="Y9" i="7"/>
  <c r="X9" i="7"/>
  <c r="V9" i="7"/>
  <c r="T9" i="7"/>
  <c r="S9" i="7"/>
  <c r="R9" i="7"/>
  <c r="P9" i="7"/>
  <c r="M9" i="7"/>
  <c r="CL8" i="7"/>
  <c r="CK8" i="7"/>
  <c r="CJ8" i="7"/>
  <c r="CI8" i="7"/>
  <c r="CH8" i="7"/>
  <c r="CG8" i="7"/>
  <c r="CF8" i="7"/>
  <c r="CE8" i="7"/>
  <c r="CD8" i="7"/>
  <c r="AU8" i="7"/>
  <c r="AT8" i="7"/>
  <c r="AS8" i="7"/>
  <c r="AR8" i="7"/>
  <c r="AO8" i="7"/>
  <c r="AK8" i="7"/>
  <c r="AE8" i="7"/>
  <c r="AD8" i="7"/>
  <c r="AA8" i="7"/>
  <c r="Z8" i="7"/>
  <c r="Y8" i="7"/>
  <c r="X8" i="7"/>
  <c r="V8" i="7"/>
  <c r="T8" i="7"/>
  <c r="S8" i="7"/>
  <c r="R8" i="7"/>
  <c r="P8" i="7"/>
  <c r="M8" i="7"/>
  <c r="CL7" i="7"/>
  <c r="CK7" i="7"/>
  <c r="CJ7" i="7"/>
  <c r="CI7" i="7"/>
  <c r="CH7" i="7"/>
  <c r="CG7" i="7"/>
  <c r="CF7" i="7"/>
  <c r="CE7" i="7"/>
  <c r="CD7" i="7"/>
  <c r="AU7" i="7"/>
  <c r="AT7" i="7"/>
  <c r="AS7" i="7"/>
  <c r="AR7" i="7"/>
  <c r="AO7" i="7"/>
  <c r="AK7" i="7"/>
  <c r="AE7" i="7"/>
  <c r="AD7" i="7"/>
  <c r="AA7" i="7"/>
  <c r="Z7" i="7"/>
  <c r="Y7" i="7"/>
  <c r="X7" i="7"/>
  <c r="V7" i="7"/>
  <c r="T7" i="7"/>
  <c r="S7" i="7"/>
  <c r="R7" i="7"/>
  <c r="P7" i="7"/>
  <c r="M7" i="7"/>
  <c r="CL6" i="7"/>
  <c r="CK6" i="7"/>
  <c r="CJ6" i="7"/>
  <c r="CI6" i="7"/>
  <c r="CH6" i="7"/>
  <c r="CG6" i="7"/>
  <c r="CF6" i="7"/>
  <c r="CE6" i="7"/>
  <c r="CD6" i="7"/>
  <c r="AU6" i="7"/>
  <c r="AT6" i="7"/>
  <c r="AS6" i="7"/>
  <c r="AR6" i="7"/>
  <c r="AO6" i="7"/>
  <c r="AK6" i="7"/>
  <c r="AE6" i="7"/>
  <c r="AD6" i="7"/>
  <c r="AA6" i="7"/>
  <c r="Z6" i="7"/>
  <c r="Y6" i="7"/>
  <c r="X6" i="7"/>
  <c r="V6" i="7"/>
  <c r="T6" i="7"/>
  <c r="S6" i="7"/>
  <c r="R6" i="7"/>
  <c r="P6" i="7"/>
  <c r="M6" i="7"/>
  <c r="CL5" i="7"/>
  <c r="CK5" i="7"/>
  <c r="CJ5" i="7"/>
  <c r="CI5" i="7"/>
  <c r="CH5" i="7"/>
  <c r="CG5" i="7"/>
  <c r="CF5" i="7"/>
  <c r="CE5" i="7"/>
  <c r="CD5" i="7"/>
  <c r="AU5" i="7"/>
  <c r="AT5" i="7"/>
  <c r="AS5" i="7"/>
  <c r="AR5" i="7"/>
  <c r="AO5" i="7"/>
  <c r="AK5" i="7"/>
  <c r="AE5" i="7"/>
  <c r="AD5" i="7"/>
  <c r="AA5" i="7"/>
  <c r="Z5" i="7"/>
  <c r="Y5" i="7"/>
  <c r="X5" i="7"/>
  <c r="V5" i="7"/>
  <c r="T5" i="7"/>
  <c r="S5" i="7"/>
  <c r="R5" i="7"/>
  <c r="P5" i="7"/>
  <c r="M5" i="7"/>
  <c r="CL4" i="7"/>
  <c r="CK4" i="7"/>
  <c r="CJ4" i="7"/>
  <c r="CI4" i="7"/>
  <c r="CH4" i="7"/>
  <c r="CG4" i="7"/>
  <c r="CF4" i="7"/>
  <c r="CE4" i="7"/>
  <c r="CD4" i="7"/>
  <c r="AU4" i="7"/>
  <c r="AT4" i="7"/>
  <c r="AS4" i="7"/>
  <c r="AR4" i="7"/>
  <c r="AO4" i="7"/>
  <c r="AK4" i="7"/>
  <c r="AE4" i="7"/>
  <c r="AD4" i="7"/>
  <c r="AA4" i="7"/>
  <c r="Z4" i="7"/>
  <c r="Y4" i="7"/>
  <c r="X4" i="7"/>
  <c r="V4" i="7"/>
  <c r="T4" i="7"/>
  <c r="S4" i="7"/>
  <c r="R4" i="7"/>
  <c r="P4" i="7"/>
  <c r="M4" i="7"/>
  <c r="CL3" i="7"/>
  <c r="CK3" i="7"/>
  <c r="CJ3" i="7"/>
  <c r="CI3" i="7"/>
  <c r="CH3" i="7"/>
  <c r="CG3" i="7"/>
  <c r="CF3" i="7"/>
  <c r="CE3" i="7"/>
  <c r="CD3" i="7"/>
  <c r="AU3" i="7"/>
  <c r="AT3" i="7"/>
  <c r="AS3" i="7"/>
  <c r="AR3" i="7"/>
  <c r="AO3" i="7"/>
  <c r="AK3" i="7"/>
  <c r="AE3" i="7"/>
  <c r="AD3" i="7"/>
  <c r="AA3" i="7"/>
  <c r="Z3" i="7"/>
  <c r="Y3" i="7"/>
  <c r="X3" i="7"/>
  <c r="V3" i="7"/>
  <c r="T3" i="7"/>
  <c r="S3" i="7"/>
  <c r="R3" i="7"/>
  <c r="P3" i="7"/>
  <c r="M3" i="7"/>
  <c r="CL2" i="7"/>
  <c r="CK2" i="7"/>
  <c r="CJ2" i="7"/>
  <c r="CI2" i="7"/>
  <c r="CH2" i="7"/>
  <c r="CG2" i="7"/>
  <c r="CF2" i="7"/>
  <c r="CE2" i="7"/>
  <c r="CD2" i="7"/>
  <c r="AU2" i="7"/>
  <c r="AT2" i="7"/>
  <c r="AS2" i="7"/>
  <c r="AR2" i="7"/>
  <c r="AO2" i="7"/>
  <c r="AK2" i="7"/>
  <c r="AE2" i="7"/>
  <c r="AD2" i="7"/>
  <c r="AA2" i="7"/>
  <c r="Z2" i="7"/>
  <c r="Y2" i="7"/>
  <c r="X2" i="7"/>
  <c r="V2" i="7"/>
  <c r="T2" i="7"/>
  <c r="S2" i="7"/>
  <c r="R2" i="7"/>
  <c r="P2" i="7"/>
  <c r="M2" i="7"/>
  <c r="DZ5" i="6"/>
  <c r="DY5" i="6"/>
  <c r="DX5" i="6"/>
  <c r="DW5" i="6"/>
  <c r="DV5" i="6"/>
  <c r="DU5" i="6"/>
  <c r="DT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B5000" i="7" s="1"/>
  <c r="AK5" i="5"/>
  <c r="AJ5" i="5"/>
  <c r="AI5" i="5"/>
  <c r="AH5" i="5"/>
  <c r="AG5" i="5"/>
  <c r="AF5" i="5"/>
  <c r="AE5" i="5"/>
  <c r="AD5" i="5"/>
  <c r="AC5" i="5"/>
  <c r="AB5" i="5"/>
  <c r="AA5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BO6" i="4"/>
  <c r="BN6" i="4"/>
  <c r="BM6" i="4"/>
  <c r="BL6" i="4"/>
  <c r="BK6" i="4"/>
  <c r="BJ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M6" i="4"/>
  <c r="AL5000" i="7"/>
  <c r="AK5000" i="7"/>
  <c r="AJ5000" i="7"/>
  <c r="AI5000" i="7"/>
  <c r="AH5000" i="7"/>
  <c r="AG5000" i="7"/>
  <c r="AF5000" i="7"/>
  <c r="AE5000" i="7"/>
  <c r="AD5000" i="7"/>
  <c r="AC5000" i="7"/>
  <c r="AA5000" i="7"/>
</calcChain>
</file>

<file path=xl/sharedStrings.xml><?xml version="1.0" encoding="utf-8"?>
<sst xmlns="http://schemas.openxmlformats.org/spreadsheetml/2006/main" count="4245" uniqueCount="1410">
  <si>
    <t>TrialName</t>
  </si>
  <si>
    <t>TrialSeries</t>
  </si>
  <si>
    <t>SiteNum</t>
  </si>
  <si>
    <t>fbFirDatRow</t>
  </si>
  <si>
    <t>resFirDatRow</t>
  </si>
  <si>
    <t>fbFirDatCol</t>
  </si>
  <si>
    <t>AA</t>
  </si>
  <si>
    <t>resFirDatCol</t>
  </si>
  <si>
    <t>fbLasDatCol</t>
  </si>
  <si>
    <t>DZ</t>
  </si>
  <si>
    <t>resLasDatCol</t>
  </si>
  <si>
    <t>fbTrlSerNameCel</t>
  </si>
  <si>
    <t>H17</t>
  </si>
  <si>
    <t>resTrlSerNameCel</t>
  </si>
  <si>
    <t>D10</t>
  </si>
  <si>
    <t>fbTrlSiteCel</t>
  </si>
  <si>
    <t>H18</t>
  </si>
  <si>
    <t>resTrlSiteCel</t>
  </si>
  <si>
    <t>D11</t>
  </si>
  <si>
    <t>fbLocNameCel</t>
  </si>
  <si>
    <t>C8</t>
  </si>
  <si>
    <t>resLocNameCel</t>
  </si>
  <si>
    <t>fbCntryCel</t>
  </si>
  <si>
    <t>C9</t>
  </si>
  <si>
    <t>resCntryCel</t>
  </si>
  <si>
    <t>fbEnvCel</t>
  </si>
  <si>
    <t>E6</t>
  </si>
  <si>
    <t>resEnvCel</t>
  </si>
  <si>
    <t>fbCollCel</t>
  </si>
  <si>
    <t>E7</t>
  </si>
  <si>
    <t>resCollCel</t>
  </si>
  <si>
    <t>fbPlantDayCel</t>
  </si>
  <si>
    <t>G6</t>
  </si>
  <si>
    <t>resPlantDayCel</t>
  </si>
  <si>
    <t>fbPlantMonthCel</t>
  </si>
  <si>
    <t>G7</t>
  </si>
  <si>
    <t>resPlantMonthCel</t>
  </si>
  <si>
    <t>fbPlantYrCel</t>
  </si>
  <si>
    <t>G8</t>
  </si>
  <si>
    <t>resPlantYrCel</t>
  </si>
  <si>
    <t>fbPlantSeasCel</t>
  </si>
  <si>
    <t>G9</t>
  </si>
  <si>
    <t>resPlantSeasCel</t>
  </si>
  <si>
    <t>fbNetPlotLenCel</t>
  </si>
  <si>
    <t>I6</t>
  </si>
  <si>
    <t>resNetPlotLenCel</t>
  </si>
  <si>
    <t>fbPlantSpaceCel</t>
  </si>
  <si>
    <t>I7</t>
  </si>
  <si>
    <t>resPlantSpaceCel</t>
  </si>
  <si>
    <t>fbRowSpaceCel</t>
  </si>
  <si>
    <t>I8</t>
  </si>
  <si>
    <t>resRowSpaceCel</t>
  </si>
  <si>
    <t>fbRowsHarvCel</t>
  </si>
  <si>
    <t>I9</t>
  </si>
  <si>
    <t>resRowsHarvCel</t>
  </si>
  <si>
    <t>fbHarvDtCel</t>
  </si>
  <si>
    <t>E9</t>
  </si>
  <si>
    <t>resHarvDtCel</t>
  </si>
  <si>
    <t>fbFirTitRow</t>
  </si>
  <si>
    <t>resFirTitRow</t>
  </si>
  <si>
    <t>fbLasTitRow</t>
  </si>
  <si>
    <t>resLasTitRow</t>
  </si>
  <si>
    <t>fbHiddenCols</t>
  </si>
  <si>
    <t>A1,F1,I1,J1,K1,L1,M1,N1,O1,P1,Q1,R1,S1,T1,U1,V1,W1,X1,Y1,Z1</t>
  </si>
  <si>
    <t>tplResSummStatFirRow</t>
  </si>
  <si>
    <t>fbHiddenRows</t>
  </si>
  <si>
    <t>A2,A3,A4,A5,A6,A7,A8,A9,A16,A17,A18,A19</t>
  </si>
  <si>
    <t>PlantDay</t>
  </si>
  <si>
    <t>PlantMonth</t>
  </si>
  <si>
    <t>VersionXY</t>
  </si>
  <si>
    <t>PlantYr</t>
  </si>
  <si>
    <t>VersionZ</t>
  </si>
  <si>
    <t>Season</t>
  </si>
  <si>
    <t>NetPlotLength</t>
  </si>
  <si>
    <t>RowSpacing</t>
  </si>
  <si>
    <t>PlantToPlantSpacing</t>
  </si>
  <si>
    <t>RowsHarvested</t>
  </si>
  <si>
    <t>Country</t>
  </si>
  <si>
    <t>Location</t>
  </si>
  <si>
    <t>MegaEnv</t>
  </si>
  <si>
    <t>Management</t>
  </si>
  <si>
    <t>Check1</t>
  </si>
  <si>
    <t>Check2</t>
  </si>
  <si>
    <t>Check3</t>
  </si>
  <si>
    <t>Check4</t>
  </si>
  <si>
    <t>HarvestDate</t>
  </si>
  <si>
    <t>CollLastName</t>
  </si>
  <si>
    <t>CollFirName</t>
  </si>
  <si>
    <t>BreedProg</t>
  </si>
  <si>
    <t>Year</t>
  </si>
  <si>
    <t>resHiddenCols</t>
  </si>
  <si>
    <t>C1,F1,G1,H1,I1,J1,K1,L1,M1,N1,O1,P1,Q1,R1,S1,T1,U1,V1,W1,X1,Y1,Z1</t>
  </si>
  <si>
    <t>resHiddenRows</t>
  </si>
  <si>
    <t>A2,A3,A4,A5,A6,A7,A8,A9,A15,A16,A17,A18,A19</t>
  </si>
  <si>
    <t>Fieldbook Columns</t>
  </si>
  <si>
    <t>Classification</t>
  </si>
  <si>
    <t>Results Columns</t>
  </si>
  <si>
    <t>Master Columns</t>
  </si>
  <si>
    <t>Results Rows</t>
  </si>
  <si>
    <t>Ac Results Columns</t>
  </si>
  <si>
    <t>Fieldbook Required Traits</t>
  </si>
  <si>
    <t>Fieldbook Required Rows</t>
  </si>
  <si>
    <t>Results Required Cols</t>
  </si>
  <si>
    <t>Results Required Rows</t>
  </si>
  <si>
    <t>Master Required Cols</t>
  </si>
  <si>
    <t>FbkEssCols</t>
  </si>
  <si>
    <t>ResEssCols</t>
  </si>
  <si>
    <t>MasEssCols</t>
  </si>
  <si>
    <t>fVinesPlantedNum</t>
  </si>
  <si>
    <t>1PreHarvest</t>
  </si>
  <si>
    <t>SelectionIndex1</t>
  </si>
  <si>
    <t>9Stat</t>
  </si>
  <si>
    <t>mSelectionIndex1</t>
  </si>
  <si>
    <t>Mean</t>
  </si>
  <si>
    <t>AcRelativeGY_Trial</t>
  </si>
  <si>
    <t>RowID</t>
  </si>
  <si>
    <t>Abb</t>
  </si>
  <si>
    <t>Rep</t>
  </si>
  <si>
    <t>fPlantsEstablishedNum</t>
  </si>
  <si>
    <t>SelectionIndex2</t>
  </si>
  <si>
    <t>mSelectionIndex2</t>
  </si>
  <si>
    <t>LSD_0.05</t>
  </si>
  <si>
    <t>AcRelativeGY_BestCheck</t>
  </si>
  <si>
    <t>NumberFormat</t>
  </si>
  <si>
    <t>Entry</t>
  </si>
  <si>
    <t>Block</t>
  </si>
  <si>
    <t>fVirusSymptoms1_1_9</t>
  </si>
  <si>
    <t>RootYieldTons</t>
  </si>
  <si>
    <t>mRootYieldTons</t>
  </si>
  <si>
    <t>LSD_0.01</t>
  </si>
  <si>
    <t>AcRankNum</t>
  </si>
  <si>
    <t>Count</t>
  </si>
  <si>
    <t>Name</t>
  </si>
  <si>
    <t>Plot</t>
  </si>
  <si>
    <t>StockID</t>
  </si>
  <si>
    <t>fVirusSymptoms2_1_9</t>
  </si>
  <si>
    <t>RankNo</t>
  </si>
  <si>
    <t>mRankNo</t>
  </si>
  <si>
    <t>MSe</t>
  </si>
  <si>
    <t>AcStdDev</t>
  </si>
  <si>
    <t>ColAvg</t>
  </si>
  <si>
    <t>BreedersPedigree1</t>
  </si>
  <si>
    <t>fVigor1MonthBeforeHarvest1_9</t>
  </si>
  <si>
    <t>RootDryMatterPer</t>
  </si>
  <si>
    <t>mRootDryMatterPer</t>
  </si>
  <si>
    <t>CV</t>
  </si>
  <si>
    <t>AcMeanETCFOR EACH TRAIT</t>
  </si>
  <si>
    <t>Row</t>
  </si>
  <si>
    <t>Col</t>
  </si>
  <si>
    <t>fAlternariaSymptoms1_1_9</t>
  </si>
  <si>
    <t>HarvestSowingIndex</t>
  </si>
  <si>
    <t>mHarvestSowingIndex</t>
  </si>
  <si>
    <t>pValue</t>
  </si>
  <si>
    <t>Min</t>
  </si>
  <si>
    <t>BreedersPedigree2</t>
  </si>
  <si>
    <t>fAlternariaSymptoms2_1_9</t>
  </si>
  <si>
    <t>TasteCooked1_1_9</t>
  </si>
  <si>
    <t>3Quality</t>
  </si>
  <si>
    <t>mTasteCooked1_1_9</t>
  </si>
  <si>
    <t>pStar</t>
  </si>
  <si>
    <t>Max</t>
  </si>
  <si>
    <t>BreedersPedigree3</t>
  </si>
  <si>
    <t>AugEnt</t>
  </si>
  <si>
    <t>fTrait1</t>
  </si>
  <si>
    <t>VirusSymptoms2_1_9</t>
  </si>
  <si>
    <t>mVirusSymptoms2_1_9</t>
  </si>
  <si>
    <t>BreedersPedigree4</t>
  </si>
  <si>
    <t>AugCheck</t>
  </si>
  <si>
    <t>fTrait2</t>
  </si>
  <si>
    <t>HarvestIndex</t>
  </si>
  <si>
    <t>mHarvestIndex</t>
  </si>
  <si>
    <t>LSD_Block</t>
  </si>
  <si>
    <t>BreedersPedigree5</t>
  </si>
  <si>
    <t>Parent1_Num</t>
  </si>
  <si>
    <t>fTrait3</t>
  </si>
  <si>
    <t>CommercialYieldTha</t>
  </si>
  <si>
    <t>mCommercialYieldTha</t>
  </si>
  <si>
    <t>NumSignificantSites</t>
  </si>
  <si>
    <t>Origin</t>
  </si>
  <si>
    <t>Parent2_Num</t>
  </si>
  <si>
    <t>fPlantsHarvestedNum</t>
  </si>
  <si>
    <t>2HarvestRoots</t>
  </si>
  <si>
    <t>DryMatterRootYield</t>
  </si>
  <si>
    <t>mDryMatterRootYield</t>
  </si>
  <si>
    <t>Error_df</t>
  </si>
  <si>
    <t>pValue_Block</t>
  </si>
  <si>
    <t>Comments1</t>
  </si>
  <si>
    <t>fPlantsWithRootsNum</t>
  </si>
  <si>
    <t>FolliageYieldTha</t>
  </si>
  <si>
    <t>mFolliageYieldTha</t>
  </si>
  <si>
    <t>NumReps</t>
  </si>
  <si>
    <t>Comments2</t>
  </si>
  <si>
    <t>fRootsOver100gNum</t>
  </si>
  <si>
    <t>DryMatterFoliageYield</t>
  </si>
  <si>
    <t>mDryMatterFoliageYield</t>
  </si>
  <si>
    <t>CorrelationYield_Augment</t>
  </si>
  <si>
    <t>VC_Geno</t>
  </si>
  <si>
    <t>Comments3</t>
  </si>
  <si>
    <t>fRootsUnder100gNum</t>
  </si>
  <si>
    <t>RootPerPlant</t>
  </si>
  <si>
    <t>mRootPerPlant</t>
  </si>
  <si>
    <t>MeanExcludingChecks</t>
  </si>
  <si>
    <t>VC_Block</t>
  </si>
  <si>
    <t>Memo1</t>
  </si>
  <si>
    <t>fWeightRootsMarketableKg</t>
  </si>
  <si>
    <t>MarketableRootPer</t>
  </si>
  <si>
    <t>mMarketableRootPer</t>
  </si>
  <si>
    <t>MeanOfChecks</t>
  </si>
  <si>
    <t>VC_Residual</t>
  </si>
  <si>
    <t>Memo2</t>
  </si>
  <si>
    <t>fWeightRootsNonMarketableKg</t>
  </si>
  <si>
    <t>BiomassYield</t>
  </si>
  <si>
    <t>mBiomassYield</t>
  </si>
  <si>
    <t>StdErr</t>
  </si>
  <si>
    <t>SitesAveraged_SiteNums</t>
  </si>
  <si>
    <t>Memo3</t>
  </si>
  <si>
    <t>fVineWeightHarvestedKg</t>
  </si>
  <si>
    <t>YieldPerPlant</t>
  </si>
  <si>
    <t>mYieldPerPlant</t>
  </si>
  <si>
    <t>LowerLimit</t>
  </si>
  <si>
    <t>SitesAveraged_SiteNames</t>
  </si>
  <si>
    <t>StockDescription</t>
  </si>
  <si>
    <t>fSkinColor</t>
  </si>
  <si>
    <t>RootFoliageRatio</t>
  </si>
  <si>
    <t>mRootFoliageRatio</t>
  </si>
  <si>
    <t>UpperLimit</t>
  </si>
  <si>
    <t>SelectionDirection</t>
  </si>
  <si>
    <t>MID</t>
  </si>
  <si>
    <t>fFleshColor</t>
  </si>
  <si>
    <t>HarvestIndexRankNo</t>
  </si>
  <si>
    <t>mHarvestIndexRankNo</t>
  </si>
  <si>
    <t>Min_NumStdErrs</t>
  </si>
  <si>
    <t>GID</t>
  </si>
  <si>
    <t>fSizeRoots1_9</t>
  </si>
  <si>
    <t>AvgCommercialRootG</t>
  </si>
  <si>
    <t>mAvgCommercialRootG</t>
  </si>
  <si>
    <t>Max_NumStdErrs</t>
  </si>
  <si>
    <t>fFormRoots1_9</t>
  </si>
  <si>
    <t>NonCommercialYieldTha</t>
  </si>
  <si>
    <t>mNonCommercialYieldTha</t>
  </si>
  <si>
    <t>SelectionWeight</t>
  </si>
  <si>
    <t>fRootDefects1_9</t>
  </si>
  <si>
    <t>BetaCarotene</t>
  </si>
  <si>
    <t>5LaboratoryTraits</t>
  </si>
  <si>
    <t>mBetaCarotene</t>
  </si>
  <si>
    <t>AvgOfSelFraction</t>
  </si>
  <si>
    <t>fWeevilDamage1_1_9</t>
  </si>
  <si>
    <t>TotalCarotenoids</t>
  </si>
  <si>
    <t>mTotalCarotenoids</t>
  </si>
  <si>
    <t>SEMoved</t>
  </si>
  <si>
    <t>fTrait4</t>
  </si>
  <si>
    <t>FleshColor</t>
  </si>
  <si>
    <t>mFleshColor</t>
  </si>
  <si>
    <t>fTrait5</t>
  </si>
  <si>
    <t>TasteCooked2_1_9</t>
  </si>
  <si>
    <t>4PiecmeanHarvest</t>
  </si>
  <si>
    <t>mTasteCooked2_1_9</t>
  </si>
  <si>
    <t>fTrait6</t>
  </si>
  <si>
    <t>RootSprouting</t>
  </si>
  <si>
    <t>mRootSprouting</t>
  </si>
  <si>
    <t>fFreshWeight5RootGram</t>
  </si>
  <si>
    <t>Vigor1MonthBeforeHarvest1_9</t>
  </si>
  <si>
    <t>mVigor1MonthBeforeHarvest1_9</t>
  </si>
  <si>
    <t>Other</t>
  </si>
  <si>
    <t>fDryWeight5RootsGram</t>
  </si>
  <si>
    <t>AlternariaSymptoms2_1_9</t>
  </si>
  <si>
    <t>mAlternariaSymptoms2_1_9</t>
  </si>
  <si>
    <t>fFreshWeightVinesGram</t>
  </si>
  <si>
    <t>Vigor2_1_9</t>
  </si>
  <si>
    <t>mVigor2_1_9</t>
  </si>
  <si>
    <t>fDryWeightVinesGram</t>
  </si>
  <si>
    <t>WeevilDamage2_1_9</t>
  </si>
  <si>
    <t>mWeevilDamage2_1_9</t>
  </si>
  <si>
    <t>fFiberCooked1_1_9</t>
  </si>
  <si>
    <t>VirusSymptoms1_1_9</t>
  </si>
  <si>
    <t>mVirusSymptoms1_1_9</t>
  </si>
  <si>
    <t>fSugarCooked1_1_9</t>
  </si>
  <si>
    <t>VirusSymptoms3_1_9</t>
  </si>
  <si>
    <t>mVirusSymptoms3_1_9</t>
  </si>
  <si>
    <t>fStarchCooked1_1_9</t>
  </si>
  <si>
    <t>AlternariaSymptoms1_1_9</t>
  </si>
  <si>
    <t>mAlternariaSymptoms1_1_9</t>
  </si>
  <si>
    <t>fTasteCooked1_1_9</t>
  </si>
  <si>
    <t>RootDefects1_9</t>
  </si>
  <si>
    <t>mRootDefects1_9</t>
  </si>
  <si>
    <t>fAppearanceCooked1_1_9</t>
  </si>
  <si>
    <t>WeevilDamage1_1_9</t>
  </si>
  <si>
    <t>mWeevilDamage1_1_9</t>
  </si>
  <si>
    <t>fTrait7</t>
  </si>
  <si>
    <t>SizeRoots1_9</t>
  </si>
  <si>
    <t>mSizeRoots1_9</t>
  </si>
  <si>
    <t>fTrait8</t>
  </si>
  <si>
    <t>FormRoots1_9</t>
  </si>
  <si>
    <t>mFormRoots1_9</t>
  </si>
  <si>
    <t>fPlotSizePieceHarvest</t>
  </si>
  <si>
    <t>Protein</t>
  </si>
  <si>
    <t>mProtein</t>
  </si>
  <si>
    <t>fVigor2_1_9</t>
  </si>
  <si>
    <t>Iron</t>
  </si>
  <si>
    <t>mIron</t>
  </si>
  <si>
    <t>fVirusSymptoms3_1_9</t>
  </si>
  <si>
    <t>Zinc</t>
  </si>
  <si>
    <t>mZinc</t>
  </si>
  <si>
    <t>fWeevilDamage2_1_9</t>
  </si>
  <si>
    <t>Calcium</t>
  </si>
  <si>
    <t>mCalcium</t>
  </si>
  <si>
    <t>fFiberCooked2_1_9</t>
  </si>
  <si>
    <t>Maganesum</t>
  </si>
  <si>
    <t>mMaganesum</t>
  </si>
  <si>
    <t>fSugarCooked2_1_9</t>
  </si>
  <si>
    <t>Starch</t>
  </si>
  <si>
    <t>mStarch</t>
  </si>
  <si>
    <t>fStarchCooked2_1_9</t>
  </si>
  <si>
    <t>Fructuse</t>
  </si>
  <si>
    <t>mFructuse</t>
  </si>
  <si>
    <t>fTasteCooked2_1_9</t>
  </si>
  <si>
    <t>Glucose</t>
  </si>
  <si>
    <t>mGlucose</t>
  </si>
  <si>
    <t>fAppearanceCooked2_1_9</t>
  </si>
  <si>
    <t>Sucrose</t>
  </si>
  <si>
    <t>mSucrose</t>
  </si>
  <si>
    <t>fRootSprouting</t>
  </si>
  <si>
    <t>Maltose</t>
  </si>
  <si>
    <t>mMaltose</t>
  </si>
  <si>
    <t>fTrait9</t>
  </si>
  <si>
    <t>RelRootYldBestCheckPer</t>
  </si>
  <si>
    <t>mRelRootYldBestCheckPer</t>
  </si>
  <si>
    <t>fTrait10</t>
  </si>
  <si>
    <t>RelRootYldFavoriteCheckPer</t>
  </si>
  <si>
    <t>mRelRootYldFavoriteCheckPer</t>
  </si>
  <si>
    <t>fProtein</t>
  </si>
  <si>
    <t>RelRootYldTrialMeanPer</t>
  </si>
  <si>
    <t>mRelRootYldTrialMeanPer</t>
  </si>
  <si>
    <t>fIron</t>
  </si>
  <si>
    <t>StdRank</t>
  </si>
  <si>
    <t>mStdRank</t>
  </si>
  <si>
    <t>fZinc</t>
  </si>
  <si>
    <t>FiberCooked1_1_9</t>
  </si>
  <si>
    <t>mFiberCooked1_1_9</t>
  </si>
  <si>
    <t>fCalcium</t>
  </si>
  <si>
    <t>FiberCooked2_1_9</t>
  </si>
  <si>
    <t>mFiberCooked2_1_9</t>
  </si>
  <si>
    <t>fMaganesum</t>
  </si>
  <si>
    <t>SugarCooked1_1_9</t>
  </si>
  <si>
    <t>mSugarCooked1_1_9</t>
  </si>
  <si>
    <t>fBetaCarotene</t>
  </si>
  <si>
    <t>StarchCooked1_1_9</t>
  </si>
  <si>
    <t>mStarchCooked1_1_9</t>
  </si>
  <si>
    <t>fTotalCarotenoids</t>
  </si>
  <si>
    <t>SugarCooked2_1_9</t>
  </si>
  <si>
    <t>mSugarCooked2_1_9</t>
  </si>
  <si>
    <t>fStarch</t>
  </si>
  <si>
    <t>StarchCooked2_1_9</t>
  </si>
  <si>
    <t>mStarchCooked2_1_9</t>
  </si>
  <si>
    <t>fFructuse</t>
  </si>
  <si>
    <t>AppearanceCooked1_1_9</t>
  </si>
  <si>
    <t>mAppearanceCooked1_1_9</t>
  </si>
  <si>
    <t>fGlucose</t>
  </si>
  <si>
    <t>AppearanceCooked2_1_9</t>
  </si>
  <si>
    <t>mAppearanceCooked2_1_9</t>
  </si>
  <si>
    <t>fSucrose</t>
  </si>
  <si>
    <t>Trait1</t>
  </si>
  <si>
    <t>mTrait1</t>
  </si>
  <si>
    <t>fMaltose</t>
  </si>
  <si>
    <t>Trait2</t>
  </si>
  <si>
    <t>mTrait2</t>
  </si>
  <si>
    <t>fTrait11</t>
  </si>
  <si>
    <t>Trait3</t>
  </si>
  <si>
    <t>mTrait3</t>
  </si>
  <si>
    <t>fTrait12</t>
  </si>
  <si>
    <t>Trait4</t>
  </si>
  <si>
    <t>mTrait4</t>
  </si>
  <si>
    <t>fFloweringDate</t>
  </si>
  <si>
    <t>9AgronHarvest</t>
  </si>
  <si>
    <t>Trait5</t>
  </si>
  <si>
    <t>mTrait5</t>
  </si>
  <si>
    <t>fFieldWtGms</t>
  </si>
  <si>
    <t>Trait6</t>
  </si>
  <si>
    <t>mTrait6</t>
  </si>
  <si>
    <t>fShelledGrainWtGms</t>
  </si>
  <si>
    <t>Trait7</t>
  </si>
  <si>
    <t>mTrait7</t>
  </si>
  <si>
    <t>fGrainMoisturePer</t>
  </si>
  <si>
    <t>Trait8</t>
  </si>
  <si>
    <t>mTrait8</t>
  </si>
  <si>
    <t>fShellPer</t>
  </si>
  <si>
    <t>Trait9</t>
  </si>
  <si>
    <t>mTrait9</t>
  </si>
  <si>
    <t>fDaysToSilk</t>
  </si>
  <si>
    <t>Trait10</t>
  </si>
  <si>
    <t>mTrait10</t>
  </si>
  <si>
    <t>fAnthesisDate</t>
  </si>
  <si>
    <t>Trait11</t>
  </si>
  <si>
    <t>mTrait11</t>
  </si>
  <si>
    <t>Notes1</t>
  </si>
  <si>
    <t>4Notes</t>
  </si>
  <si>
    <t>Trait12</t>
  </si>
  <si>
    <t>mTrait12</t>
  </si>
  <si>
    <t>Notes2</t>
  </si>
  <si>
    <t>VinesPlantedNum</t>
  </si>
  <si>
    <t>mVinesPlantedNum</t>
  </si>
  <si>
    <t>Notes3</t>
  </si>
  <si>
    <t>PlantsEstablishedNum</t>
  </si>
  <si>
    <t>mPlantsEstablishedNum</t>
  </si>
  <si>
    <t>Notes4</t>
  </si>
  <si>
    <t>PlantsHarvestedNum</t>
  </si>
  <si>
    <t>mPlantsHarvestedNum</t>
  </si>
  <si>
    <t>Notes5</t>
  </si>
  <si>
    <t>PlantsWithRootsNum</t>
  </si>
  <si>
    <t>mPlantsWithRootsNum</t>
  </si>
  <si>
    <t>Notes6</t>
  </si>
  <si>
    <t>RootsOver100gNum</t>
  </si>
  <si>
    <t>mRootsOver100gNum</t>
  </si>
  <si>
    <t>Notes7</t>
  </si>
  <si>
    <t>RootsUnder100gNum</t>
  </si>
  <si>
    <t>mRootsUnder100gNum</t>
  </si>
  <si>
    <t>Notes8</t>
  </si>
  <si>
    <t>WeightRootsMarketableKg</t>
  </si>
  <si>
    <t>mWeightRootsMarketableKg</t>
  </si>
  <si>
    <t>Notes9</t>
  </si>
  <si>
    <t>WeightRootsNonMarketableKg</t>
  </si>
  <si>
    <t>mWeightRootsNonMarketableKg</t>
  </si>
  <si>
    <t>Notes10</t>
  </si>
  <si>
    <t>VineWeightHarvestedKg</t>
  </si>
  <si>
    <t>mVineWeightHarvestedKg</t>
  </si>
  <si>
    <t>SkinColor</t>
  </si>
  <si>
    <t>mSkinColor</t>
  </si>
  <si>
    <t>fSweetpotato38</t>
  </si>
  <si>
    <t>6Pests</t>
  </si>
  <si>
    <t>FreshWeight5RootGram</t>
  </si>
  <si>
    <t>mFreshWeight5RootGram</t>
  </si>
  <si>
    <t>fSweetpotato39</t>
  </si>
  <si>
    <t>DryWeight5RootsGram</t>
  </si>
  <si>
    <t>mDryWeight5RootsGram</t>
  </si>
  <si>
    <t>fSweetpotato40</t>
  </si>
  <si>
    <t>FreshWeightVinesGram</t>
  </si>
  <si>
    <t>mFreshWeightVinesGram</t>
  </si>
  <si>
    <t>fSweetpotato41</t>
  </si>
  <si>
    <t>DryWeightVinesGram</t>
  </si>
  <si>
    <t>mDryWeightVinesGram</t>
  </si>
  <si>
    <t>fSweetpotato42</t>
  </si>
  <si>
    <t>PlotSizePieceHarvest</t>
  </si>
  <si>
    <t>mPlotSizePieceHarvest</t>
  </si>
  <si>
    <t>fSweetpotato43</t>
  </si>
  <si>
    <t>7Dis</t>
  </si>
  <si>
    <t>fSweetpotato44</t>
  </si>
  <si>
    <t>mSweetpotato46</t>
  </si>
  <si>
    <t>fSweetpotato45</t>
  </si>
  <si>
    <t>mSweetpotato47</t>
  </si>
  <si>
    <t>fSweetpotato46</t>
  </si>
  <si>
    <t>mSweetpotato48</t>
  </si>
  <si>
    <t>fSweetpotato47</t>
  </si>
  <si>
    <t>mSweetpotato49</t>
  </si>
  <si>
    <t>fSweetpotato48</t>
  </si>
  <si>
    <t>mSweetpotato50</t>
  </si>
  <si>
    <t>fSweetpotato49</t>
  </si>
  <si>
    <t>mSweetpotato51</t>
  </si>
  <si>
    <t>fSweetpotato50</t>
  </si>
  <si>
    <t>mSweetpotato52</t>
  </si>
  <si>
    <t>fSweetpotato51</t>
  </si>
  <si>
    <t>mSweetpotato53</t>
  </si>
  <si>
    <t>fSweetpotato52</t>
  </si>
  <si>
    <t>mSweetpotato54</t>
  </si>
  <si>
    <t>fSweetpotato53</t>
  </si>
  <si>
    <t>mSweetpotato55</t>
  </si>
  <si>
    <t>fSweetpotato54</t>
  </si>
  <si>
    <t>SelectionsMarked</t>
  </si>
  <si>
    <t>mSweetpotato56</t>
  </si>
  <si>
    <t>fSweetpotato55</t>
  </si>
  <si>
    <t>TrialSelections</t>
  </si>
  <si>
    <t>mSweetpotato57</t>
  </si>
  <si>
    <t>fSweetpotato56</t>
  </si>
  <si>
    <t>SelectionIndexTraitsUsed</t>
  </si>
  <si>
    <t>mSweetpotato58</t>
  </si>
  <si>
    <t>fSweetpotato57</t>
  </si>
  <si>
    <t>Sweetpotato59</t>
  </si>
  <si>
    <t>mSweetpotato59</t>
  </si>
  <si>
    <t>fSweetpotato58</t>
  </si>
  <si>
    <t>Sweetpotato60</t>
  </si>
  <si>
    <t>mSweetpotato60</t>
  </si>
  <si>
    <t>fSweetpotato59</t>
  </si>
  <si>
    <t>Sweetpotato61</t>
  </si>
  <si>
    <t>mSweetpotato61</t>
  </si>
  <si>
    <t>fSweetpotato60</t>
  </si>
  <si>
    <t>Sweetpotato62</t>
  </si>
  <si>
    <t>mSweetpotato62</t>
  </si>
  <si>
    <t>fSweetpotato61</t>
  </si>
  <si>
    <t>Sweetpotato63</t>
  </si>
  <si>
    <t>mSweetpotato63</t>
  </si>
  <si>
    <t>fSweetpotato62</t>
  </si>
  <si>
    <t>Sweetpotato64</t>
  </si>
  <si>
    <t>mSweetpotato64</t>
  </si>
  <si>
    <t>fSweetpotato63</t>
  </si>
  <si>
    <t>Sweetpotato65</t>
  </si>
  <si>
    <t>mSweetpotato65</t>
  </si>
  <si>
    <t>fSweetpotato64</t>
  </si>
  <si>
    <t>Sweetpotato66</t>
  </si>
  <si>
    <t>mSweetpotato66</t>
  </si>
  <si>
    <t>fSweetpotato65</t>
  </si>
  <si>
    <t>Sweetpotato67</t>
  </si>
  <si>
    <t>mSweetpotato67</t>
  </si>
  <si>
    <t>fSweetpotato66</t>
  </si>
  <si>
    <t>Sweetpotato68</t>
  </si>
  <si>
    <t>mSweetpotato68</t>
  </si>
  <si>
    <t>fSweetpotato67</t>
  </si>
  <si>
    <t>Sweetpotato69</t>
  </si>
  <si>
    <t>mSweetpotato69</t>
  </si>
  <si>
    <t>fSweetpotato68</t>
  </si>
  <si>
    <t>Sweetpotato70</t>
  </si>
  <si>
    <t>mSweetpotato70</t>
  </si>
  <si>
    <t>fSweetpotato69</t>
  </si>
  <si>
    <t>Sweetpotato71</t>
  </si>
  <si>
    <t>mSweetpotato71</t>
  </si>
  <si>
    <t>fSweetpotato70</t>
  </si>
  <si>
    <t>Sweetpotato72</t>
  </si>
  <si>
    <t>mSweetpotato72</t>
  </si>
  <si>
    <t>fSweetpotato71</t>
  </si>
  <si>
    <t>Sweetpotato73</t>
  </si>
  <si>
    <t>mSweetpotato73</t>
  </si>
  <si>
    <t>fSweetpotato72</t>
  </si>
  <si>
    <t>Sweetpotato74</t>
  </si>
  <si>
    <t>mSweetpotato74</t>
  </si>
  <si>
    <t>fSweetpotato73</t>
  </si>
  <si>
    <t>GrainYieldTons_GrainWt</t>
  </si>
  <si>
    <t>Maize</t>
  </si>
  <si>
    <t>mASI</t>
  </si>
  <si>
    <t>fSweetpotato74</t>
  </si>
  <si>
    <t>GrainYieldTons_FieldWt</t>
  </si>
  <si>
    <t>mGrainYieldTons_GrainWt</t>
  </si>
  <si>
    <t>fSweetpotato75</t>
  </si>
  <si>
    <t>ASI</t>
  </si>
  <si>
    <t>mGrainYieldTons_FieldWt</t>
  </si>
  <si>
    <t>fSweetpotato76</t>
  </si>
  <si>
    <t>AnthesisDate</t>
  </si>
  <si>
    <t>mFloweringDate</t>
  </si>
  <si>
    <t>fSweetpotato77</t>
  </si>
  <si>
    <t>Sweetpotato79</t>
  </si>
  <si>
    <t>mAnthesisDate</t>
  </si>
  <si>
    <t>fSweetpotato78</t>
  </si>
  <si>
    <t>Sweetpotato80</t>
  </si>
  <si>
    <t>mSweetpotato80</t>
  </si>
  <si>
    <t>fSweetpotato79</t>
  </si>
  <si>
    <t>Sweetpotato81</t>
  </si>
  <si>
    <t>mSweetpotato81</t>
  </si>
  <si>
    <t>fSweetpotato80</t>
  </si>
  <si>
    <t>Sweetpotato82</t>
  </si>
  <si>
    <t>mSweetpotato82</t>
  </si>
  <si>
    <t>fSweetpotato81</t>
  </si>
  <si>
    <t>Sweetpotato83</t>
  </si>
  <si>
    <t>mSweetpotato83</t>
  </si>
  <si>
    <t>fSweetpotato82</t>
  </si>
  <si>
    <t>Sweetpotato84</t>
  </si>
  <si>
    <t>mSweetpotato84</t>
  </si>
  <si>
    <t>fSweetpotato83</t>
  </si>
  <si>
    <t>Sweetpotato85</t>
  </si>
  <si>
    <t>mSweetpotato85</t>
  </si>
  <si>
    <t>fSweetpotato84</t>
  </si>
  <si>
    <t>Sweetpotato86</t>
  </si>
  <si>
    <t>mSweetpotato86</t>
  </si>
  <si>
    <t>fSweetpotato85</t>
  </si>
  <si>
    <t>Sweetpotato87</t>
  </si>
  <si>
    <t>mSweetpotato87</t>
  </si>
  <si>
    <t>fSweetpotato86</t>
  </si>
  <si>
    <t>Sweetpotato88</t>
  </si>
  <si>
    <t>mSweetpotato88</t>
  </si>
  <si>
    <t>fSweetpotato87</t>
  </si>
  <si>
    <t>Sweetpotato89</t>
  </si>
  <si>
    <t>mSweetpotato89</t>
  </si>
  <si>
    <t>fSweetpotato88</t>
  </si>
  <si>
    <t>Sweetpotato90</t>
  </si>
  <si>
    <t>mSweetpotato90</t>
  </si>
  <si>
    <t>fSweetpotato89</t>
  </si>
  <si>
    <t>Sweetpotato91</t>
  </si>
  <si>
    <t>mSweetpotato91</t>
  </si>
  <si>
    <t>fSweetpotato90</t>
  </si>
  <si>
    <t>Sweetpotato92</t>
  </si>
  <si>
    <t>mSweetpotato92</t>
  </si>
  <si>
    <t>fSweetpotato91</t>
  </si>
  <si>
    <t>Sweetpotato93</t>
  </si>
  <si>
    <t>mSweetpotato93</t>
  </si>
  <si>
    <t>fSweetpotato92</t>
  </si>
  <si>
    <t>Sweetpotato94</t>
  </si>
  <si>
    <t>mSweetpotato94</t>
  </si>
  <si>
    <t>fSweetpotato93</t>
  </si>
  <si>
    <t>Sweetpotato95</t>
  </si>
  <si>
    <t>mSweetpotato95</t>
  </si>
  <si>
    <t>fSweetpotato94</t>
  </si>
  <si>
    <t>Sweetpotato96</t>
  </si>
  <si>
    <t>mSweetpotato96</t>
  </si>
  <si>
    <t>fSweetpotato95</t>
  </si>
  <si>
    <t>Sweetpotato97</t>
  </si>
  <si>
    <t>mSweetpotato97</t>
  </si>
  <si>
    <t>fSweetpotato96</t>
  </si>
  <si>
    <t>Sweetpotato98</t>
  </si>
  <si>
    <t>mSweetpotato98</t>
  </si>
  <si>
    <t>fSweetpotato97</t>
  </si>
  <si>
    <t>Sweetpotato99</t>
  </si>
  <si>
    <t>mSweetpotato99</t>
  </si>
  <si>
    <t>fSweetpotato98</t>
  </si>
  <si>
    <t>Sweetpotato100</t>
  </si>
  <si>
    <t>mSweetpotato100</t>
  </si>
  <si>
    <t>fSweetpotato99</t>
  </si>
  <si>
    <t>Sweetpotato101</t>
  </si>
  <si>
    <t>mSweetpotato101</t>
  </si>
  <si>
    <t>fSweetpotato100</t>
  </si>
  <si>
    <t>Sweetpotato102</t>
  </si>
  <si>
    <t>mSweetpotato102</t>
  </si>
  <si>
    <t>fSweetpotato101</t>
  </si>
  <si>
    <t>Sweetpotato103</t>
  </si>
  <si>
    <t>mSweetpotato103</t>
  </si>
  <si>
    <t>fSweetpotato102</t>
  </si>
  <si>
    <t>Sweetpotato104</t>
  </si>
  <si>
    <t>mSweetpotato104</t>
  </si>
  <si>
    <t>fSweetpotato103</t>
  </si>
  <si>
    <t>Sweetpotato105</t>
  </si>
  <si>
    <t>mSweetpotato105</t>
  </si>
  <si>
    <t>fSweetpotato104</t>
  </si>
  <si>
    <t>Sweetpotato106</t>
  </si>
  <si>
    <t>mSweetpotato106</t>
  </si>
  <si>
    <t>fSweetpotato105</t>
  </si>
  <si>
    <t>Sweetpotato107</t>
  </si>
  <si>
    <t>mSweetpotato107</t>
  </si>
  <si>
    <t>fSweetpotato106</t>
  </si>
  <si>
    <t>Sweetpotato108</t>
  </si>
  <si>
    <t>mSweetpotato108</t>
  </si>
  <si>
    <t>fSweetpotato107</t>
  </si>
  <si>
    <t>Sweetpotato109</t>
  </si>
  <si>
    <t>mSweetpotato109</t>
  </si>
  <si>
    <t>fSweetpotato108</t>
  </si>
  <si>
    <t>Sweetpotato110</t>
  </si>
  <si>
    <t>mSweetpotato110</t>
  </si>
  <si>
    <t>fSweetpotato109</t>
  </si>
  <si>
    <t>Sweetpotato111</t>
  </si>
  <si>
    <t>mSweetpotato111</t>
  </si>
  <si>
    <t>fSweetpotato110</t>
  </si>
  <si>
    <t>Sweetpotato112</t>
  </si>
  <si>
    <t>mSweetpotato112</t>
  </si>
  <si>
    <t>fSweetpotato111</t>
  </si>
  <si>
    <t>Sweetpotato113</t>
  </si>
  <si>
    <t>mSweetpotato113</t>
  </si>
  <si>
    <t>fSweetpotato112</t>
  </si>
  <si>
    <t>Sweetpotato114</t>
  </si>
  <si>
    <t>mSweetpotato114</t>
  </si>
  <si>
    <t>fSweetpotato113</t>
  </si>
  <si>
    <t>Sweetpotato115</t>
  </si>
  <si>
    <t>mSweetpotato115</t>
  </si>
  <si>
    <t>fSweetpotato114</t>
  </si>
  <si>
    <t>Sweetpotato116</t>
  </si>
  <si>
    <t>mSweetpotato116</t>
  </si>
  <si>
    <t>fSweetpotato115</t>
  </si>
  <si>
    <t>Sweetpotato117</t>
  </si>
  <si>
    <t>mSweetpotato117</t>
  </si>
  <si>
    <t>fSweetpotato116</t>
  </si>
  <si>
    <t>Sweetpotato118</t>
  </si>
  <si>
    <t>mSweetpotato118</t>
  </si>
  <si>
    <t>fSweetpotato117</t>
  </si>
  <si>
    <t>Sweetpotato119</t>
  </si>
  <si>
    <t>mSweetpotato119</t>
  </si>
  <si>
    <t>fSweetpotato118</t>
  </si>
  <si>
    <t>Sweetpotato120</t>
  </si>
  <si>
    <t>mSweetpotato120</t>
  </si>
  <si>
    <t>fSweetpotato119</t>
  </si>
  <si>
    <t>Sweetpotato121</t>
  </si>
  <si>
    <t>mSweetpotato121</t>
  </si>
  <si>
    <t>fSweetpotato120</t>
  </si>
  <si>
    <t>Sweetpotato122</t>
  </si>
  <si>
    <t>mSweetpotato122</t>
  </si>
  <si>
    <t>fSweetpotato121</t>
  </si>
  <si>
    <t>Sweetpotato123</t>
  </si>
  <si>
    <t>fSweetpotato122</t>
  </si>
  <si>
    <t>Sweetpotato124</t>
  </si>
  <si>
    <t>fSweetpotato123</t>
  </si>
  <si>
    <t>fSweetpotato124</t>
  </si>
  <si>
    <t>fSweetpotato125</t>
  </si>
  <si>
    <t>fSweetpotato126</t>
  </si>
  <si>
    <t>fSweetpotato127</t>
  </si>
  <si>
    <t>fSweetpotato128</t>
  </si>
  <si>
    <t>fSweetpotato129</t>
  </si>
  <si>
    <t>fSweetpotato130</t>
  </si>
  <si>
    <t>fSweetpotato131</t>
  </si>
  <si>
    <t>fSweetpotato132</t>
  </si>
  <si>
    <t>fSweetpotato133</t>
  </si>
  <si>
    <t>fSweetpotato134</t>
  </si>
  <si>
    <t>fSweetpotato135</t>
  </si>
  <si>
    <t>fSweetpotato136</t>
  </si>
  <si>
    <t>fSweetpotato137</t>
  </si>
  <si>
    <t>fSweetpotato138</t>
  </si>
  <si>
    <t>fSweetpotato139</t>
  </si>
  <si>
    <t>fSweetpotato140</t>
  </si>
  <si>
    <t>fSweetpotato141</t>
  </si>
  <si>
    <t>fSweetpotato142</t>
  </si>
  <si>
    <t>fSweetpotato143</t>
  </si>
  <si>
    <t>fSweetpotato144</t>
  </si>
  <si>
    <t>fSweetpotato145</t>
  </si>
  <si>
    <t>fSweetpotato146</t>
  </si>
  <si>
    <t>fSweetpotato147</t>
  </si>
  <si>
    <t>fSWEETPOTATO80</t>
  </si>
  <si>
    <t>fSWEETPOTATO81</t>
  </si>
  <si>
    <t>fSWEETPOTATO82</t>
  </si>
  <si>
    <t>fSWEETPOTATO83</t>
  </si>
  <si>
    <t>fSWEETPOTATO84</t>
  </si>
  <si>
    <t>fSWEETPOTATO85</t>
  </si>
  <si>
    <t>fSWEETPOTATO86</t>
  </si>
  <si>
    <t>fSWEETPOTATO87</t>
  </si>
  <si>
    <t>fSWEETPOTATO88</t>
  </si>
  <si>
    <t>fSWEETPOTATO89</t>
  </si>
  <si>
    <t>fSWEETPOTATO90</t>
  </si>
  <si>
    <t>fSWEETPOTATO91</t>
  </si>
  <si>
    <t>fSWEETPOTATO92</t>
  </si>
  <si>
    <t>fSWEETPOTATO93</t>
  </si>
  <si>
    <t>fSWEETPOTATO94</t>
  </si>
  <si>
    <t>fSWEETPOTATO95</t>
  </si>
  <si>
    <t>fSWEETPOTATO96</t>
  </si>
  <si>
    <t>fSWEETPOTATO97</t>
  </si>
  <si>
    <t>fSWEETPOTATO98</t>
  </si>
  <si>
    <t>fSWEETPOTATO99</t>
  </si>
  <si>
    <t>BreedingProgram</t>
  </si>
  <si>
    <t>NameOfSeries</t>
  </si>
  <si>
    <t>Site</t>
  </si>
  <si>
    <t>NameOfExperiment</t>
  </si>
  <si>
    <t>NameOfLocation</t>
  </si>
  <si>
    <t>Collaborator</t>
  </si>
  <si>
    <t>SeedQtyCurrentTotNumSeeds</t>
  </si>
  <si>
    <t>SeedQtyCurrentTotGms</t>
  </si>
  <si>
    <t>SeedQtyCurrentTotKgs</t>
  </si>
  <si>
    <t>SeedQtyCurrentTotTons</t>
  </si>
  <si>
    <t>SeedQtyCurrentNumSeeds</t>
  </si>
  <si>
    <t>SeedQtyCurrentGms</t>
  </si>
  <si>
    <t>SeedQtyCurrentKgs</t>
  </si>
  <si>
    <t>SeedQtyCurrentTons</t>
  </si>
  <si>
    <t>SeedRemovedQty</t>
  </si>
  <si>
    <t>SeedRemovedUnits</t>
  </si>
  <si>
    <t>SeedReturnedQty</t>
  </si>
  <si>
    <t>SeedReturnedUnits</t>
  </si>
  <si>
    <t>NumBoxes</t>
  </si>
  <si>
    <t>GerminationPer</t>
  </si>
  <si>
    <t>SeedQuality</t>
  </si>
  <si>
    <t>ContainerType</t>
  </si>
  <si>
    <t>SeedLocation</t>
  </si>
  <si>
    <t>StockComments1</t>
  </si>
  <si>
    <t>StockComments2</t>
  </si>
  <si>
    <t>StockComments3</t>
  </si>
  <si>
    <t>TypeOfGermplasm</t>
  </si>
  <si>
    <t>InbLevel</t>
  </si>
  <si>
    <t>LineCode1</t>
  </si>
  <si>
    <t>LineCode2</t>
  </si>
  <si>
    <t>LineCode3</t>
  </si>
  <si>
    <t>PopCode1</t>
  </si>
  <si>
    <t>PopCode2</t>
  </si>
  <si>
    <t>PopCode3</t>
  </si>
  <si>
    <t>HybCode1</t>
  </si>
  <si>
    <t>HybCode2</t>
  </si>
  <si>
    <t>HybCode3</t>
  </si>
  <si>
    <t>HybCodeFem</t>
  </si>
  <si>
    <t>HybCodeMale</t>
  </si>
  <si>
    <t>HybPedCodedFem</t>
  </si>
  <si>
    <t>HybPedCodedMale</t>
  </si>
  <si>
    <t>HybPedFem</t>
  </si>
  <si>
    <t>HybPedMale</t>
  </si>
  <si>
    <t>HybFemType</t>
  </si>
  <si>
    <t>HybMaleType</t>
  </si>
  <si>
    <t>HybPar1</t>
  </si>
  <si>
    <t>HybPar11</t>
  </si>
  <si>
    <t>HybPar12</t>
  </si>
  <si>
    <t>HybPar111</t>
  </si>
  <si>
    <t>HybPar112</t>
  </si>
  <si>
    <t>HybPar121</t>
  </si>
  <si>
    <t>HybPar122</t>
  </si>
  <si>
    <t>HybPar2</t>
  </si>
  <si>
    <t>HybPar21</t>
  </si>
  <si>
    <t>HybPar22</t>
  </si>
  <si>
    <t>HybPar211</t>
  </si>
  <si>
    <t>HybPar212</t>
  </si>
  <si>
    <t>HybPar221</t>
  </si>
  <si>
    <t>HybPar222</t>
  </si>
  <si>
    <t>MIDFemale</t>
  </si>
  <si>
    <t>MIDMale</t>
  </si>
  <si>
    <t>GIDFemale</t>
  </si>
  <si>
    <t>GIDMale</t>
  </si>
  <si>
    <t>Upload1</t>
  </si>
  <si>
    <t>Upload2</t>
  </si>
  <si>
    <t>Upload3</t>
  </si>
  <si>
    <t>Upload4</t>
  </si>
  <si>
    <t>Upload5</t>
  </si>
  <si>
    <t>Upload6</t>
  </si>
  <si>
    <t>Upload7</t>
  </si>
  <si>
    <t>Upload8</t>
  </si>
  <si>
    <t>Upload9</t>
  </si>
  <si>
    <t>Upload10</t>
  </si>
  <si>
    <t>REP</t>
  </si>
  <si>
    <t>BLK</t>
  </si>
  <si>
    <t>PLOT</t>
  </si>
  <si>
    <t>ENT</t>
  </si>
  <si>
    <t>STKID</t>
  </si>
  <si>
    <t>CODE</t>
  </si>
  <si>
    <t>PED1</t>
  </si>
  <si>
    <t>PED2</t>
  </si>
  <si>
    <t>ORI</t>
  </si>
  <si>
    <t>COM</t>
  </si>
  <si>
    <t>NOPS</t>
  </si>
  <si>
    <t>NOPE</t>
  </si>
  <si>
    <t>VIR1</t>
  </si>
  <si>
    <t>VIR2</t>
  </si>
  <si>
    <t>VV1</t>
  </si>
  <si>
    <t>AS1</t>
  </si>
  <si>
    <t>AS2</t>
  </si>
  <si>
    <t>T1</t>
  </si>
  <si>
    <t>T2</t>
  </si>
  <si>
    <t>T3</t>
  </si>
  <si>
    <t>NOPH</t>
  </si>
  <si>
    <t>NOPR</t>
  </si>
  <si>
    <t>NOCR</t>
  </si>
  <si>
    <t>NONC</t>
  </si>
  <si>
    <t>CRW</t>
  </si>
  <si>
    <t>NCRW</t>
  </si>
  <si>
    <t>VW</t>
  </si>
  <si>
    <t>SCOL</t>
  </si>
  <si>
    <t>FCOL</t>
  </si>
  <si>
    <t>RS</t>
  </si>
  <si>
    <t>RF</t>
  </si>
  <si>
    <t>DAMR</t>
  </si>
  <si>
    <t>WED1</t>
  </si>
  <si>
    <t>T4</t>
  </si>
  <si>
    <t>T5</t>
  </si>
  <si>
    <t>T6</t>
  </si>
  <si>
    <t>DMF</t>
  </si>
  <si>
    <t>DMD</t>
  </si>
  <si>
    <t>DMFV</t>
  </si>
  <si>
    <t>DMDV</t>
  </si>
  <si>
    <t>COOF1</t>
  </si>
  <si>
    <t>COOSU1</t>
  </si>
  <si>
    <t>COOST1</t>
  </si>
  <si>
    <t>COOT1</t>
  </si>
  <si>
    <t>COOAP1</t>
  </si>
  <si>
    <t>T7</t>
  </si>
  <si>
    <t>T8</t>
  </si>
  <si>
    <t>PS2</t>
  </si>
  <si>
    <t>VV2</t>
  </si>
  <si>
    <t>VIR3</t>
  </si>
  <si>
    <t>WED2</t>
  </si>
  <si>
    <t>COOF2</t>
  </si>
  <si>
    <t>COOSU2</t>
  </si>
  <si>
    <t>COOST2</t>
  </si>
  <si>
    <t>COOT2</t>
  </si>
  <si>
    <t>COOAP2</t>
  </si>
  <si>
    <t>RSPR</t>
  </si>
  <si>
    <t>T9</t>
  </si>
  <si>
    <t>T10</t>
  </si>
  <si>
    <t>PRO</t>
  </si>
  <si>
    <t xml:space="preserve">Fe </t>
  </si>
  <si>
    <t xml:space="preserve">Zn </t>
  </si>
  <si>
    <t xml:space="preserve">Ca </t>
  </si>
  <si>
    <t xml:space="preserve">Mg </t>
  </si>
  <si>
    <t>BC</t>
  </si>
  <si>
    <t>TC</t>
  </si>
  <si>
    <t>FRU</t>
  </si>
  <si>
    <t>GLU</t>
  </si>
  <si>
    <t>SUCR</t>
  </si>
  <si>
    <t>MAL</t>
  </si>
  <si>
    <t>T11</t>
  </si>
  <si>
    <t>T12</t>
  </si>
  <si>
    <t>FD</t>
  </si>
  <si>
    <t>FW</t>
  </si>
  <si>
    <t>GW</t>
  </si>
  <si>
    <t>MOI</t>
  </si>
  <si>
    <t>SP</t>
  </si>
  <si>
    <t>DTS</t>
  </si>
  <si>
    <t>AD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</si>
  <si>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</si>
  <si>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</si>
  <si>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</si>
  <si>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</si>
  <si>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</si>
  <si>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</si>
  <si>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</si>
  <si>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</si>
  <si>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</si>
  <si>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</si>
  <si>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O1</t>
  </si>
  <si>
    <t>Text</t>
  </si>
  <si>
    <t>NumObs</t>
  </si>
  <si>
    <t>Average</t>
  </si>
  <si>
    <t>TrialSeries:</t>
  </si>
  <si>
    <t>Env:</t>
  </si>
  <si>
    <t>PlantingDay:</t>
  </si>
  <si>
    <t>Net plot length (m):</t>
  </si>
  <si>
    <t>Site:</t>
  </si>
  <si>
    <t>Collaborator:</t>
  </si>
  <si>
    <t>PlantingMonth:</t>
  </si>
  <si>
    <t>Distance between stations (m):</t>
  </si>
  <si>
    <t>Location:</t>
  </si>
  <si>
    <t>BreedingProg:</t>
  </si>
  <si>
    <t>PlantingYear:</t>
  </si>
  <si>
    <t>Distance between rows (m):</t>
  </si>
  <si>
    <t>Country:</t>
  </si>
  <si>
    <t>Harvest Date:</t>
  </si>
  <si>
    <t>Season:</t>
  </si>
  <si>
    <t># rows harvested:</t>
  </si>
  <si>
    <t>Hybrid</t>
  </si>
  <si>
    <t>Line</t>
  </si>
  <si>
    <t>OPV</t>
  </si>
  <si>
    <t>Code</t>
  </si>
  <si>
    <t>CodedPedigree</t>
  </si>
  <si>
    <t>BreedersPedigree</t>
  </si>
  <si>
    <t>Pedigree/Code2 of component inbreds</t>
  </si>
  <si>
    <t>Seed Qty Current Totals</t>
  </si>
  <si>
    <t>Seed Qty Current</t>
  </si>
  <si>
    <t>Seed Removed</t>
  </si>
  <si>
    <t>Seed Returned</t>
  </si>
  <si>
    <t>Num</t>
  </si>
  <si>
    <t>Germination</t>
  </si>
  <si>
    <t>Seed</t>
  </si>
  <si>
    <t>Container</t>
  </si>
  <si>
    <t>Stock</t>
  </si>
  <si>
    <t>TypeOfGp</t>
  </si>
  <si>
    <t>Code1</t>
  </si>
  <si>
    <t>Code2</t>
  </si>
  <si>
    <t>Code3</t>
  </si>
  <si>
    <t>Female</t>
  </si>
  <si>
    <t>Male</t>
  </si>
  <si>
    <t>FemaleType</t>
  </si>
  <si>
    <t>MaleType</t>
  </si>
  <si>
    <t>Seeds</t>
  </si>
  <si>
    <t>Gms</t>
  </si>
  <si>
    <t>Kgs</t>
  </si>
  <si>
    <t>Tons</t>
  </si>
  <si>
    <t>Qty</t>
  </si>
  <si>
    <t>Units</t>
  </si>
  <si>
    <t>Boxes</t>
  </si>
  <si>
    <t>Percent</t>
  </si>
  <si>
    <t>Quality</t>
  </si>
  <si>
    <t>Type</t>
  </si>
  <si>
    <t>Comments</t>
  </si>
  <si>
    <t>L</t>
  </si>
  <si>
    <t>VL041</t>
  </si>
  <si>
    <t>CZL041</t>
  </si>
  <si>
    <t>CML1</t>
  </si>
  <si>
    <t>VP041</t>
  </si>
  <si>
    <t>ZM305</t>
  </si>
  <si>
    <t>VH041</t>
  </si>
  <si>
    <t>CZH041</t>
  </si>
  <si>
    <t>CZH031</t>
  </si>
  <si>
    <t>CZL031</t>
  </si>
  <si>
    <t>CML312/CML442</t>
  </si>
  <si>
    <t>CML395/CML444</t>
  </si>
  <si>
    <t>M37W../P65..</t>
  </si>
  <si>
    <t>P43…/P49…</t>
  </si>
  <si>
    <t>P</t>
  </si>
  <si>
    <t>1</t>
  </si>
  <si>
    <t>0</t>
  </si>
  <si>
    <t>9</t>
  </si>
  <si>
    <t>Bloc</t>
  </si>
  <si>
    <t>Pedigree</t>
  </si>
  <si>
    <t>Parent1</t>
  </si>
  <si>
    <t>Parent2</t>
  </si>
  <si>
    <t>Vines</t>
  </si>
  <si>
    <t>Plants</t>
  </si>
  <si>
    <t>Virus symp 1-9</t>
  </si>
  <si>
    <t>Vigor 1-9</t>
  </si>
  <si>
    <t>Alternaria</t>
  </si>
  <si>
    <t>Trail1</t>
  </si>
  <si>
    <t>Trail2</t>
  </si>
  <si>
    <t>Trail3</t>
  </si>
  <si>
    <t># plants</t>
  </si>
  <si>
    <t xml:space="preserve"># plants </t>
  </si>
  <si>
    <t># Roots</t>
  </si>
  <si>
    <t>Weight Root</t>
  </si>
  <si>
    <t>Vine</t>
  </si>
  <si>
    <t>Skin</t>
  </si>
  <si>
    <t>Flesh</t>
  </si>
  <si>
    <t>Root</t>
  </si>
  <si>
    <t>Weevil</t>
  </si>
  <si>
    <t>Fresh Weight</t>
  </si>
  <si>
    <t>Dry Weitht</t>
  </si>
  <si>
    <t>Cooked</t>
  </si>
  <si>
    <t>Plot size</t>
  </si>
  <si>
    <t>Fe</t>
  </si>
  <si>
    <t>Zn</t>
  </si>
  <si>
    <t>Ca</t>
  </si>
  <si>
    <t>Mg</t>
  </si>
  <si>
    <t xml:space="preserve">Beta </t>
  </si>
  <si>
    <t>Total</t>
  </si>
  <si>
    <t>Flowering</t>
  </si>
  <si>
    <t>Field wt</t>
  </si>
  <si>
    <t>Shelled</t>
  </si>
  <si>
    <t xml:space="preserve">Grain </t>
  </si>
  <si>
    <t>Shell</t>
  </si>
  <si>
    <t>Silk</t>
  </si>
  <si>
    <t>Anthesis</t>
  </si>
  <si>
    <t>ID</t>
  </si>
  <si>
    <t>Planted</t>
  </si>
  <si>
    <t>Established</t>
  </si>
  <si>
    <t>6-8 wks</t>
  </si>
  <si>
    <t>1 M. bef harv</t>
  </si>
  <si>
    <t>1 M bef harv</t>
  </si>
  <si>
    <t>Symp1 1-9</t>
  </si>
  <si>
    <t>Symp2 1-9</t>
  </si>
  <si>
    <t>Harvested</t>
  </si>
  <si>
    <t>w. Roots</t>
  </si>
  <si>
    <t>Marketable</t>
  </si>
  <si>
    <t>NonMarket</t>
  </si>
  <si>
    <t>Weight kg</t>
  </si>
  <si>
    <t>Color  1-9</t>
  </si>
  <si>
    <t>Color</t>
  </si>
  <si>
    <t>Size 1-9</t>
  </si>
  <si>
    <t>Form 1-9</t>
  </si>
  <si>
    <t>Defects 1-9</t>
  </si>
  <si>
    <t>Damage 1-9</t>
  </si>
  <si>
    <t>5 roots</t>
  </si>
  <si>
    <t>Fiber1 1-9</t>
  </si>
  <si>
    <t>Sugars1 1-9</t>
  </si>
  <si>
    <t>Starch1 1-9</t>
  </si>
  <si>
    <t>Taste1 1-9</t>
  </si>
  <si>
    <t>Appeara1 1-9</t>
  </si>
  <si>
    <t>piece harvest</t>
  </si>
  <si>
    <t>Vigor2 1-9</t>
  </si>
  <si>
    <t>3ra ev.</t>
  </si>
  <si>
    <t>Damage2 1-9</t>
  </si>
  <si>
    <t>Fiber2 1-9</t>
  </si>
  <si>
    <t>Sugars2  1-9</t>
  </si>
  <si>
    <t>Starch2  1-9</t>
  </si>
  <si>
    <t>Taste2  1-9</t>
  </si>
  <si>
    <t>Appeara2 1-9</t>
  </si>
  <si>
    <t>Sprouting</t>
  </si>
  <si>
    <t>Carotene</t>
  </si>
  <si>
    <t>Carotenoids</t>
  </si>
  <si>
    <t>Date</t>
  </si>
  <si>
    <t>grams</t>
  </si>
  <si>
    <t>Grain wt</t>
  </si>
  <si>
    <t>Moisture</t>
  </si>
  <si>
    <t>PlantingDate</t>
  </si>
  <si>
    <t>PlotSize</t>
  </si>
  <si>
    <t>P1</t>
  </si>
  <si>
    <t>P2</t>
  </si>
  <si>
    <t>Sl1</t>
  </si>
  <si>
    <t>Sl2</t>
  </si>
  <si>
    <t>RY</t>
  </si>
  <si>
    <t>RNK</t>
  </si>
  <si>
    <t>RDM</t>
  </si>
  <si>
    <t>HIS</t>
  </si>
  <si>
    <t>HI</t>
  </si>
  <si>
    <t>CY</t>
  </si>
  <si>
    <t>DMRY</t>
  </si>
  <si>
    <t>FY</t>
  </si>
  <si>
    <t>DMFY</t>
  </si>
  <si>
    <t>RPP</t>
  </si>
  <si>
    <t>MR</t>
  </si>
  <si>
    <t>BY</t>
  </si>
  <si>
    <t>YPP</t>
  </si>
  <si>
    <t>RFR</t>
  </si>
  <si>
    <t>HIRA</t>
  </si>
  <si>
    <t>ACR</t>
  </si>
  <si>
    <t>NCY</t>
  </si>
  <si>
    <t>RRYBCK</t>
  </si>
  <si>
    <t>RRYFCK</t>
  </si>
  <si>
    <t>RRYTM</t>
  </si>
  <si>
    <t>STRNK</t>
  </si>
  <si>
    <t>DMVF</t>
  </si>
  <si>
    <t>DMVD</t>
  </si>
  <si>
    <t>TrialMean</t>
  </si>
  <si>
    <t>Memo</t>
  </si>
  <si>
    <t>Parent 1</t>
  </si>
  <si>
    <t>Parent 2</t>
  </si>
  <si>
    <t>Selection</t>
  </si>
  <si>
    <t>Total Root</t>
  </si>
  <si>
    <t>Yield</t>
  </si>
  <si>
    <t>Storage root</t>
  </si>
  <si>
    <t>Harvest</t>
  </si>
  <si>
    <t>Taste</t>
  </si>
  <si>
    <t>Virus symp2_1_9</t>
  </si>
  <si>
    <t>Commercial</t>
  </si>
  <si>
    <t>Dry matter</t>
  </si>
  <si>
    <t xml:space="preserve">Foliage </t>
  </si>
  <si>
    <t>Roots per</t>
  </si>
  <si>
    <t>% Marketable</t>
  </si>
  <si>
    <t>Biomass</t>
  </si>
  <si>
    <t>Avg com.</t>
  </si>
  <si>
    <t>Non comers</t>
  </si>
  <si>
    <t xml:space="preserve">Vine Vigor </t>
  </si>
  <si>
    <t>Virus</t>
  </si>
  <si>
    <t>Relative Root</t>
  </si>
  <si>
    <t>Standard</t>
  </si>
  <si>
    <t># Vines</t>
  </si>
  <si>
    <t># roots</t>
  </si>
  <si>
    <t>Weight</t>
  </si>
  <si>
    <t>Skin Color</t>
  </si>
  <si>
    <t>Fresh weight</t>
  </si>
  <si>
    <t>Dry weight</t>
  </si>
  <si>
    <t>Plot sice</t>
  </si>
  <si>
    <t>Index 1</t>
  </si>
  <si>
    <t>Index 2</t>
  </si>
  <si>
    <t>yield</t>
  </si>
  <si>
    <t>Rank</t>
  </si>
  <si>
    <t>Dry matter content</t>
  </si>
  <si>
    <t>Soving Index</t>
  </si>
  <si>
    <t>Cooked1_1_9</t>
  </si>
  <si>
    <t>Index</t>
  </si>
  <si>
    <t>Foliage</t>
  </si>
  <si>
    <t>Plant</t>
  </si>
  <si>
    <t>Roots</t>
  </si>
  <si>
    <t>per plant</t>
  </si>
  <si>
    <t>Index Rank</t>
  </si>
  <si>
    <t>root size</t>
  </si>
  <si>
    <t>Cooked2_1_9</t>
  </si>
  <si>
    <t>1m bef harv 1_9</t>
  </si>
  <si>
    <t>Sympt2_1_9</t>
  </si>
  <si>
    <t>Vigor 2 1_9</t>
  </si>
  <si>
    <t>Damage2 1_9</t>
  </si>
  <si>
    <t>Symptoms1_1_9</t>
  </si>
  <si>
    <t>Symptoms3_1_9</t>
  </si>
  <si>
    <t>Sympt1_1_9</t>
  </si>
  <si>
    <t>Defects</t>
  </si>
  <si>
    <t>Damage1 1_9</t>
  </si>
  <si>
    <t>Size 1_9</t>
  </si>
  <si>
    <t>Form 1_9</t>
  </si>
  <si>
    <t>Best chk</t>
  </si>
  <si>
    <t>Favorite chk</t>
  </si>
  <si>
    <t>Trial</t>
  </si>
  <si>
    <t>Fiber1_1_9</t>
  </si>
  <si>
    <t>Fiber2_1_9</t>
  </si>
  <si>
    <t>Sugar1_1_9</t>
  </si>
  <si>
    <t>Starch1_1_9</t>
  </si>
  <si>
    <t>Sugar2_1_9</t>
  </si>
  <si>
    <t>Starch2_1_9</t>
  </si>
  <si>
    <t>Appearance1</t>
  </si>
  <si>
    <t>Appearance2</t>
  </si>
  <si>
    <t>planted</t>
  </si>
  <si>
    <t>established</t>
  </si>
  <si>
    <t>harvested</t>
  </si>
  <si>
    <t>w. roots</t>
  </si>
  <si>
    <t>&gt; 100g</t>
  </si>
  <si>
    <t xml:space="preserve"> =&lt; 100g</t>
  </si>
  <si>
    <t>commercial roots</t>
  </si>
  <si>
    <t>Nom com. Root</t>
  </si>
  <si>
    <t>fresh vines</t>
  </si>
  <si>
    <t>dry vines</t>
  </si>
  <si>
    <t>t/ha</t>
  </si>
  <si>
    <t>%</t>
  </si>
  <si>
    <t>mg/100 g DW</t>
  </si>
  <si>
    <t>Overall_mean</t>
  </si>
  <si>
    <t>Min_mean</t>
  </si>
  <si>
    <t>Max_mean</t>
  </si>
  <si>
    <t>LSD_Geno</t>
  </si>
  <si>
    <t>p_Geno</t>
  </si>
  <si>
    <t>p_Block</t>
  </si>
  <si>
    <t>Correlation(AugmentedDesign)</t>
  </si>
  <si>
    <t>TrialMeanExcludingChecks</t>
  </si>
  <si>
    <t>StandardError</t>
  </si>
  <si>
    <t>Lower Limit</t>
  </si>
  <si>
    <t>Upper Limit</t>
  </si>
  <si>
    <t>SitesUsedForComputingMean</t>
  </si>
  <si>
    <t>SignificantSites</t>
  </si>
  <si>
    <t>+</t>
  </si>
  <si>
    <t>SEMin</t>
  </si>
  <si>
    <t>SEMax</t>
  </si>
  <si>
    <t>AvgOfSelectedFraction</t>
  </si>
  <si>
    <t>mNotes1</t>
  </si>
  <si>
    <t>mNotes2</t>
  </si>
  <si>
    <t>mNotes3</t>
  </si>
  <si>
    <t>mNotes4</t>
  </si>
  <si>
    <t>mNotes5</t>
  </si>
  <si>
    <t>mNotes6</t>
  </si>
  <si>
    <t>mNotes7</t>
  </si>
  <si>
    <t>mNotes8</t>
  </si>
  <si>
    <t>mNotes9</t>
  </si>
  <si>
    <t>mNotes10</t>
  </si>
  <si>
    <t>mOther</t>
  </si>
  <si>
    <t>mSelectionsMarked</t>
  </si>
  <si>
    <t>mTrialSelections</t>
  </si>
  <si>
    <t>mSelectionIndexTraitsUsed</t>
  </si>
  <si>
    <t>Factor</t>
  </si>
  <si>
    <t>Value</t>
  </si>
  <si>
    <t>Short name or Title: *</t>
  </si>
  <si>
    <t>Project Name and Code:</t>
  </si>
  <si>
    <t>Name of Contact Scientist: *</t>
  </si>
  <si>
    <t>Institution:</t>
  </si>
  <si>
    <t>Phone Number Office:</t>
  </si>
  <si>
    <t>Phone Number Cell:</t>
  </si>
  <si>
    <t>Country: *</t>
  </si>
  <si>
    <t>Department</t>
  </si>
  <si>
    <t xml:space="preserve">Province </t>
  </si>
  <si>
    <t xml:space="preserve">Distritc </t>
  </si>
  <si>
    <t xml:space="preserve">Site Name </t>
  </si>
  <si>
    <t xml:space="preserve">Agro-Ecology </t>
  </si>
  <si>
    <t>Altitude (masl) *</t>
  </si>
  <si>
    <t>Latitude (Degree/Minutes)*</t>
  </si>
  <si>
    <t>Longitude (Degree/Minutes)*</t>
  </si>
  <si>
    <t>Type of Trial : *</t>
  </si>
  <si>
    <t>Type of Observational Trial:</t>
  </si>
  <si>
    <t>Type of Trial:</t>
  </si>
  <si>
    <t>Check variety name :</t>
  </si>
  <si>
    <t>Trait 1 to evaluate during the observational trial:</t>
  </si>
  <si>
    <t>Trait 2 to evaluate during the observational trial:</t>
  </si>
  <si>
    <t>Trait 3 to evaluate during the observational trial:</t>
  </si>
  <si>
    <t>Trait 4 to evaluate during the observational trial:</t>
  </si>
  <si>
    <t>Trait 5 to evaluate during the observational trial:</t>
  </si>
  <si>
    <t>Number of checks varieties:</t>
  </si>
  <si>
    <t>Name of check variety #1:</t>
  </si>
  <si>
    <t>Type of check variety #1</t>
  </si>
  <si>
    <t>Name of check variety #2:</t>
  </si>
  <si>
    <t>Type of check variety #2</t>
  </si>
  <si>
    <t>Name of check variety #3:</t>
  </si>
  <si>
    <t>Type of check variety #3</t>
  </si>
  <si>
    <t>Name of check variety #4:</t>
  </si>
  <si>
    <t>Type of check variety #4</t>
  </si>
  <si>
    <t>Description: *</t>
  </si>
  <si>
    <t>Objetives:</t>
  </si>
  <si>
    <t>Comments:</t>
  </si>
  <si>
    <t>Version</t>
  </si>
  <si>
    <t>Contributor</t>
  </si>
  <si>
    <t>Owner</t>
  </si>
  <si>
    <t>Subject</t>
  </si>
  <si>
    <t>Publisher</t>
  </si>
  <si>
    <t>Format</t>
  </si>
  <si>
    <t>Identifier</t>
  </si>
  <si>
    <t>Source</t>
  </si>
  <si>
    <t>Language</t>
  </si>
  <si>
    <t>Relation</t>
  </si>
  <si>
    <t>Rights</t>
  </si>
  <si>
    <t>Rightsholder</t>
  </si>
  <si>
    <t>License</t>
  </si>
  <si>
    <t>Audience</t>
  </si>
  <si>
    <t>Provenance</t>
  </si>
  <si>
    <t>Embargo till</t>
  </si>
  <si>
    <t>Status</t>
  </si>
  <si>
    <t>Data</t>
  </si>
  <si>
    <t>Trial design *</t>
  </si>
  <si>
    <t>No of entries *</t>
  </si>
  <si>
    <t>No. of replications *</t>
  </si>
  <si>
    <t>No. plants per plot *</t>
  </si>
  <si>
    <t>No. plants per row</t>
  </si>
  <si>
    <t>Number of rows per plot</t>
  </si>
  <si>
    <t xml:space="preserve">Plot size (m2) </t>
  </si>
  <si>
    <t>Distance between plants (m) *</t>
  </si>
  <si>
    <t>Distance between rows (m) *</t>
  </si>
  <si>
    <t>Density (plants/ha)</t>
  </si>
  <si>
    <t>Planting date (mm/dd/yyyy):</t>
  </si>
  <si>
    <t>Verification of Establishment (mm/dd/yyyy):</t>
  </si>
  <si>
    <t>1st Virus Symptom Evaluation (mm/dd/yyyy):</t>
  </si>
  <si>
    <t>2nd Virus Symptom Evaluation (mm/dd/yyyy):</t>
  </si>
  <si>
    <t>Harvest date (mm/dd/yyyy):</t>
  </si>
  <si>
    <t>Date of vine cutting / killing (mm/dd/yyyy) *</t>
  </si>
  <si>
    <t>Crop duration (days):</t>
  </si>
  <si>
    <t>Number of plants per genotype:</t>
  </si>
  <si>
    <t>Plot type:</t>
  </si>
  <si>
    <t>Number of border rows or rows of mounds per plot:</t>
  </si>
  <si>
    <t>Number of plants intended for final harvest :</t>
  </si>
  <si>
    <t>Cuttings per plot actually used to archieve target:</t>
  </si>
  <si>
    <t>Target plant spacing within rows (m):</t>
  </si>
  <si>
    <t>Dry Matter Assessment Method Roots</t>
  </si>
  <si>
    <t>Dry Matter Assessment Method Vines</t>
  </si>
  <si>
    <t>Predominant Soil Texture  *</t>
  </si>
  <si>
    <t>Soil group:</t>
  </si>
  <si>
    <t>Organic matter (%) *</t>
  </si>
  <si>
    <t>Soil pH (0 - 14) *</t>
  </si>
  <si>
    <t>Crop rotation - Previous crops:</t>
  </si>
  <si>
    <t>Crops in rotation # 1:</t>
  </si>
  <si>
    <t>Crops in rotation # 2:</t>
  </si>
  <si>
    <t>Crops in rotation # 3:</t>
  </si>
  <si>
    <t>Values</t>
  </si>
  <si>
    <t>Month</t>
  </si>
  <si>
    <t>Avg. precipitacion (mm)</t>
  </si>
  <si>
    <t>Average temperature (°C)</t>
  </si>
  <si>
    <t>Avg. min. temperature (°C)</t>
  </si>
  <si>
    <t>Avg. max. temperature (°C)</t>
  </si>
  <si>
    <t>Avg. day/night temp. fluctuation</t>
  </si>
  <si>
    <t>Relative humidity (%)</t>
  </si>
  <si>
    <t>Radiation level</t>
  </si>
  <si>
    <t>Intervention category</t>
  </si>
  <si>
    <t>Intervention type</t>
  </si>
  <si>
    <t>Date of intervention</t>
  </si>
  <si>
    <t>Name of product *</t>
  </si>
  <si>
    <t>Product concentration</t>
  </si>
  <si>
    <t>Dose of application</t>
  </si>
  <si>
    <t>Observations</t>
  </si>
  <si>
    <t>Fertilizing</t>
  </si>
  <si>
    <t>Weed control</t>
  </si>
  <si>
    <t>Pest control</t>
  </si>
  <si>
    <t>Disease control</t>
  </si>
  <si>
    <t>Irrigation</t>
  </si>
  <si>
    <t>Country_Africa</t>
  </si>
  <si>
    <t>LIST_Obs_Trial</t>
  </si>
  <si>
    <t>TYPE_TRIAL</t>
  </si>
  <si>
    <t>Trial_trial</t>
  </si>
  <si>
    <t>LIST_DESIGN</t>
  </si>
  <si>
    <t>LIST_Season</t>
  </si>
  <si>
    <t>PLOT_TYPE</t>
  </si>
  <si>
    <t>SOIL_GROUP</t>
  </si>
  <si>
    <t>SOIL_TEXTURE</t>
  </si>
  <si>
    <t>TYPE_CHECK</t>
  </si>
  <si>
    <t>DRY_METHOD</t>
  </si>
  <si>
    <t>Angola</t>
  </si>
  <si>
    <t>2 4</t>
  </si>
  <si>
    <t>Single plant basis</t>
  </si>
  <si>
    <t>Observation (OT)</t>
  </si>
  <si>
    <t>STD trial (21 traits)</t>
  </si>
  <si>
    <t>Balanced Incomplete Block Design (BIBD)</t>
  </si>
  <si>
    <t>Wet, long rains</t>
  </si>
  <si>
    <t>Rows/ridges</t>
  </si>
  <si>
    <t>Acrisols</t>
  </si>
  <si>
    <t>0 1</t>
  </si>
  <si>
    <t>Silty clay</t>
  </si>
  <si>
    <t>1 0</t>
  </si>
  <si>
    <t>Local</t>
  </si>
  <si>
    <t>Sun-dried</t>
  </si>
  <si>
    <t>Burkina Faso</t>
  </si>
  <si>
    <t>3 2</t>
  </si>
  <si>
    <t>Row basis</t>
  </si>
  <si>
    <t>Preliminary  (PT)</t>
  </si>
  <si>
    <t>QSP</t>
  </si>
  <si>
    <t>Completely Randomized Design (CRD)</t>
  </si>
  <si>
    <t>Wet, short rains</t>
  </si>
  <si>
    <t>Mounds</t>
  </si>
  <si>
    <t>Arenosols</t>
  </si>
  <si>
    <t>0 2</t>
  </si>
  <si>
    <t>Silt loam</t>
  </si>
  <si>
    <t>1 1</t>
  </si>
  <si>
    <t>Common Improved</t>
  </si>
  <si>
    <t>Laboratory oven dried</t>
  </si>
  <si>
    <t>Burundi</t>
  </si>
  <si>
    <t>1 5</t>
  </si>
  <si>
    <t>Advanced (AT)</t>
  </si>
  <si>
    <t>Latin Square Design</t>
  </si>
  <si>
    <t>Dry</t>
  </si>
  <si>
    <t>Rows/flat</t>
  </si>
  <si>
    <t>Calcisols</t>
  </si>
  <si>
    <t>0 3</t>
  </si>
  <si>
    <t>Loamy sand</t>
  </si>
  <si>
    <t>1 2</t>
  </si>
  <si>
    <t>Freeze dried</t>
  </si>
  <si>
    <t>Ethiopia</t>
  </si>
  <si>
    <t>Uniform (UN)</t>
  </si>
  <si>
    <t>No statistical design</t>
  </si>
  <si>
    <t>Cambisols</t>
  </si>
  <si>
    <t>0 4</t>
  </si>
  <si>
    <t>Sandy clay loam</t>
  </si>
  <si>
    <t>1 3</t>
  </si>
  <si>
    <t>Specific Gravity</t>
  </si>
  <si>
    <t>Ghana</t>
  </si>
  <si>
    <t>3 0</t>
  </si>
  <si>
    <t>On-Farm (OFT)</t>
  </si>
  <si>
    <t>Randomized Complete Block Design (RCBD)</t>
  </si>
  <si>
    <t>Durisols</t>
  </si>
  <si>
    <t>0 5</t>
  </si>
  <si>
    <t>Sandy clay</t>
  </si>
  <si>
    <t>1 4</t>
  </si>
  <si>
    <t>Kenya</t>
  </si>
  <si>
    <t>Split-Plot Design</t>
  </si>
  <si>
    <t>Ferrasols</t>
  </si>
  <si>
    <t>0 6</t>
  </si>
  <si>
    <t>Sandy</t>
  </si>
  <si>
    <t>Madagascar</t>
  </si>
  <si>
    <t>2 3</t>
  </si>
  <si>
    <t>Two-way Factorial Design</t>
  </si>
  <si>
    <t>Fluvisols</t>
  </si>
  <si>
    <t>0 7</t>
  </si>
  <si>
    <t>Clay loam</t>
  </si>
  <si>
    <t>1 6</t>
  </si>
  <si>
    <t>Malawi</t>
  </si>
  <si>
    <t>2 1</t>
  </si>
  <si>
    <t>Gleysols</t>
  </si>
  <si>
    <t>0 8</t>
  </si>
  <si>
    <t>Mozambique</t>
  </si>
  <si>
    <t>2 0</t>
  </si>
  <si>
    <t>Gypsisols</t>
  </si>
  <si>
    <t>0 9</t>
  </si>
  <si>
    <t>Niger</t>
  </si>
  <si>
    <t>3 3</t>
  </si>
  <si>
    <t>Kastanozems</t>
  </si>
  <si>
    <t>Nigeria</t>
  </si>
  <si>
    <t>3 1</t>
  </si>
  <si>
    <t>Leptosols</t>
  </si>
  <si>
    <t>Rwanda</t>
  </si>
  <si>
    <t>Lixisols</t>
  </si>
  <si>
    <t>South Africa</t>
  </si>
  <si>
    <t>2 5</t>
  </si>
  <si>
    <t>Luvisols</t>
  </si>
  <si>
    <t>Tanzania</t>
  </si>
  <si>
    <t>Nitisols</t>
  </si>
  <si>
    <t>Uganda</t>
  </si>
  <si>
    <t>Planosols</t>
  </si>
  <si>
    <t>Zambia</t>
  </si>
  <si>
    <t>2 2</t>
  </si>
  <si>
    <t>Plinthosols</t>
  </si>
  <si>
    <t>Podsols</t>
  </si>
  <si>
    <t>1 7</t>
  </si>
  <si>
    <t>Regosols</t>
  </si>
  <si>
    <t>1 8</t>
  </si>
  <si>
    <t>Vertisols</t>
  </si>
  <si>
    <t>1 9</t>
  </si>
  <si>
    <t>2 9</t>
  </si>
  <si>
    <t>3 9</t>
  </si>
  <si>
    <t>NPT2012-2013-11</t>
  </si>
  <si>
    <t>NPT2012-2013-1</t>
  </si>
  <si>
    <t>SPK- 031</t>
  </si>
  <si>
    <t>KUNY KIBUONJO</t>
  </si>
  <si>
    <t>K|KA|2004|215</t>
  </si>
  <si>
    <t>NYAWO</t>
  </si>
  <si>
    <t>SPK -004</t>
  </si>
  <si>
    <t>K|KA|2002|112</t>
  </si>
  <si>
    <t>JONATHAN</t>
  </si>
  <si>
    <t>NAMNYEKERA</t>
  </si>
  <si>
    <t>VSP-1</t>
  </si>
  <si>
    <t>NASPOT-1</t>
  </si>
  <si>
    <t>VITAA</t>
  </si>
  <si>
    <t>SPK -013</t>
  </si>
  <si>
    <t>KABODE</t>
  </si>
  <si>
    <t>Alupe-Or</t>
  </si>
  <si>
    <t>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</si>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</sst>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Helv"/>
    </font>
    <font>
      <sz val="8"/>
      <name val="Arial Narrow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i/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i/>
      <sz val="8"/>
      <name val="Times New Roman"/>
      <family val="1"/>
    </font>
    <font>
      <sz val="12"/>
      <name val="Times New Roman"/>
      <family val="1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8"/>
      <name val="ArialNarrow"/>
    </font>
    <font>
      <b/>
      <i/>
      <sz val="8"/>
      <name val="Arial Narrow"/>
      <family val="2"/>
    </font>
    <font>
      <sz val="8"/>
      <name val="ArialNarrow"/>
    </font>
    <font>
      <sz val="10"/>
      <color indexed="8"/>
      <name val="Arial Narrow"/>
      <family val="2"/>
    </font>
    <font>
      <b/>
      <sz val="10"/>
      <color indexed="10"/>
      <name val="Arial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sz val="10"/>
      <name val="Verdana"/>
      <family val="2"/>
    </font>
    <font>
      <sz val="10"/>
      <color indexed="10"/>
      <name val="Tahoma"/>
      <family val="2"/>
    </font>
    <font>
      <sz val="9"/>
      <color indexed="8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color indexed="10"/>
      <name val="@Arial Unicode MS"/>
      <family val="2"/>
    </font>
    <font>
      <b/>
      <sz val="10"/>
      <color indexed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10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9">
    <xf numFmtId="0" fontId="0" fillId="0" borderId="0"/>
    <xf numFmtId="0" fontId="44" fillId="2" borderId="0" applyNumberFormat="0" applyBorder="0" applyAlignment="0" applyProtection="0"/>
    <xf numFmtId="0" fontId="1" fillId="2" borderId="0" applyNumberFormat="0" applyBorder="0" applyAlignment="0" applyProtection="0"/>
    <xf numFmtId="0" fontId="44" fillId="3" borderId="0" applyNumberFormat="0" applyBorder="0" applyAlignment="0" applyProtection="0"/>
    <xf numFmtId="0" fontId="1" fillId="3" borderId="0" applyNumberFormat="0" applyBorder="0" applyAlignment="0" applyProtection="0"/>
    <xf numFmtId="0" fontId="44" fillId="4" borderId="0" applyNumberFormat="0" applyBorder="0" applyAlignment="0" applyProtection="0"/>
    <xf numFmtId="0" fontId="1" fillId="4" borderId="0" applyNumberFormat="0" applyBorder="0" applyAlignment="0" applyProtection="0"/>
    <xf numFmtId="0" fontId="44" fillId="5" borderId="0" applyNumberFormat="0" applyBorder="0" applyAlignment="0" applyProtection="0"/>
    <xf numFmtId="0" fontId="1" fillId="5" borderId="0" applyNumberFormat="0" applyBorder="0" applyAlignment="0" applyProtection="0"/>
    <xf numFmtId="0" fontId="44" fillId="6" borderId="0" applyNumberFormat="0" applyBorder="0" applyAlignment="0" applyProtection="0"/>
    <xf numFmtId="0" fontId="1" fillId="6" borderId="0" applyNumberFormat="0" applyBorder="0" applyAlignment="0" applyProtection="0"/>
    <xf numFmtId="0" fontId="44" fillId="7" borderId="0" applyNumberFormat="0" applyBorder="0" applyAlignment="0" applyProtection="0"/>
    <xf numFmtId="0" fontId="1" fillId="7" borderId="0" applyNumberFormat="0" applyBorder="0" applyAlignment="0" applyProtection="0"/>
    <xf numFmtId="0" fontId="44" fillId="8" borderId="0" applyNumberFormat="0" applyBorder="0" applyAlignment="0" applyProtection="0"/>
    <xf numFmtId="0" fontId="1" fillId="8" borderId="0" applyNumberFormat="0" applyBorder="0" applyAlignment="0" applyProtection="0"/>
    <xf numFmtId="0" fontId="44" fillId="9" borderId="0" applyNumberFormat="0" applyBorder="0" applyAlignment="0" applyProtection="0"/>
    <xf numFmtId="0" fontId="1" fillId="9" borderId="0" applyNumberFormat="0" applyBorder="0" applyAlignment="0" applyProtection="0"/>
    <xf numFmtId="0" fontId="44" fillId="10" borderId="0" applyNumberFormat="0" applyBorder="0" applyAlignment="0" applyProtection="0"/>
    <xf numFmtId="0" fontId="1" fillId="10" borderId="0" applyNumberFormat="0" applyBorder="0" applyAlignment="0" applyProtection="0"/>
    <xf numFmtId="0" fontId="44" fillId="5" borderId="0" applyNumberFormat="0" applyBorder="0" applyAlignment="0" applyProtection="0"/>
    <xf numFmtId="0" fontId="1" fillId="5" borderId="0" applyNumberFormat="0" applyBorder="0" applyAlignment="0" applyProtection="0"/>
    <xf numFmtId="0" fontId="44" fillId="8" borderId="0" applyNumberFormat="0" applyBorder="0" applyAlignment="0" applyProtection="0"/>
    <xf numFmtId="0" fontId="1" fillId="8" borderId="0" applyNumberFormat="0" applyBorder="0" applyAlignment="0" applyProtection="0"/>
    <xf numFmtId="0" fontId="44" fillId="11" borderId="0" applyNumberFormat="0" applyBorder="0" applyAlignment="0" applyProtection="0"/>
    <xf numFmtId="0" fontId="1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4" borderId="0" applyNumberFormat="0" applyBorder="0" applyAlignment="0" applyProtection="0"/>
    <xf numFmtId="0" fontId="47" fillId="20" borderId="1" applyNumberFormat="0" applyAlignment="0" applyProtection="0"/>
    <xf numFmtId="0" fontId="48" fillId="21" borderId="2" applyNumberFormat="0" applyAlignment="0" applyProtection="0"/>
    <xf numFmtId="0" fontId="49" fillId="0" borderId="3" applyNumberFormat="0" applyFill="0" applyAlignment="0" applyProtection="0"/>
    <xf numFmtId="0" fontId="50" fillId="0" borderId="0" applyNumberFormat="0" applyFill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9" borderId="0" applyNumberFormat="0" applyBorder="0" applyAlignment="0" applyProtection="0"/>
    <xf numFmtId="0" fontId="51" fillId="7" borderId="1" applyNumberFormat="0" applyAlignment="0" applyProtection="0"/>
    <xf numFmtId="0" fontId="52" fillId="3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5" fillId="22" borderId="7" applyNumberFormat="0" applyFont="0" applyAlignment="0" applyProtection="0"/>
    <xf numFmtId="0" fontId="2" fillId="22" borderId="7" applyNumberFormat="0" applyFont="0" applyAlignment="0" applyProtection="0"/>
    <xf numFmtId="0" fontId="53" fillId="20" borderId="8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4" applyNumberFormat="0" applyFill="0" applyAlignment="0" applyProtection="0"/>
    <xf numFmtId="0" fontId="58" fillId="0" borderId="5" applyNumberFormat="0" applyFill="0" applyAlignment="0" applyProtection="0"/>
    <xf numFmtId="0" fontId="50" fillId="0" borderId="6" applyNumberFormat="0" applyFill="0" applyAlignment="0" applyProtection="0"/>
  </cellStyleXfs>
  <cellXfs count="417">
    <xf numFmtId="0" fontId="0" fillId="0" borderId="0" xfId="0"/>
    <xf numFmtId="0" fontId="2" fillId="0" borderId="0" xfId="44"/>
    <xf numFmtId="0" fontId="2" fillId="0" borderId="0" xfId="44" applyAlignment="1">
      <alignment horizontal="left"/>
    </xf>
    <xf numFmtId="0" fontId="3" fillId="0" borderId="0" xfId="44" applyFont="1"/>
    <xf numFmtId="0" fontId="4" fillId="0" borderId="7" xfId="47" applyFont="1" applyFill="1" applyBorder="1" applyAlignment="1">
      <alignment horizontal="left"/>
    </xf>
    <xf numFmtId="0" fontId="4" fillId="0" borderId="0" xfId="47" applyFont="1" applyFill="1" applyBorder="1" applyAlignment="1">
      <alignment horizontal="left"/>
    </xf>
    <xf numFmtId="0" fontId="4" fillId="0" borderId="9" xfId="47" applyFont="1" applyFill="1" applyBorder="1" applyAlignment="1">
      <alignment horizontal="left"/>
    </xf>
    <xf numFmtId="0" fontId="4" fillId="0" borderId="9" xfId="49" applyFont="1" applyFill="1" applyBorder="1" applyAlignment="1">
      <alignment wrapText="1"/>
    </xf>
    <xf numFmtId="0" fontId="2" fillId="0" borderId="0" xfId="44" applyFill="1"/>
    <xf numFmtId="0" fontId="5" fillId="0" borderId="0" xfId="45" applyFill="1"/>
    <xf numFmtId="0" fontId="5" fillId="0" borderId="0" xfId="45" applyFont="1" applyFill="1" applyBorder="1"/>
    <xf numFmtId="0" fontId="5" fillId="0" borderId="0" xfId="45" applyFill="1" applyBorder="1"/>
    <xf numFmtId="0" fontId="4" fillId="0" borderId="10" xfId="47" applyFont="1" applyFill="1" applyBorder="1" applyAlignment="1">
      <alignment horizontal="left"/>
    </xf>
    <xf numFmtId="0" fontId="2" fillId="0" borderId="0" xfId="44" applyFill="1" applyBorder="1" applyAlignment="1">
      <alignment vertical="top" wrapText="1"/>
    </xf>
    <xf numFmtId="0" fontId="4" fillId="23" borderId="7" xfId="47" applyFont="1" applyFill="1" applyBorder="1" applyAlignment="1">
      <alignment horizontal="left"/>
    </xf>
    <xf numFmtId="0" fontId="4" fillId="23" borderId="9" xfId="47" applyFont="1" applyFill="1" applyBorder="1" applyAlignment="1">
      <alignment horizontal="left"/>
    </xf>
    <xf numFmtId="0" fontId="2" fillId="0" borderId="11" xfId="44" applyFill="1" applyBorder="1" applyAlignment="1">
      <alignment vertical="top" wrapText="1"/>
    </xf>
    <xf numFmtId="0" fontId="5" fillId="0" borderId="11" xfId="45" applyFill="1" applyBorder="1"/>
    <xf numFmtId="0" fontId="2" fillId="0" borderId="7" xfId="44" applyFill="1" applyBorder="1" applyAlignment="1">
      <alignment vertical="top" wrapText="1"/>
    </xf>
    <xf numFmtId="0" fontId="5" fillId="0" borderId="7" xfId="45" applyFill="1" applyBorder="1"/>
    <xf numFmtId="0" fontId="5" fillId="0" borderId="7" xfId="45" applyFont="1" applyFill="1" applyBorder="1"/>
    <xf numFmtId="0" fontId="5" fillId="0" borderId="0" xfId="44" applyFont="1" applyFill="1" applyBorder="1"/>
    <xf numFmtId="0" fontId="5" fillId="0" borderId="0" xfId="45"/>
    <xf numFmtId="0" fontId="4" fillId="24" borderId="7" xfId="47" applyFont="1" applyFill="1" applyBorder="1" applyAlignment="1">
      <alignment horizontal="left"/>
    </xf>
    <xf numFmtId="0" fontId="2" fillId="25" borderId="0" xfId="44" applyFill="1"/>
    <xf numFmtId="0" fontId="5" fillId="25" borderId="0" xfId="44" applyFont="1" applyFill="1"/>
    <xf numFmtId="0" fontId="2" fillId="25" borderId="0" xfId="44" applyFill="1" applyBorder="1" applyAlignment="1">
      <alignment vertical="top" wrapText="1"/>
    </xf>
    <xf numFmtId="0" fontId="5" fillId="25" borderId="0" xfId="45" applyFill="1"/>
    <xf numFmtId="0" fontId="4" fillId="25" borderId="7" xfId="47" applyFont="1" applyFill="1" applyBorder="1" applyAlignment="1">
      <alignment horizontal="left"/>
    </xf>
    <xf numFmtId="0" fontId="2" fillId="25" borderId="0" xfId="44" applyFont="1" applyFill="1"/>
    <xf numFmtId="0" fontId="2" fillId="0" borderId="0" xfId="44" applyFont="1"/>
    <xf numFmtId="0" fontId="5" fillId="0" borderId="0" xfId="44" applyFont="1"/>
    <xf numFmtId="2" fontId="7" fillId="0" borderId="0" xfId="48" applyNumberFormat="1" applyFont="1" applyBorder="1" applyAlignment="1" applyProtection="1">
      <alignment vertical="center"/>
    </xf>
    <xf numFmtId="1" fontId="8" fillId="0" borderId="0" xfId="48" applyNumberFormat="1" applyFont="1" applyFill="1" applyBorder="1" applyAlignment="1" applyProtection="1">
      <alignment horizontal="left"/>
    </xf>
    <xf numFmtId="1" fontId="8" fillId="0" borderId="0" xfId="48" applyNumberFormat="1" applyFont="1" applyFill="1" applyBorder="1" applyAlignment="1" applyProtection="1">
      <alignment horizontal="left"/>
      <protection locked="0"/>
    </xf>
    <xf numFmtId="49" fontId="8" fillId="0" borderId="0" xfId="48" applyNumberFormat="1" applyFont="1" applyFill="1" applyBorder="1" applyAlignment="1" applyProtection="1">
      <alignment horizontal="left"/>
      <protection locked="0"/>
    </xf>
    <xf numFmtId="16" fontId="8" fillId="0" borderId="0" xfId="48" applyNumberFormat="1" applyFont="1" applyFill="1" applyBorder="1" applyAlignment="1" applyProtection="1">
      <alignment horizontal="left"/>
      <protection locked="0"/>
    </xf>
    <xf numFmtId="0" fontId="7" fillId="0" borderId="0" xfId="44" applyFont="1" applyAlignment="1">
      <alignment vertical="center"/>
    </xf>
    <xf numFmtId="16" fontId="7" fillId="0" borderId="0" xfId="44" applyNumberFormat="1" applyFont="1" applyAlignment="1">
      <alignment vertical="center"/>
    </xf>
    <xf numFmtId="0" fontId="8" fillId="0" borderId="0" xfId="44" applyFont="1" applyFill="1" applyBorder="1" applyAlignment="1" applyProtection="1">
      <alignment horizontal="center"/>
      <protection locked="0"/>
    </xf>
    <xf numFmtId="1" fontId="8" fillId="0" borderId="0" xfId="48" applyNumberFormat="1" applyFont="1" applyFill="1" applyBorder="1" applyAlignment="1" applyProtection="1">
      <alignment horizontal="right"/>
    </xf>
    <xf numFmtId="1" fontId="8" fillId="0" borderId="0" xfId="48" applyNumberFormat="1" applyFont="1" applyFill="1" applyBorder="1" applyAlignment="1" applyProtection="1">
      <alignment horizontal="right"/>
      <protection locked="0"/>
    </xf>
    <xf numFmtId="49" fontId="8" fillId="0" borderId="0" xfId="48" applyNumberFormat="1" applyFont="1" applyFill="1" applyBorder="1" applyAlignment="1" applyProtection="1">
      <alignment horizontal="right"/>
      <protection locked="0"/>
    </xf>
    <xf numFmtId="16" fontId="8" fillId="0" borderId="0" xfId="48" applyNumberFormat="1" applyFont="1" applyFill="1" applyBorder="1" applyAlignment="1" applyProtection="1">
      <alignment horizontal="center"/>
      <protection locked="0"/>
    </xf>
    <xf numFmtId="1" fontId="8" fillId="0" borderId="0" xfId="48" applyNumberFormat="1" applyFont="1" applyFill="1" applyBorder="1" applyAlignment="1" applyProtection="1">
      <alignment horizontal="center"/>
      <protection locked="0"/>
    </xf>
    <xf numFmtId="2" fontId="8" fillId="0" borderId="0" xfId="48" applyNumberFormat="1" applyFont="1" applyFill="1" applyBorder="1" applyAlignment="1" applyProtection="1">
      <alignment horizontal="center"/>
      <protection locked="0"/>
    </xf>
    <xf numFmtId="164" fontId="8" fillId="0" borderId="0" xfId="48" applyNumberFormat="1" applyFont="1" applyFill="1" applyBorder="1" applyAlignment="1" applyProtection="1">
      <alignment horizontal="center"/>
      <protection locked="0"/>
    </xf>
    <xf numFmtId="2" fontId="8" fillId="0" borderId="0" xfId="44" applyNumberFormat="1" applyFont="1" applyFill="1" applyBorder="1" applyAlignment="1" applyProtection="1">
      <alignment horizontal="center"/>
      <protection locked="0"/>
    </xf>
    <xf numFmtId="1" fontId="9" fillId="0" borderId="0" xfId="48" applyNumberFormat="1" applyFont="1" applyFill="1" applyBorder="1" applyAlignment="1" applyProtection="1">
      <alignment horizontal="left"/>
    </xf>
    <xf numFmtId="49" fontId="8" fillId="0" borderId="0" xfId="48" applyNumberFormat="1" applyFont="1" applyFill="1" applyBorder="1" applyAlignment="1" applyProtection="1">
      <alignment horizontal="center"/>
      <protection locked="0"/>
    </xf>
    <xf numFmtId="1" fontId="8" fillId="0" borderId="12" xfId="48" applyNumberFormat="1" applyFont="1" applyFill="1" applyBorder="1" applyAlignment="1" applyProtection="1">
      <alignment horizontal="center"/>
      <protection locked="0"/>
    </xf>
    <xf numFmtId="1" fontId="8" fillId="0" borderId="12" xfId="44" applyNumberFormat="1" applyFont="1" applyFill="1" applyBorder="1" applyAlignment="1" applyProtection="1">
      <alignment horizontal="center"/>
      <protection locked="0"/>
    </xf>
    <xf numFmtId="164" fontId="8" fillId="0" borderId="12" xfId="48" applyNumberFormat="1" applyFont="1" applyFill="1" applyBorder="1" applyAlignment="1" applyProtection="1">
      <alignment horizontal="center"/>
      <protection locked="0"/>
    </xf>
    <xf numFmtId="2" fontId="8" fillId="0" borderId="12" xfId="44" applyNumberFormat="1" applyFont="1" applyFill="1" applyBorder="1" applyAlignment="1" applyProtection="1">
      <alignment horizontal="center"/>
      <protection locked="0"/>
    </xf>
    <xf numFmtId="49" fontId="8" fillId="0" borderId="12" xfId="44" applyNumberFormat="1" applyFont="1" applyFill="1" applyBorder="1" applyAlignment="1" applyProtection="1">
      <alignment horizontal="center"/>
      <protection locked="0"/>
    </xf>
    <xf numFmtId="0" fontId="8" fillId="0" borderId="12" xfId="44" applyFont="1" applyFill="1" applyBorder="1" applyAlignment="1" applyProtection="1">
      <alignment horizontal="center"/>
      <protection locked="0"/>
    </xf>
    <xf numFmtId="0" fontId="7" fillId="0" borderId="12" xfId="44" applyFont="1" applyBorder="1" applyAlignment="1" applyProtection="1">
      <alignment horizontal="center" vertical="center"/>
      <protection locked="0"/>
    </xf>
    <xf numFmtId="0" fontId="7" fillId="0" borderId="0" xfId="44" applyFont="1" applyAlignment="1" applyProtection="1">
      <alignment horizontal="center" vertical="center"/>
      <protection locked="0"/>
    </xf>
    <xf numFmtId="0" fontId="7" fillId="0" borderId="0" xfId="44" applyFont="1" applyAlignment="1">
      <alignment horizontal="center" vertical="center"/>
    </xf>
    <xf numFmtId="15" fontId="7" fillId="0" borderId="0" xfId="44" applyNumberFormat="1" applyFont="1" applyAlignment="1">
      <alignment horizontal="center" vertical="center"/>
    </xf>
    <xf numFmtId="2" fontId="7" fillId="0" borderId="0" xfId="44" applyNumberFormat="1" applyFont="1" applyAlignment="1">
      <alignment horizontal="center" vertical="center"/>
    </xf>
    <xf numFmtId="1" fontId="8" fillId="0" borderId="0" xfId="48" applyNumberFormat="1" applyFont="1" applyBorder="1" applyAlignment="1" applyProtection="1">
      <alignment horizontal="center"/>
      <protection locked="0"/>
    </xf>
    <xf numFmtId="164" fontId="8" fillId="0" borderId="0" xfId="48" applyNumberFormat="1" applyFont="1" applyBorder="1" applyAlignment="1" applyProtection="1">
      <alignment horizontal="center"/>
      <protection locked="0"/>
    </xf>
    <xf numFmtId="2" fontId="8" fillId="0" borderId="0" xfId="48" applyNumberFormat="1" applyFont="1" applyBorder="1" applyAlignment="1" applyProtection="1">
      <alignment horizontal="center"/>
      <protection locked="0"/>
    </xf>
    <xf numFmtId="1" fontId="8" fillId="0" borderId="0" xfId="48" applyNumberFormat="1" applyFont="1" applyBorder="1" applyAlignment="1" applyProtection="1">
      <alignment horizontal="left"/>
      <protection locked="0"/>
    </xf>
    <xf numFmtId="49" fontId="9" fillId="0" borderId="0" xfId="48" applyNumberFormat="1" applyFont="1" applyBorder="1" applyAlignment="1" applyProtection="1"/>
    <xf numFmtId="49" fontId="8" fillId="0" borderId="0" xfId="48" applyNumberFormat="1" applyFont="1" applyBorder="1" applyAlignment="1" applyProtection="1"/>
    <xf numFmtId="49" fontId="8" fillId="0" borderId="0" xfId="48" applyNumberFormat="1" applyFont="1" applyBorder="1" applyAlignment="1" applyProtection="1">
      <protection locked="0"/>
    </xf>
    <xf numFmtId="0" fontId="10" fillId="0" borderId="0" xfId="44" applyFont="1" applyAlignment="1" applyProtection="1">
      <alignment horizontal="center"/>
      <protection locked="0"/>
    </xf>
    <xf numFmtId="0" fontId="10" fillId="0" borderId="0" xfId="44" applyFont="1" applyProtection="1">
      <protection locked="0"/>
    </xf>
    <xf numFmtId="1" fontId="8" fillId="0" borderId="0" xfId="48" applyNumberFormat="1" applyFont="1" applyBorder="1" applyAlignment="1" applyProtection="1">
      <protection locked="0"/>
    </xf>
    <xf numFmtId="0" fontId="11" fillId="0" borderId="0" xfId="44" applyFont="1"/>
    <xf numFmtId="0" fontId="11" fillId="0" borderId="0" xfId="44" applyFont="1" applyAlignment="1">
      <alignment horizontal="center"/>
    </xf>
    <xf numFmtId="1" fontId="10" fillId="0" borderId="0" xfId="44" applyNumberFormat="1" applyFont="1" applyProtection="1">
      <protection locked="0"/>
    </xf>
    <xf numFmtId="1" fontId="8" fillId="0" borderId="0" xfId="48" applyNumberFormat="1" applyFont="1" applyBorder="1" applyAlignment="1" applyProtection="1">
      <alignment horizontal="right"/>
      <protection locked="0"/>
    </xf>
    <xf numFmtId="1" fontId="10" fillId="0" borderId="0" xfId="44" applyNumberFormat="1" applyFont="1" applyFill="1" applyProtection="1">
      <protection locked="0"/>
    </xf>
    <xf numFmtId="164" fontId="12" fillId="0" borderId="0" xfId="48" applyNumberFormat="1" applyFont="1" applyBorder="1" applyAlignment="1">
      <alignment horizontal="right"/>
    </xf>
    <xf numFmtId="0" fontId="10" fillId="0" borderId="0" xfId="44" applyFont="1"/>
    <xf numFmtId="0" fontId="8" fillId="26" borderId="0" xfId="44" applyFont="1" applyFill="1" applyAlignment="1">
      <alignment horizontal="center"/>
    </xf>
    <xf numFmtId="164" fontId="13" fillId="0" borderId="13" xfId="48" applyNumberFormat="1" applyFont="1" applyBorder="1" applyAlignment="1" applyProtection="1">
      <alignment horizontal="right" vertical="center"/>
    </xf>
    <xf numFmtId="0" fontId="14" fillId="0" borderId="13" xfId="48" applyFont="1" applyBorder="1" applyAlignment="1">
      <alignment horizontal="left" vertical="center"/>
    </xf>
    <xf numFmtId="1" fontId="14" fillId="0" borderId="13" xfId="48" applyNumberFormat="1" applyFont="1" applyBorder="1" applyAlignment="1" applyProtection="1">
      <protection locked="0"/>
    </xf>
    <xf numFmtId="49" fontId="14" fillId="0" borderId="13" xfId="48" applyNumberFormat="1" applyFont="1" applyBorder="1" applyAlignment="1" applyProtection="1">
      <protection locked="0"/>
    </xf>
    <xf numFmtId="49" fontId="14" fillId="0" borderId="12" xfId="48" applyNumberFormat="1" applyFont="1" applyBorder="1" applyAlignment="1" applyProtection="1">
      <protection locked="0"/>
    </xf>
    <xf numFmtId="49" fontId="14" fillId="0" borderId="12" xfId="48" applyNumberFormat="1" applyFont="1" applyBorder="1" applyAlignment="1" applyProtection="1">
      <alignment horizontal="right"/>
      <protection locked="0"/>
    </xf>
    <xf numFmtId="2" fontId="14" fillId="0" borderId="12" xfId="48" applyNumberFormat="1" applyFont="1" applyBorder="1" applyAlignment="1" applyProtection="1">
      <protection locked="0"/>
    </xf>
    <xf numFmtId="2" fontId="15" fillId="0" borderId="12" xfId="44" applyNumberFormat="1" applyFont="1" applyBorder="1" applyProtection="1">
      <protection locked="0"/>
    </xf>
    <xf numFmtId="164" fontId="16" fillId="0" borderId="12" xfId="48" applyNumberFormat="1" applyFont="1" applyBorder="1" applyAlignment="1" applyProtection="1">
      <protection locked="0"/>
    </xf>
    <xf numFmtId="164" fontId="14" fillId="0" borderId="12" xfId="48" applyNumberFormat="1" applyFont="1" applyBorder="1" applyAlignment="1" applyProtection="1">
      <protection locked="0"/>
    </xf>
    <xf numFmtId="164" fontId="16" fillId="0" borderId="12" xfId="48" applyNumberFormat="1" applyFont="1" applyBorder="1" applyAlignment="1" applyProtection="1">
      <alignment horizontal="right"/>
      <protection locked="0"/>
    </xf>
    <xf numFmtId="0" fontId="10" fillId="0" borderId="12" xfId="44" applyFont="1" applyBorder="1" applyProtection="1">
      <protection locked="0"/>
    </xf>
    <xf numFmtId="164" fontId="8" fillId="0" borderId="0" xfId="48" applyNumberFormat="1" applyFont="1" applyBorder="1" applyAlignment="1"/>
    <xf numFmtId="0" fontId="8" fillId="0" borderId="0" xfId="44" applyFont="1"/>
    <xf numFmtId="0" fontId="8" fillId="25" borderId="0" xfId="44" applyFont="1" applyFill="1" applyAlignment="1">
      <alignment horizontal="center"/>
    </xf>
    <xf numFmtId="0" fontId="8" fillId="27" borderId="0" xfId="44" applyFont="1" applyFill="1" applyAlignment="1">
      <alignment horizontal="center"/>
    </xf>
    <xf numFmtId="0" fontId="8" fillId="27" borderId="14" xfId="44" applyFont="1" applyFill="1" applyBorder="1" applyAlignment="1">
      <alignment horizontal="center"/>
    </xf>
    <xf numFmtId="0" fontId="8" fillId="27" borderId="0" xfId="44" applyFont="1" applyFill="1" applyBorder="1" applyAlignment="1">
      <alignment horizontal="center"/>
    </xf>
    <xf numFmtId="0" fontId="8" fillId="28" borderId="0" xfId="44" applyFont="1" applyFill="1" applyBorder="1" applyAlignment="1">
      <alignment horizontal="center"/>
    </xf>
    <xf numFmtId="0" fontId="8" fillId="28" borderId="15" xfId="44" applyFont="1" applyFill="1" applyBorder="1" applyAlignment="1">
      <alignment horizontal="center"/>
    </xf>
    <xf numFmtId="0" fontId="8" fillId="0" borderId="0" xfId="44" applyFont="1" applyFill="1" applyBorder="1" applyAlignment="1">
      <alignment horizontal="center"/>
    </xf>
    <xf numFmtId="0" fontId="8" fillId="0" borderId="0" xfId="44" applyFont="1" applyAlignment="1" applyProtection="1">
      <alignment horizontal="center"/>
      <protection locked="0"/>
    </xf>
    <xf numFmtId="0" fontId="8" fillId="26" borderId="0" xfId="44" applyFont="1" applyFill="1"/>
    <xf numFmtId="0" fontId="8" fillId="29" borderId="0" xfId="44" applyFont="1" applyFill="1" applyBorder="1" applyAlignment="1">
      <alignment horizontal="center"/>
    </xf>
    <xf numFmtId="0" fontId="13" fillId="0" borderId="13" xfId="48" applyFont="1" applyBorder="1" applyAlignment="1">
      <alignment horizontal="right" vertical="center"/>
    </xf>
    <xf numFmtId="164" fontId="14" fillId="0" borderId="13" xfId="48" applyNumberFormat="1" applyFont="1" applyBorder="1" applyAlignment="1" applyProtection="1">
      <protection locked="0"/>
    </xf>
    <xf numFmtId="0" fontId="8" fillId="0" borderId="0" xfId="44" applyFont="1" applyFill="1"/>
    <xf numFmtId="2" fontId="14" fillId="0" borderId="13" xfId="48" applyNumberFormat="1" applyFont="1" applyBorder="1" applyAlignment="1" applyProtection="1">
      <protection locked="0"/>
    </xf>
    <xf numFmtId="164" fontId="17" fillId="0" borderId="0" xfId="48" applyNumberFormat="1" applyFont="1" applyBorder="1" applyAlignment="1" applyProtection="1">
      <alignment horizontal="right" vertical="center"/>
    </xf>
    <xf numFmtId="0" fontId="18" fillId="0" borderId="0" xfId="48" applyFont="1" applyBorder="1" applyAlignment="1">
      <alignment horizontal="left" vertical="center"/>
    </xf>
    <xf numFmtId="164" fontId="19" fillId="0" borderId="0" xfId="48" applyNumberFormat="1" applyFont="1" applyBorder="1" applyAlignment="1" applyProtection="1">
      <alignment horizontal="right" vertical="center"/>
    </xf>
    <xf numFmtId="1" fontId="8" fillId="0" borderId="0" xfId="48" applyNumberFormat="1" applyFont="1" applyBorder="1" applyAlignment="1"/>
    <xf numFmtId="49" fontId="8" fillId="0" borderId="0" xfId="48" applyNumberFormat="1" applyFont="1" applyBorder="1" applyAlignment="1"/>
    <xf numFmtId="49" fontId="8" fillId="0" borderId="12" xfId="48" applyNumberFormat="1" applyFont="1" applyBorder="1" applyAlignment="1"/>
    <xf numFmtId="49" fontId="8" fillId="0" borderId="12" xfId="48" applyNumberFormat="1" applyFont="1" applyBorder="1" applyAlignment="1">
      <alignment horizontal="right"/>
    </xf>
    <xf numFmtId="164" fontId="8" fillId="0" borderId="12" xfId="48" applyNumberFormat="1" applyFont="1" applyBorder="1" applyAlignment="1"/>
    <xf numFmtId="164" fontId="8" fillId="0" borderId="12" xfId="48" applyNumberFormat="1" applyFont="1" applyBorder="1" applyAlignment="1">
      <alignment horizontal="right"/>
    </xf>
    <xf numFmtId="2" fontId="8" fillId="0" borderId="12" xfId="48" applyNumberFormat="1" applyFont="1" applyBorder="1" applyAlignment="1"/>
    <xf numFmtId="2" fontId="20" fillId="0" borderId="12" xfId="48" applyNumberFormat="1" applyFont="1" applyBorder="1" applyAlignment="1"/>
    <xf numFmtId="2" fontId="10" fillId="0" borderId="12" xfId="44" applyNumberFormat="1" applyFont="1" applyBorder="1"/>
    <xf numFmtId="164" fontId="21" fillId="0" borderId="12" xfId="48" applyNumberFormat="1" applyFont="1" applyBorder="1" applyAlignment="1"/>
    <xf numFmtId="164" fontId="22" fillId="0" borderId="12" xfId="48" applyNumberFormat="1" applyFont="1" applyBorder="1" applyAlignment="1"/>
    <xf numFmtId="164" fontId="12" fillId="0" borderId="12" xfId="48" applyNumberFormat="1" applyFont="1" applyBorder="1" applyAlignment="1" applyProtection="1">
      <alignment horizontal="right"/>
      <protection locked="0"/>
    </xf>
    <xf numFmtId="164" fontId="12" fillId="0" borderId="12" xfId="48" applyNumberFormat="1" applyFont="1" applyBorder="1" applyAlignment="1">
      <alignment horizontal="right"/>
    </xf>
    <xf numFmtId="0" fontId="10" fillId="0" borderId="12" xfId="44" applyFont="1" applyBorder="1"/>
    <xf numFmtId="164" fontId="23" fillId="0" borderId="0" xfId="48" applyNumberFormat="1" applyFont="1" applyBorder="1" applyAlignment="1" applyProtection="1">
      <alignment horizontal="left" vertical="top"/>
    </xf>
    <xf numFmtId="1" fontId="8" fillId="0" borderId="0" xfId="45" applyNumberFormat="1" applyFont="1" applyFill="1" applyBorder="1" applyAlignment="1" applyProtection="1">
      <alignment horizontal="center"/>
      <protection locked="0"/>
    </xf>
    <xf numFmtId="2" fontId="8" fillId="0" borderId="0" xfId="45" applyNumberFormat="1" applyFont="1" applyFill="1" applyBorder="1" applyAlignment="1" applyProtection="1">
      <alignment horizontal="center"/>
      <protection locked="0"/>
    </xf>
    <xf numFmtId="49" fontId="8" fillId="0" borderId="0" xfId="45" applyNumberFormat="1" applyFont="1" applyFill="1" applyBorder="1" applyAlignment="1" applyProtection="1">
      <alignment horizontal="center"/>
      <protection locked="0"/>
    </xf>
    <xf numFmtId="0" fontId="8" fillId="0" borderId="0" xfId="45" applyFont="1" applyFill="1" applyBorder="1" applyAlignment="1" applyProtection="1">
      <alignment horizontal="center"/>
      <protection locked="0"/>
    </xf>
    <xf numFmtId="0" fontId="7" fillId="0" borderId="0" xfId="45" applyFont="1" applyAlignment="1" applyProtection="1">
      <alignment horizontal="center" vertical="center"/>
      <protection locked="0"/>
    </xf>
    <xf numFmtId="0" fontId="7" fillId="0" borderId="0" xfId="45" applyFont="1" applyAlignment="1">
      <alignment horizontal="center" vertical="center"/>
    </xf>
    <xf numFmtId="0" fontId="10" fillId="0" borderId="12" xfId="45" applyFont="1" applyBorder="1"/>
    <xf numFmtId="0" fontId="10" fillId="0" borderId="0" xfId="45" applyFont="1"/>
    <xf numFmtId="49" fontId="8" fillId="35" borderId="12" xfId="48" applyNumberFormat="1" applyFont="1" applyFill="1" applyBorder="1" applyAlignment="1"/>
    <xf numFmtId="49" fontId="8" fillId="35" borderId="12" xfId="48" applyNumberFormat="1" applyFont="1" applyFill="1" applyBorder="1" applyAlignment="1">
      <alignment horizontal="right"/>
    </xf>
    <xf numFmtId="164" fontId="8" fillId="35" borderId="12" xfId="48" applyNumberFormat="1" applyFont="1" applyFill="1" applyBorder="1" applyAlignment="1"/>
    <xf numFmtId="164" fontId="8" fillId="35" borderId="12" xfId="48" applyNumberFormat="1" applyFont="1" applyFill="1" applyBorder="1" applyAlignment="1">
      <alignment horizontal="right"/>
    </xf>
    <xf numFmtId="2" fontId="8" fillId="35" borderId="12" xfId="48" applyNumberFormat="1" applyFont="1" applyFill="1" applyBorder="1" applyAlignment="1"/>
    <xf numFmtId="2" fontId="20" fillId="35" borderId="12" xfId="48" applyNumberFormat="1" applyFont="1" applyFill="1" applyBorder="1" applyAlignment="1"/>
    <xf numFmtId="2" fontId="8" fillId="36" borderId="12" xfId="48" applyNumberFormat="1" applyFont="1" applyFill="1" applyBorder="1" applyAlignment="1"/>
    <xf numFmtId="2" fontId="10" fillId="36" borderId="12" xfId="44" applyNumberFormat="1" applyFont="1" applyFill="1" applyBorder="1"/>
    <xf numFmtId="164" fontId="21" fillId="36" borderId="12" xfId="48" applyNumberFormat="1" applyFont="1" applyFill="1" applyBorder="1" applyAlignment="1"/>
    <xf numFmtId="164" fontId="8" fillId="36" borderId="12" xfId="48" applyNumberFormat="1" applyFont="1" applyFill="1" applyBorder="1" applyAlignment="1"/>
    <xf numFmtId="164" fontId="22" fillId="36" borderId="12" xfId="48" applyNumberFormat="1" applyFont="1" applyFill="1" applyBorder="1" applyAlignment="1"/>
    <xf numFmtId="164" fontId="12" fillId="36" borderId="12" xfId="48" applyNumberFormat="1" applyFont="1" applyFill="1" applyBorder="1" applyAlignment="1" applyProtection="1">
      <alignment horizontal="right"/>
      <protection locked="0"/>
    </xf>
    <xf numFmtId="164" fontId="12" fillId="36" borderId="12" xfId="48" applyNumberFormat="1" applyFont="1" applyFill="1" applyBorder="1" applyAlignment="1">
      <alignment horizontal="right"/>
    </xf>
    <xf numFmtId="164" fontId="12" fillId="37" borderId="12" xfId="48" applyNumberFormat="1" applyFont="1" applyFill="1" applyBorder="1" applyAlignment="1">
      <alignment horizontal="right"/>
    </xf>
    <xf numFmtId="164" fontId="12" fillId="38" borderId="12" xfId="48" applyNumberFormat="1" applyFont="1" applyFill="1" applyBorder="1" applyAlignment="1">
      <alignment horizontal="right"/>
    </xf>
    <xf numFmtId="0" fontId="10" fillId="38" borderId="12" xfId="44" applyFont="1" applyFill="1" applyBorder="1"/>
    <xf numFmtId="0" fontId="10" fillId="39" borderId="12" xfId="44" applyFont="1" applyFill="1" applyBorder="1"/>
    <xf numFmtId="0" fontId="10" fillId="40" borderId="12" xfId="44" applyFont="1" applyFill="1" applyBorder="1"/>
    <xf numFmtId="0" fontId="7" fillId="0" borderId="0" xfId="44" applyFont="1" applyAlignment="1" applyProtection="1">
      <alignment horizontal="center"/>
      <protection locked="0"/>
    </xf>
    <xf numFmtId="49" fontId="7" fillId="30" borderId="16" xfId="48" applyNumberFormat="1" applyFont="1" applyFill="1" applyBorder="1" applyAlignment="1" applyProtection="1">
      <alignment horizontal="center"/>
    </xf>
    <xf numFmtId="49" fontId="7" fillId="1" borderId="17" xfId="48" applyNumberFormat="1" applyFont="1" applyFill="1" applyBorder="1" applyAlignment="1" applyProtection="1">
      <alignment horizontal="center"/>
    </xf>
    <xf numFmtId="49" fontId="7" fillId="30" borderId="17" xfId="48" applyNumberFormat="1" applyFont="1" applyFill="1" applyBorder="1" applyAlignment="1" applyProtection="1">
      <alignment horizontal="center"/>
    </xf>
    <xf numFmtId="49" fontId="7" fillId="30" borderId="17" xfId="48" applyNumberFormat="1" applyFont="1" applyFill="1" applyBorder="1" applyAlignment="1" applyProtection="1">
      <alignment horizontal="center"/>
      <protection locked="0"/>
    </xf>
    <xf numFmtId="49" fontId="7" fillId="30" borderId="16" xfId="48" applyNumberFormat="1" applyFont="1" applyFill="1" applyBorder="1" applyAlignment="1" applyProtection="1">
      <alignment horizontal="center"/>
      <protection locked="0"/>
    </xf>
    <xf numFmtId="49" fontId="7" fillId="30" borderId="18" xfId="48" applyNumberFormat="1" applyFont="1" applyFill="1" applyBorder="1" applyAlignment="1" applyProtection="1">
      <alignment horizontal="center"/>
      <protection locked="0"/>
    </xf>
    <xf numFmtId="49" fontId="7" fillId="30" borderId="15" xfId="48" applyNumberFormat="1" applyFont="1" applyFill="1" applyBorder="1" applyAlignment="1" applyProtection="1">
      <alignment horizontal="center"/>
      <protection locked="0"/>
    </xf>
    <xf numFmtId="2" fontId="7" fillId="30" borderId="19" xfId="48" applyNumberFormat="1" applyFont="1" applyFill="1" applyBorder="1" applyAlignment="1" applyProtection="1">
      <alignment horizontal="center"/>
      <protection locked="0"/>
    </xf>
    <xf numFmtId="2" fontId="7" fillId="30" borderId="15" xfId="48" applyNumberFormat="1" applyFont="1" applyFill="1" applyBorder="1" applyAlignment="1" applyProtection="1">
      <alignment horizontal="center"/>
      <protection locked="0"/>
    </xf>
    <xf numFmtId="2" fontId="7" fillId="30" borderId="14" xfId="48" applyNumberFormat="1" applyFont="1" applyFill="1" applyBorder="1" applyAlignment="1" applyProtection="1">
      <alignment horizontal="center"/>
      <protection locked="0"/>
    </xf>
    <xf numFmtId="0" fontId="7" fillId="0" borderId="19" xfId="44" applyFont="1" applyBorder="1" applyAlignment="1" applyProtection="1">
      <alignment horizontal="center"/>
      <protection locked="0"/>
    </xf>
    <xf numFmtId="49" fontId="7" fillId="30" borderId="20" xfId="48" applyNumberFormat="1" applyFont="1" applyFill="1" applyBorder="1" applyAlignment="1" applyProtection="1">
      <alignment horizontal="center"/>
    </xf>
    <xf numFmtId="49" fontId="7" fillId="30" borderId="21" xfId="48" applyNumberFormat="1" applyFont="1" applyFill="1" applyBorder="1" applyAlignment="1" applyProtection="1">
      <alignment horizontal="center"/>
    </xf>
    <xf numFmtId="49" fontId="7" fillId="1" borderId="21" xfId="48" applyNumberFormat="1" applyFont="1" applyFill="1" applyBorder="1" applyAlignment="1" applyProtection="1">
      <alignment horizontal="center"/>
    </xf>
    <xf numFmtId="49" fontId="7" fillId="30" borderId="21" xfId="48" applyNumberFormat="1" applyFont="1" applyFill="1" applyBorder="1" applyAlignment="1" applyProtection="1">
      <alignment horizontal="center"/>
      <protection locked="0"/>
    </xf>
    <xf numFmtId="2" fontId="7" fillId="0" borderId="19" xfId="44" applyNumberFormat="1" applyFont="1" applyBorder="1" applyAlignment="1" applyProtection="1">
      <alignment horizontal="center"/>
      <protection locked="0"/>
    </xf>
    <xf numFmtId="164" fontId="7" fillId="30" borderId="15" xfId="48" applyNumberFormat="1" applyFont="1" applyFill="1" applyBorder="1" applyAlignment="1" applyProtection="1">
      <alignment horizontal="center"/>
      <protection locked="0"/>
    </xf>
    <xf numFmtId="164" fontId="7" fillId="30" borderId="0" xfId="48" applyNumberFormat="1" applyFont="1" applyFill="1" applyBorder="1" applyAlignment="1" applyProtection="1">
      <alignment horizontal="center"/>
      <protection locked="0"/>
    </xf>
    <xf numFmtId="0" fontId="10" fillId="0" borderId="0" xfId="44" applyFont="1" applyBorder="1"/>
    <xf numFmtId="49" fontId="10" fillId="0" borderId="0" xfId="44" applyNumberFormat="1" applyFont="1" applyBorder="1"/>
    <xf numFmtId="1" fontId="10" fillId="0" borderId="0" xfId="44" applyNumberFormat="1" applyFont="1" applyBorder="1"/>
    <xf numFmtId="164" fontId="10" fillId="0" borderId="0" xfId="44" applyNumberFormat="1" applyFont="1" applyBorder="1"/>
    <xf numFmtId="2" fontId="10" fillId="0" borderId="0" xfId="44" applyNumberFormat="1" applyFont="1" applyBorder="1"/>
    <xf numFmtId="0" fontId="24" fillId="0" borderId="0" xfId="47" applyFont="1" applyFill="1" applyBorder="1" applyAlignment="1" applyProtection="1">
      <alignment vertical="center"/>
    </xf>
    <xf numFmtId="0" fontId="7" fillId="0" borderId="0" xfId="48" applyNumberFormat="1" applyFont="1" applyBorder="1" applyAlignment="1" applyProtection="1">
      <alignment vertical="center"/>
    </xf>
    <xf numFmtId="0" fontId="7" fillId="0" borderId="0" xfId="48" applyNumberFormat="1" applyFont="1" applyFill="1" applyBorder="1" applyAlignment="1" applyProtection="1">
      <alignment vertical="center"/>
    </xf>
    <xf numFmtId="0" fontId="7" fillId="0" borderId="0" xfId="48" applyNumberFormat="1" applyFont="1" applyBorder="1" applyAlignment="1" applyProtection="1">
      <alignment horizontal="center" vertical="center"/>
    </xf>
    <xf numFmtId="1" fontId="7" fillId="0" borderId="0" xfId="48" applyNumberFormat="1" applyFont="1" applyFill="1" applyBorder="1" applyAlignment="1" applyProtection="1">
      <alignment horizontal="center" vertical="center"/>
    </xf>
    <xf numFmtId="2" fontId="7" fillId="0" borderId="0" xfId="48" applyNumberFormat="1" applyFont="1" applyFill="1" applyBorder="1" applyAlignment="1" applyProtection="1">
      <alignment horizontal="center" vertical="center"/>
    </xf>
    <xf numFmtId="0" fontId="7" fillId="0" borderId="0" xfId="48" applyFont="1" applyFill="1" applyBorder="1" applyAlignment="1" applyProtection="1">
      <alignment horizontal="center" vertical="center"/>
    </xf>
    <xf numFmtId="2" fontId="7" fillId="0" borderId="0" xfId="48" applyNumberFormat="1" applyFont="1" applyBorder="1" applyAlignment="1" applyProtection="1">
      <alignment horizontal="center" vertical="center"/>
    </xf>
    <xf numFmtId="1" fontId="7" fillId="0" borderId="0" xfId="48" applyNumberFormat="1" applyFont="1" applyBorder="1" applyAlignment="1" applyProtection="1">
      <alignment horizontal="left" vertical="center"/>
    </xf>
    <xf numFmtId="1" fontId="7" fillId="0" borderId="0" xfId="48" applyNumberFormat="1" applyFont="1" applyBorder="1" applyAlignment="1" applyProtection="1">
      <alignment horizontal="center" vertical="center"/>
    </xf>
    <xf numFmtId="0" fontId="7" fillId="0" borderId="0" xfId="48" applyNumberFormat="1" applyFont="1" applyBorder="1" applyAlignment="1" applyProtection="1">
      <alignment horizontal="left" vertical="center" wrapText="1"/>
    </xf>
    <xf numFmtId="0" fontId="7" fillId="0" borderId="0" xfId="48" applyNumberFormat="1" applyFont="1" applyBorder="1" applyAlignment="1" applyProtection="1">
      <alignment horizontal="left" vertical="center"/>
    </xf>
    <xf numFmtId="164" fontId="7" fillId="0" borderId="0" xfId="48" applyNumberFormat="1" applyFont="1" applyBorder="1" applyAlignment="1" applyProtection="1">
      <alignment horizontal="center" vertical="center"/>
    </xf>
    <xf numFmtId="1" fontId="7" fillId="0" borderId="0" xfId="48" applyNumberFormat="1" applyFont="1" applyBorder="1" applyAlignment="1" applyProtection="1">
      <alignment vertical="center"/>
    </xf>
    <xf numFmtId="49" fontId="7" fillId="0" borderId="0" xfId="44" applyNumberFormat="1" applyFont="1" applyAlignment="1">
      <alignment horizontal="center" vertical="center"/>
    </xf>
    <xf numFmtId="0" fontId="25" fillId="0" borderId="0" xfId="44" applyFont="1"/>
    <xf numFmtId="0" fontId="7" fillId="0" borderId="0" xfId="48" applyFont="1" applyBorder="1" applyAlignment="1">
      <alignment vertical="center"/>
    </xf>
    <xf numFmtId="164" fontId="26" fillId="0" borderId="0" xfId="48" applyNumberFormat="1" applyFont="1" applyBorder="1" applyAlignment="1" applyProtection="1">
      <alignment horizontal="right" vertical="center"/>
    </xf>
    <xf numFmtId="0" fontId="27" fillId="0" borderId="0" xfId="48" applyFont="1" applyBorder="1" applyAlignment="1">
      <alignment horizontal="left" vertical="center"/>
    </xf>
    <xf numFmtId="164" fontId="28" fillId="0" borderId="0" xfId="48" applyNumberFormat="1" applyFont="1" applyBorder="1" applyAlignment="1" applyProtection="1">
      <alignment horizontal="right" vertical="center"/>
    </xf>
    <xf numFmtId="1" fontId="7" fillId="0" borderId="0" xfId="48" applyNumberFormat="1" applyFont="1" applyBorder="1" applyAlignment="1">
      <alignment vertical="center"/>
    </xf>
    <xf numFmtId="164" fontId="7" fillId="0" borderId="0" xfId="48" applyNumberFormat="1" applyFont="1" applyBorder="1" applyAlignment="1">
      <alignment vertical="center"/>
    </xf>
    <xf numFmtId="0" fontId="7" fillId="0" borderId="0" xfId="48" applyFont="1" applyBorder="1" applyAlignment="1">
      <alignment vertical="center" wrapText="1"/>
    </xf>
    <xf numFmtId="0" fontId="7" fillId="0" borderId="0" xfId="48" applyNumberFormat="1" applyFont="1" applyBorder="1" applyAlignment="1" applyProtection="1">
      <alignment horizontal="right" vertical="center"/>
    </xf>
    <xf numFmtId="0" fontId="7" fillId="0" borderId="0" xfId="48" applyFont="1" applyBorder="1" applyAlignment="1" applyProtection="1">
      <alignment horizontal="center" vertical="center"/>
    </xf>
    <xf numFmtId="164" fontId="7" fillId="0" borderId="0" xfId="48" applyNumberFormat="1" applyFont="1" applyBorder="1" applyAlignment="1" applyProtection="1">
      <alignment vertical="center"/>
    </xf>
    <xf numFmtId="0" fontId="7" fillId="0" borderId="0" xfId="48" applyFont="1" applyBorder="1" applyAlignment="1">
      <alignment horizontal="left" vertical="center"/>
    </xf>
    <xf numFmtId="2" fontId="7" fillId="0" borderId="0" xfId="48" applyNumberFormat="1" applyFont="1" applyBorder="1" applyAlignment="1">
      <alignment vertical="center"/>
    </xf>
    <xf numFmtId="0" fontId="25" fillId="0" borderId="0" xfId="44" applyFont="1" applyProtection="1"/>
    <xf numFmtId="0" fontId="28" fillId="0" borderId="0" xfId="48" applyFont="1" applyBorder="1" applyAlignment="1" applyProtection="1">
      <alignment vertical="center"/>
    </xf>
    <xf numFmtId="0" fontId="28" fillId="0" borderId="0" xfId="48" applyFont="1" applyBorder="1" applyAlignment="1">
      <alignment horizontal="right" vertical="center"/>
    </xf>
    <xf numFmtId="2" fontId="25" fillId="0" borderId="0" xfId="48" applyNumberFormat="1" applyFont="1" applyBorder="1" applyAlignment="1" applyProtection="1">
      <alignment vertical="center"/>
    </xf>
    <xf numFmtId="164" fontId="25" fillId="0" borderId="0" xfId="48" applyNumberFormat="1" applyFont="1" applyBorder="1" applyAlignment="1" applyProtection="1">
      <alignment vertical="center"/>
    </xf>
    <xf numFmtId="0" fontId="25" fillId="0" borderId="0" xfId="48" applyFont="1" applyBorder="1" applyAlignment="1" applyProtection="1">
      <alignment vertical="center" wrapText="1"/>
    </xf>
    <xf numFmtId="1" fontId="25" fillId="0" borderId="0" xfId="48" applyNumberFormat="1" applyFont="1" applyBorder="1" applyAlignment="1" applyProtection="1">
      <alignment vertical="center"/>
    </xf>
    <xf numFmtId="0" fontId="25" fillId="0" borderId="0" xfId="48" applyFont="1" applyBorder="1" applyAlignment="1" applyProtection="1">
      <alignment vertical="center"/>
    </xf>
    <xf numFmtId="2" fontId="25" fillId="0" borderId="0" xfId="48" applyNumberFormat="1" applyFont="1" applyBorder="1" applyAlignment="1" applyProtection="1">
      <alignment horizontal="right" vertical="center"/>
    </xf>
    <xf numFmtId="0" fontId="25" fillId="31" borderId="0" xfId="44" applyFont="1" applyFill="1" applyProtection="1"/>
    <xf numFmtId="0" fontId="23" fillId="31" borderId="22" xfId="44" applyFont="1" applyFill="1" applyBorder="1" applyAlignment="1" applyProtection="1">
      <alignment horizontal="right" vertical="center"/>
    </xf>
    <xf numFmtId="0" fontId="23" fillId="31" borderId="22" xfId="44" applyFont="1" applyFill="1" applyBorder="1" applyAlignment="1" applyProtection="1">
      <alignment horizontal="center" vertical="center" wrapText="1"/>
    </xf>
    <xf numFmtId="0" fontId="23" fillId="31" borderId="22" xfId="44" applyFont="1" applyFill="1" applyBorder="1" applyAlignment="1" applyProtection="1">
      <alignment horizontal="center" vertical="center"/>
    </xf>
    <xf numFmtId="0" fontId="7" fillId="31" borderId="22" xfId="44" applyFont="1" applyFill="1" applyBorder="1" applyAlignment="1" applyProtection="1">
      <alignment horizontal="center" vertical="center" wrapText="1"/>
    </xf>
    <xf numFmtId="164" fontId="7" fillId="31" borderId="22" xfId="44" applyNumberFormat="1" applyFont="1" applyFill="1" applyBorder="1" applyAlignment="1" applyProtection="1">
      <alignment horizontal="center" vertical="center"/>
    </xf>
    <xf numFmtId="0" fontId="23" fillId="31" borderId="23" xfId="44" applyFont="1" applyFill="1" applyBorder="1" applyAlignment="1" applyProtection="1">
      <alignment horizontal="right" vertical="center"/>
    </xf>
    <xf numFmtId="0" fontId="23" fillId="31" borderId="23" xfId="44" applyFont="1" applyFill="1" applyBorder="1" applyAlignment="1" applyProtection="1">
      <alignment horizontal="center" vertical="center" wrapText="1"/>
    </xf>
    <xf numFmtId="0" fontId="23" fillId="31" borderId="23" xfId="44" applyFont="1" applyFill="1" applyBorder="1" applyAlignment="1" applyProtection="1">
      <alignment horizontal="right" vertical="center" wrapText="1"/>
    </xf>
    <xf numFmtId="0" fontId="7" fillId="31" borderId="23" xfId="44" applyFont="1" applyFill="1" applyBorder="1" applyAlignment="1" applyProtection="1">
      <alignment horizontal="center" vertical="center" wrapText="1"/>
    </xf>
    <xf numFmtId="164" fontId="7" fillId="31" borderId="23" xfId="44" applyNumberFormat="1" applyFont="1" applyFill="1" applyBorder="1" applyAlignment="1" applyProtection="1">
      <alignment horizontal="center" vertical="center"/>
    </xf>
    <xf numFmtId="2" fontId="7" fillId="31" borderId="23" xfId="44" applyNumberFormat="1" applyFont="1" applyFill="1" applyBorder="1" applyAlignment="1" applyProtection="1">
      <alignment horizontal="center" vertical="center"/>
    </xf>
    <xf numFmtId="0" fontId="23" fillId="0" borderId="0" xfId="44" applyFont="1" applyAlignment="1" applyProtection="1">
      <alignment horizontal="right" vertical="center"/>
    </xf>
    <xf numFmtId="0" fontId="23" fillId="0" borderId="0" xfId="44" applyFont="1" applyAlignment="1" applyProtection="1">
      <alignment horizontal="right" vertical="center" wrapText="1"/>
    </xf>
    <xf numFmtId="0" fontId="23" fillId="0" borderId="0" xfId="44" applyFont="1" applyAlignment="1" applyProtection="1">
      <alignment horizontal="center" vertical="center" wrapText="1"/>
    </xf>
    <xf numFmtId="164" fontId="23" fillId="0" borderId="0" xfId="44" applyNumberFormat="1" applyFont="1" applyAlignment="1" applyProtection="1">
      <alignment horizontal="center" vertical="center" wrapText="1"/>
    </xf>
    <xf numFmtId="1" fontId="23" fillId="0" borderId="0" xfId="44" applyNumberFormat="1" applyFont="1" applyAlignment="1" applyProtection="1">
      <alignment horizontal="center" vertical="center" wrapText="1"/>
    </xf>
    <xf numFmtId="164" fontId="23" fillId="0" borderId="0" xfId="44" applyNumberFormat="1" applyFont="1" applyAlignment="1" applyProtection="1">
      <alignment horizontal="center" vertical="center"/>
    </xf>
    <xf numFmtId="2" fontId="23" fillId="0" borderId="0" xfId="44" applyNumberFormat="1" applyFont="1" applyAlignment="1" applyProtection="1">
      <alignment horizontal="center" vertical="center"/>
    </xf>
    <xf numFmtId="0" fontId="7" fillId="0" borderId="23" xfId="48" applyFont="1" applyBorder="1" applyAlignment="1" applyProtection="1">
      <alignment horizontal="right" vertical="center"/>
    </xf>
    <xf numFmtId="0" fontId="7" fillId="0" borderId="23" xfId="44" applyFont="1" applyBorder="1" applyAlignment="1" applyProtection="1">
      <alignment horizontal="right" vertical="center"/>
    </xf>
    <xf numFmtId="0" fontId="7" fillId="0" borderId="23" xfId="44" applyFont="1" applyBorder="1" applyAlignment="1" applyProtection="1">
      <alignment horizontal="right" vertical="center" wrapText="1"/>
    </xf>
    <xf numFmtId="0" fontId="7" fillId="0" borderId="23" xfId="44" applyFont="1" applyBorder="1" applyAlignment="1" applyProtection="1">
      <alignment horizontal="center" vertical="center" wrapText="1"/>
    </xf>
    <xf numFmtId="164" fontId="7" fillId="0" borderId="23" xfId="44" applyNumberFormat="1" applyFont="1" applyBorder="1" applyAlignment="1" applyProtection="1">
      <alignment horizontal="center" vertical="center" wrapText="1"/>
    </xf>
    <xf numFmtId="1" fontId="7" fillId="0" borderId="23" xfId="44" applyNumberFormat="1" applyFont="1" applyBorder="1" applyAlignment="1" applyProtection="1">
      <alignment horizontal="center" vertical="center" wrapText="1"/>
    </xf>
    <xf numFmtId="164" fontId="7" fillId="0" borderId="23" xfId="44" applyNumberFormat="1" applyFont="1" applyBorder="1" applyAlignment="1" applyProtection="1">
      <alignment horizontal="center" vertical="center"/>
    </xf>
    <xf numFmtId="0" fontId="7" fillId="0" borderId="0" xfId="48" applyFont="1" applyBorder="1" applyAlignment="1" applyProtection="1">
      <alignment horizontal="right" vertical="center"/>
    </xf>
    <xf numFmtId="0" fontId="7" fillId="0" borderId="0" xfId="44" applyFont="1" applyBorder="1" applyAlignment="1" applyProtection="1">
      <alignment vertical="center"/>
    </xf>
    <xf numFmtId="0" fontId="7" fillId="0" borderId="0" xfId="44" applyFont="1" applyBorder="1" applyAlignment="1" applyProtection="1">
      <alignment horizontal="left" vertical="center"/>
    </xf>
    <xf numFmtId="0" fontId="7" fillId="0" borderId="0" xfId="44" applyFont="1" applyBorder="1" applyAlignment="1" applyProtection="1">
      <alignment horizontal="left" vertical="center" wrapText="1"/>
    </xf>
    <xf numFmtId="0" fontId="7" fillId="0" borderId="0" xfId="44" applyFont="1" applyBorder="1" applyAlignment="1" applyProtection="1">
      <alignment horizontal="center" vertical="center" wrapText="1"/>
    </xf>
    <xf numFmtId="164" fontId="7" fillId="0" borderId="0" xfId="44" applyNumberFormat="1" applyFont="1" applyBorder="1" applyAlignment="1" applyProtection="1">
      <alignment horizontal="center" vertical="center" wrapText="1"/>
    </xf>
    <xf numFmtId="1" fontId="7" fillId="0" borderId="0" xfId="44" applyNumberFormat="1" applyFont="1" applyBorder="1" applyAlignment="1" applyProtection="1">
      <alignment horizontal="center" vertical="center" wrapText="1"/>
    </xf>
    <xf numFmtId="164" fontId="7" fillId="0" borderId="0" xfId="44" applyNumberFormat="1" applyFont="1" applyBorder="1" applyAlignment="1" applyProtection="1">
      <alignment horizontal="center" vertical="center"/>
    </xf>
    <xf numFmtId="2" fontId="7" fillId="0" borderId="0" xfId="44" applyNumberFormat="1" applyFont="1" applyBorder="1" applyAlignment="1" applyProtection="1">
      <alignment horizontal="center" vertical="center"/>
    </xf>
    <xf numFmtId="164" fontId="7" fillId="0" borderId="0" xfId="44" quotePrefix="1" applyNumberFormat="1" applyFont="1" applyBorder="1" applyAlignment="1" applyProtection="1">
      <alignment horizontal="center" vertical="center"/>
    </xf>
    <xf numFmtId="1" fontId="7" fillId="0" borderId="0" xfId="48" applyNumberFormat="1" applyFont="1" applyBorder="1" applyAlignment="1">
      <alignment horizontal="left" vertical="center"/>
    </xf>
    <xf numFmtId="0" fontId="7" fillId="0" borderId="0" xfId="48" applyNumberFormat="1" applyFont="1" applyBorder="1" applyAlignment="1">
      <alignment horizontal="left" vertical="center" wrapText="1"/>
    </xf>
    <xf numFmtId="0" fontId="7" fillId="0" borderId="0" xfId="48" applyNumberFormat="1" applyFont="1" applyBorder="1" applyAlignment="1">
      <alignment horizontal="left" vertical="center"/>
    </xf>
    <xf numFmtId="0" fontId="7" fillId="0" borderId="0" xfId="48" applyNumberFormat="1" applyFont="1" applyBorder="1" applyAlignment="1">
      <alignment horizontal="center" vertical="center" wrapText="1"/>
    </xf>
    <xf numFmtId="0" fontId="23" fillId="31" borderId="0" xfId="48" applyFont="1" applyFill="1" applyBorder="1" applyAlignment="1">
      <alignment vertical="top"/>
    </xf>
    <xf numFmtId="0" fontId="23" fillId="31" borderId="0" xfId="44" applyFont="1" applyFill="1" applyBorder="1" applyAlignment="1">
      <alignment horizontal="left" vertical="center"/>
    </xf>
    <xf numFmtId="0" fontId="23" fillId="31" borderId="0" xfId="44" applyFont="1" applyFill="1" applyBorder="1" applyAlignment="1">
      <alignment vertical="center"/>
    </xf>
    <xf numFmtId="2" fontId="29" fillId="31" borderId="0" xfId="44" applyNumberFormat="1" applyFont="1" applyFill="1" applyBorder="1" applyAlignment="1">
      <alignment horizontal="center" vertical="center"/>
    </xf>
    <xf numFmtId="1" fontId="29" fillId="31" borderId="0" xfId="44" applyNumberFormat="1" applyFont="1" applyFill="1" applyBorder="1" applyAlignment="1">
      <alignment horizontal="center" vertical="center"/>
    </xf>
    <xf numFmtId="164" fontId="29" fillId="31" borderId="0" xfId="44" applyNumberFormat="1" applyFont="1" applyFill="1" applyBorder="1" applyAlignment="1">
      <alignment horizontal="center" vertical="center"/>
    </xf>
    <xf numFmtId="49" fontId="29" fillId="31" borderId="0" xfId="44" applyNumberFormat="1" applyFont="1" applyFill="1" applyBorder="1" applyAlignment="1">
      <alignment horizontal="center" vertical="center"/>
    </xf>
    <xf numFmtId="15" fontId="29" fillId="31" borderId="0" xfId="44" applyNumberFormat="1" applyFont="1" applyFill="1" applyBorder="1" applyAlignment="1">
      <alignment horizontal="center" vertical="center"/>
    </xf>
    <xf numFmtId="0" fontId="29" fillId="31" borderId="0" xfId="44" applyNumberFormat="1" applyFont="1" applyFill="1" applyBorder="1" applyAlignment="1">
      <alignment horizontal="center" vertical="center"/>
    </xf>
    <xf numFmtId="165" fontId="23" fillId="31" borderId="0" xfId="48" applyNumberFormat="1" applyFont="1" applyFill="1" applyBorder="1" applyAlignment="1">
      <alignment vertical="top"/>
    </xf>
    <xf numFmtId="165" fontId="23" fillId="31" borderId="0" xfId="44" applyNumberFormat="1" applyFont="1" applyFill="1" applyBorder="1" applyAlignment="1">
      <alignment horizontal="left" vertical="center"/>
    </xf>
    <xf numFmtId="165" fontId="29" fillId="31" borderId="0" xfId="44" applyNumberFormat="1" applyFont="1" applyFill="1" applyBorder="1" applyAlignment="1">
      <alignment horizontal="center" vertical="center"/>
    </xf>
    <xf numFmtId="0" fontId="23" fillId="31" borderId="0" xfId="44" applyFont="1" applyFill="1" applyBorder="1" applyAlignment="1">
      <alignment vertical="center" wrapText="1"/>
    </xf>
    <xf numFmtId="0" fontId="23" fillId="31" borderId="0" xfId="44" applyFont="1" applyFill="1" applyBorder="1" applyAlignment="1">
      <alignment horizontal="left" vertical="center" wrapText="1"/>
    </xf>
    <xf numFmtId="2" fontId="29" fillId="31" borderId="0" xfId="44" applyNumberFormat="1" applyFont="1" applyFill="1" applyBorder="1" applyAlignment="1">
      <alignment horizontal="center" vertical="center" wrapText="1"/>
    </xf>
    <xf numFmtId="1" fontId="29" fillId="31" borderId="0" xfId="44" applyNumberFormat="1" applyFont="1" applyFill="1" applyBorder="1" applyAlignment="1">
      <alignment horizontal="center" vertical="center" wrapText="1"/>
    </xf>
    <xf numFmtId="164" fontId="29" fillId="31" borderId="0" xfId="44" applyNumberFormat="1" applyFont="1" applyFill="1" applyBorder="1" applyAlignment="1">
      <alignment horizontal="center" vertical="center" wrapText="1"/>
    </xf>
    <xf numFmtId="49" fontId="29" fillId="31" borderId="0" xfId="44" applyNumberFormat="1" applyFont="1" applyFill="1" applyBorder="1" applyAlignment="1">
      <alignment horizontal="center" vertical="center" wrapText="1"/>
    </xf>
    <xf numFmtId="15" fontId="29" fillId="31" borderId="0" xfId="44" applyNumberFormat="1" applyFont="1" applyFill="1" applyBorder="1" applyAlignment="1">
      <alignment horizontal="center" vertical="center" wrapText="1"/>
    </xf>
    <xf numFmtId="0" fontId="29" fillId="31" borderId="0" xfId="44" applyNumberFormat="1" applyFont="1" applyFill="1" applyBorder="1" applyAlignment="1">
      <alignment horizontal="center" vertical="center" wrapText="1"/>
    </xf>
    <xf numFmtId="165" fontId="30" fillId="31" borderId="0" xfId="44" applyNumberFormat="1" applyFont="1" applyFill="1" applyBorder="1" applyAlignment="1">
      <alignment vertical="center"/>
    </xf>
    <xf numFmtId="165" fontId="30" fillId="31" borderId="0" xfId="44" applyNumberFormat="1" applyFont="1" applyFill="1" applyBorder="1" applyAlignment="1">
      <alignment horizontal="left" vertical="center"/>
    </xf>
    <xf numFmtId="165" fontId="23" fillId="31" borderId="0" xfId="44" applyNumberFormat="1" applyFont="1" applyFill="1" applyBorder="1" applyAlignment="1">
      <alignment vertical="center" wrapText="1"/>
    </xf>
    <xf numFmtId="165" fontId="23" fillId="31" borderId="0" xfId="44" applyNumberFormat="1" applyFont="1" applyFill="1" applyBorder="1" applyAlignment="1">
      <alignment horizontal="left" vertical="center" wrapText="1"/>
    </xf>
    <xf numFmtId="0" fontId="23" fillId="31" borderId="0" xfId="44" applyFont="1" applyFill="1"/>
    <xf numFmtId="1" fontId="7" fillId="31" borderId="0" xfId="48" applyNumberFormat="1" applyFont="1" applyFill="1" applyBorder="1" applyAlignment="1">
      <alignment horizontal="left" vertical="center" wrapText="1"/>
    </xf>
    <xf numFmtId="0" fontId="25" fillId="0" borderId="0" xfId="44" applyFont="1" applyFill="1"/>
    <xf numFmtId="0" fontId="23" fillId="0" borderId="0" xfId="44" applyFont="1" applyFill="1" applyBorder="1" applyAlignment="1">
      <alignment horizontal="left" vertical="center"/>
    </xf>
    <xf numFmtId="0" fontId="23" fillId="0" borderId="0" xfId="44" applyFont="1" applyFill="1" applyBorder="1" applyAlignment="1">
      <alignment vertical="center"/>
    </xf>
    <xf numFmtId="1" fontId="7" fillId="0" borderId="0" xfId="48" applyNumberFormat="1" applyFont="1" applyFill="1" applyBorder="1" applyAlignment="1">
      <alignment horizontal="left" vertical="center" wrapText="1"/>
    </xf>
    <xf numFmtId="2" fontId="31" fillId="0" borderId="0" xfId="44" applyNumberFormat="1" applyFont="1" applyAlignment="1">
      <alignment horizontal="center"/>
    </xf>
    <xf numFmtId="1" fontId="31" fillId="0" borderId="0" xfId="44" applyNumberFormat="1" applyFont="1" applyAlignment="1">
      <alignment horizontal="center"/>
    </xf>
    <xf numFmtId="164" fontId="31" fillId="0" borderId="0" xfId="44" applyNumberFormat="1" applyFont="1" applyAlignment="1">
      <alignment horizontal="center"/>
    </xf>
    <xf numFmtId="49" fontId="31" fillId="0" borderId="0" xfId="44" applyNumberFormat="1" applyFont="1" applyAlignment="1">
      <alignment horizontal="center"/>
    </xf>
    <xf numFmtId="15" fontId="31" fillId="0" borderId="0" xfId="44" applyNumberFormat="1" applyFont="1" applyAlignment="1">
      <alignment horizontal="center"/>
    </xf>
    <xf numFmtId="0" fontId="31" fillId="0" borderId="0" xfId="44" applyNumberFormat="1" applyFont="1" applyAlignment="1">
      <alignment horizontal="center"/>
    </xf>
    <xf numFmtId="0" fontId="23" fillId="0" borderId="0" xfId="48" applyFont="1" applyFill="1" applyBorder="1" applyAlignment="1">
      <alignment horizontal="left" vertical="center"/>
    </xf>
    <xf numFmtId="0" fontId="7" fillId="0" borderId="0" xfId="48" applyFont="1" applyFill="1" applyBorder="1" applyAlignment="1">
      <alignment vertical="center"/>
    </xf>
    <xf numFmtId="0" fontId="7" fillId="0" borderId="0" xfId="48" applyFont="1" applyFill="1" applyBorder="1" applyAlignment="1">
      <alignment horizontal="left" vertical="center"/>
    </xf>
    <xf numFmtId="0" fontId="7" fillId="0" borderId="0" xfId="48" applyFont="1" applyFill="1" applyBorder="1" applyAlignment="1">
      <alignment vertical="center" wrapText="1"/>
    </xf>
    <xf numFmtId="0" fontId="7" fillId="0" borderId="0" xfId="48" applyFont="1" applyFill="1" applyBorder="1" applyAlignment="1">
      <alignment horizontal="left" vertical="center" wrapText="1"/>
    </xf>
    <xf numFmtId="1" fontId="23" fillId="0" borderId="0" xfId="48" applyNumberFormat="1" applyFont="1" applyFill="1" applyBorder="1" applyAlignment="1">
      <alignment horizontal="left" vertical="center"/>
    </xf>
    <xf numFmtId="0" fontId="32" fillId="0" borderId="7" xfId="47" applyFont="1" applyFill="1" applyBorder="1" applyAlignment="1">
      <alignment horizontal="left"/>
    </xf>
    <xf numFmtId="0" fontId="32" fillId="0" borderId="0" xfId="47" applyFont="1" applyFill="1" applyBorder="1" applyAlignment="1">
      <alignment horizontal="left"/>
    </xf>
    <xf numFmtId="1" fontId="11" fillId="0" borderId="0" xfId="44" applyNumberFormat="1" applyFont="1" applyAlignment="1" applyProtection="1">
      <alignment horizontal="center"/>
    </xf>
    <xf numFmtId="0" fontId="2" fillId="0" borderId="0" xfId="44" applyProtection="1"/>
    <xf numFmtId="1" fontId="11" fillId="0" borderId="0" xfId="44" applyNumberFormat="1" applyFont="1" applyAlignment="1" applyProtection="1">
      <alignment horizontal="right"/>
    </xf>
    <xf numFmtId="2" fontId="10" fillId="0" borderId="0" xfId="44" applyNumberFormat="1" applyFont="1" applyAlignment="1" applyProtection="1">
      <alignment horizontal="center"/>
      <protection locked="0"/>
    </xf>
    <xf numFmtId="1" fontId="10" fillId="0" borderId="0" xfId="44" applyNumberFormat="1" applyFont="1" applyAlignment="1" applyProtection="1">
      <alignment horizontal="center"/>
      <protection locked="0"/>
    </xf>
    <xf numFmtId="164" fontId="10" fillId="0" borderId="0" xfId="44" applyNumberFormat="1" applyFont="1" applyAlignment="1" applyProtection="1">
      <alignment horizontal="center"/>
      <protection locked="0"/>
    </xf>
    <xf numFmtId="49" fontId="10" fillId="0" borderId="0" xfId="44" applyNumberFormat="1" applyFont="1" applyAlignment="1" applyProtection="1">
      <alignment horizontal="center"/>
      <protection locked="0"/>
    </xf>
    <xf numFmtId="0" fontId="10" fillId="0" borderId="0" xfId="44" applyFont="1" applyAlignment="1" applyProtection="1">
      <alignment horizontal="right"/>
    </xf>
    <xf numFmtId="0" fontId="2" fillId="0" borderId="0" xfId="44" applyNumberFormat="1" applyProtection="1">
      <protection locked="0"/>
    </xf>
    <xf numFmtId="0" fontId="3" fillId="0" borderId="0" xfId="44" applyFont="1" applyAlignment="1">
      <alignment vertical="center" wrapText="1"/>
    </xf>
    <xf numFmtId="0" fontId="33" fillId="0" borderId="0" xfId="44" applyFont="1" applyAlignment="1">
      <alignment vertical="center" wrapText="1"/>
    </xf>
    <xf numFmtId="0" fontId="2" fillId="0" borderId="0" xfId="44" applyBorder="1"/>
    <xf numFmtId="0" fontId="34" fillId="0" borderId="0" xfId="44" applyFont="1" applyAlignment="1">
      <alignment horizontal="left" vertical="center" wrapText="1"/>
    </xf>
    <xf numFmtId="0" fontId="2" fillId="0" borderId="24" xfId="44" applyFill="1" applyBorder="1" applyAlignment="1"/>
    <xf numFmtId="0" fontId="35" fillId="0" borderId="0" xfId="44" applyFont="1" applyFill="1" applyAlignment="1">
      <alignment horizontal="left" vertical="center" wrapText="1"/>
    </xf>
    <xf numFmtId="0" fontId="2" fillId="26" borderId="24" xfId="44" applyFill="1" applyBorder="1" applyAlignment="1">
      <alignment vertical="center"/>
    </xf>
    <xf numFmtId="0" fontId="2" fillId="0" borderId="0" xfId="44" applyFill="1" applyBorder="1" applyAlignment="1"/>
    <xf numFmtId="0" fontId="34" fillId="0" borderId="0" xfId="44" applyFont="1" applyAlignment="1">
      <alignment vertical="center" wrapText="1"/>
    </xf>
    <xf numFmtId="0" fontId="36" fillId="0" borderId="24" xfId="44" applyFont="1" applyBorder="1" applyAlignment="1">
      <alignment wrapText="1"/>
    </xf>
    <xf numFmtId="0" fontId="37" fillId="0" borderId="0" xfId="44" applyFont="1" applyAlignment="1">
      <alignment horizontal="left" vertical="center" wrapText="1"/>
    </xf>
    <xf numFmtId="0" fontId="37" fillId="0" borderId="0" xfId="44" applyFont="1" applyFill="1" applyAlignment="1">
      <alignment horizontal="left" vertical="center" wrapText="1"/>
    </xf>
    <xf numFmtId="0" fontId="11" fillId="26" borderId="25" xfId="44" applyFont="1" applyFill="1" applyBorder="1" applyAlignment="1">
      <alignment horizontal="left"/>
    </xf>
    <xf numFmtId="0" fontId="2" fillId="0" borderId="24" xfId="44" applyFill="1" applyBorder="1" applyAlignment="1">
      <alignment vertical="center"/>
    </xf>
    <xf numFmtId="0" fontId="34" fillId="26" borderId="0" xfId="44" applyFont="1" applyFill="1" applyAlignment="1">
      <alignment horizontal="left" vertical="center" wrapText="1"/>
    </xf>
    <xf numFmtId="1" fontId="36" fillId="0" borderId="24" xfId="44" applyNumberFormat="1" applyFont="1" applyBorder="1" applyAlignment="1">
      <alignment wrapText="1"/>
    </xf>
    <xf numFmtId="49" fontId="36" fillId="0" borderId="24" xfId="44" applyNumberFormat="1" applyFont="1" applyBorder="1" applyAlignment="1">
      <alignment wrapText="1"/>
    </xf>
    <xf numFmtId="1" fontId="36" fillId="26" borderId="24" xfId="44" applyNumberFormat="1" applyFont="1" applyFill="1" applyBorder="1" applyAlignment="1">
      <alignment wrapText="1"/>
    </xf>
    <xf numFmtId="0" fontId="2" fillId="0" borderId="24" xfId="44" applyBorder="1" applyAlignment="1"/>
    <xf numFmtId="0" fontId="34" fillId="0" borderId="0" xfId="44" applyFont="1" applyFill="1" applyAlignment="1">
      <alignment horizontal="left" vertical="center" wrapText="1"/>
    </xf>
    <xf numFmtId="0" fontId="38" fillId="0" borderId="26" xfId="44" applyFont="1" applyBorder="1" applyAlignment="1">
      <alignment vertical="top" wrapText="1"/>
    </xf>
    <xf numFmtId="0" fontId="2" fillId="0" borderId="0" xfId="44" applyAlignment="1">
      <alignment vertical="center" wrapText="1"/>
    </xf>
    <xf numFmtId="0" fontId="39" fillId="0" borderId="0" xfId="44" applyFont="1"/>
    <xf numFmtId="0" fontId="33" fillId="0" borderId="0" xfId="44" applyFont="1" applyFill="1"/>
    <xf numFmtId="0" fontId="2" fillId="26" borderId="25" xfId="44" applyFill="1" applyBorder="1"/>
    <xf numFmtId="0" fontId="40" fillId="0" borderId="0" xfId="44" applyFont="1"/>
    <xf numFmtId="0" fontId="37" fillId="0" borderId="0" xfId="44" applyFont="1" applyAlignment="1"/>
    <xf numFmtId="0" fontId="40" fillId="0" borderId="25" xfId="44" applyFont="1" applyBorder="1"/>
    <xf numFmtId="0" fontId="2" fillId="32" borderId="0" xfId="44" applyFill="1"/>
    <xf numFmtId="0" fontId="2" fillId="0" borderId="25" xfId="44" applyBorder="1"/>
    <xf numFmtId="0" fontId="5" fillId="0" borderId="24" xfId="44" applyFont="1" applyFill="1" applyBorder="1" applyAlignment="1">
      <alignment horizontal="left"/>
    </xf>
    <xf numFmtId="0" fontId="41" fillId="0" borderId="0" xfId="44" applyFont="1"/>
    <xf numFmtId="0" fontId="5" fillId="33" borderId="24" xfId="44" applyFont="1" applyFill="1" applyBorder="1" applyAlignment="1">
      <alignment horizontal="left"/>
    </xf>
    <xf numFmtId="0" fontId="41" fillId="0" borderId="0" xfId="44" applyFont="1" applyAlignment="1"/>
    <xf numFmtId="3" fontId="5" fillId="0" borderId="24" xfId="44" applyNumberFormat="1" applyFont="1" applyBorder="1" applyAlignment="1">
      <alignment horizontal="left"/>
    </xf>
    <xf numFmtId="0" fontId="40" fillId="0" borderId="0" xfId="44" applyFont="1" applyFill="1" applyAlignment="1"/>
    <xf numFmtId="14" fontId="2" fillId="0" borderId="24" xfId="44" applyNumberFormat="1" applyBorder="1"/>
    <xf numFmtId="0" fontId="40" fillId="0" borderId="0" xfId="44" applyFont="1" applyAlignment="1"/>
    <xf numFmtId="14" fontId="2" fillId="0" borderId="25" xfId="44" applyNumberFormat="1" applyBorder="1"/>
    <xf numFmtId="14" fontId="5" fillId="0" borderId="24" xfId="44" applyNumberFormat="1" applyFont="1" applyBorder="1" applyAlignment="1">
      <alignment horizontal="left"/>
    </xf>
    <xf numFmtId="0" fontId="2" fillId="26" borderId="0" xfId="44" applyFill="1"/>
    <xf numFmtId="0" fontId="40" fillId="0" borderId="0" xfId="44" applyFont="1" applyFill="1"/>
    <xf numFmtId="0" fontId="41" fillId="0" borderId="0" xfId="44" applyFont="1" applyBorder="1" applyAlignment="1"/>
    <xf numFmtId="0" fontId="40" fillId="0" borderId="0" xfId="44" applyFont="1" applyFill="1" applyAlignment="1">
      <alignment horizontal="left"/>
    </xf>
    <xf numFmtId="0" fontId="40" fillId="0" borderId="0" xfId="44" applyFont="1" applyFill="1" applyBorder="1" applyAlignment="1">
      <alignment horizontal="left"/>
    </xf>
    <xf numFmtId="0" fontId="40" fillId="0" borderId="0" xfId="44" applyFont="1" applyFill="1" applyBorder="1" applyAlignment="1"/>
    <xf numFmtId="0" fontId="3" fillId="0" borderId="0" xfId="44" applyFont="1" applyAlignment="1">
      <alignment horizontal="right"/>
    </xf>
    <xf numFmtId="0" fontId="40" fillId="26" borderId="0" xfId="44" applyFont="1" applyFill="1" applyBorder="1"/>
    <xf numFmtId="0" fontId="2" fillId="0" borderId="27" xfId="44" applyBorder="1"/>
    <xf numFmtId="0" fontId="2" fillId="0" borderId="0" xfId="44" applyAlignment="1">
      <alignment horizontal="right"/>
    </xf>
    <xf numFmtId="0" fontId="3" fillId="0" borderId="28" xfId="44" applyFont="1" applyBorder="1"/>
    <xf numFmtId="0" fontId="3" fillId="0" borderId="24" xfId="44" applyFont="1" applyBorder="1"/>
    <xf numFmtId="0" fontId="3" fillId="0" borderId="29" xfId="44" applyFont="1" applyBorder="1"/>
    <xf numFmtId="0" fontId="3" fillId="0" borderId="30" xfId="44" applyFont="1" applyBorder="1"/>
    <xf numFmtId="0" fontId="2" fillId="0" borderId="31" xfId="44" applyBorder="1"/>
    <xf numFmtId="17" fontId="2" fillId="26" borderId="32" xfId="44" applyNumberFormat="1" applyFont="1" applyFill="1" applyBorder="1" applyAlignment="1"/>
    <xf numFmtId="164" fontId="11" fillId="0" borderId="32" xfId="44" applyNumberFormat="1" applyFont="1" applyBorder="1" applyAlignment="1">
      <alignment horizontal="left"/>
    </xf>
    <xf numFmtId="0" fontId="2" fillId="0" borderId="33" xfId="44" applyBorder="1"/>
    <xf numFmtId="164" fontId="11" fillId="0" borderId="34" xfId="44" applyNumberFormat="1" applyFont="1" applyBorder="1" applyAlignment="1">
      <alignment horizontal="left"/>
    </xf>
    <xf numFmtId="164" fontId="11" fillId="0" borderId="34" xfId="44" applyNumberFormat="1" applyFont="1" applyBorder="1"/>
    <xf numFmtId="164" fontId="11" fillId="0" borderId="35" xfId="44" applyNumberFormat="1" applyFont="1" applyBorder="1" applyAlignment="1">
      <alignment horizontal="left"/>
    </xf>
    <xf numFmtId="164" fontId="11" fillId="0" borderId="35" xfId="44" applyNumberFormat="1" applyFont="1" applyBorder="1"/>
    <xf numFmtId="0" fontId="5" fillId="0" borderId="0" xfId="44" applyFont="1" applyBorder="1" applyAlignment="1">
      <alignment horizontal="center"/>
    </xf>
    <xf numFmtId="0" fontId="2" fillId="0" borderId="36" xfId="44" applyBorder="1"/>
    <xf numFmtId="164" fontId="11" fillId="0" borderId="37" xfId="44" applyNumberFormat="1" applyFont="1" applyBorder="1" applyAlignment="1">
      <alignment horizontal="left"/>
    </xf>
    <xf numFmtId="164" fontId="11" fillId="0" borderId="37" xfId="44" applyNumberFormat="1" applyFont="1" applyBorder="1"/>
    <xf numFmtId="0" fontId="5" fillId="0" borderId="0" xfId="44" applyFont="1" applyBorder="1" applyAlignment="1">
      <alignment horizontal="left"/>
    </xf>
    <xf numFmtId="0" fontId="5" fillId="0" borderId="0" xfId="44" applyFont="1" applyBorder="1"/>
    <xf numFmtId="0" fontId="5" fillId="0" borderId="0" xfId="44" applyFont="1" applyFill="1" applyBorder="1" applyAlignment="1">
      <alignment horizontal="left" vertical="center"/>
    </xf>
    <xf numFmtId="0" fontId="42" fillId="0" borderId="0" xfId="44" applyFont="1" applyFill="1"/>
    <xf numFmtId="0" fontId="43" fillId="0" borderId="0" xfId="44" applyFont="1" applyFill="1"/>
    <xf numFmtId="0" fontId="37" fillId="0" borderId="0" xfId="44" applyFont="1" applyFill="1" applyAlignment="1"/>
    <xf numFmtId="0" fontId="41" fillId="0" borderId="0" xfId="44" applyFont="1" applyFill="1"/>
    <xf numFmtId="2" fontId="31" fillId="31" borderId="0" xfId="48" applyNumberFormat="1" applyFont="1" applyFill="1" applyBorder="1" applyAlignment="1">
      <alignment horizontal="center" vertical="center" wrapText="1"/>
    </xf>
    <xf numFmtId="1" fontId="31" fillId="31" borderId="0" xfId="48" applyNumberFormat="1" applyFont="1" applyFill="1" applyBorder="1" applyAlignment="1">
      <alignment horizontal="center" vertical="center" wrapText="1"/>
    </xf>
    <xf numFmtId="164" fontId="31" fillId="31" borderId="0" xfId="48" applyNumberFormat="1" applyFont="1" applyFill="1" applyBorder="1" applyAlignment="1">
      <alignment horizontal="center" vertical="center" wrapText="1"/>
    </xf>
    <xf numFmtId="1" fontId="25" fillId="0" borderId="0" xfId="44" applyNumberFormat="1" applyFont="1"/>
    <xf numFmtId="164" fontId="25" fillId="0" borderId="0" xfId="44" applyNumberFormat="1" applyFont="1"/>
    <xf numFmtId="2" fontId="25" fillId="0" borderId="0" xfId="44" applyNumberFormat="1" applyFont="1"/>
    <xf numFmtId="49" fontId="25" fillId="0" borderId="0" xfId="44" applyNumberFormat="1" applyFont="1"/>
    <xf numFmtId="49" fontId="31" fillId="31" borderId="0" xfId="48" applyNumberFormat="1" applyFont="1" applyFill="1" applyBorder="1" applyAlignment="1">
      <alignment horizontal="center" vertical="center" wrapText="1"/>
    </xf>
    <xf numFmtId="15" fontId="25" fillId="0" borderId="0" xfId="44" applyNumberFormat="1" applyFont="1"/>
    <xf numFmtId="15" fontId="31" fillId="31" borderId="0" xfId="48" applyNumberFormat="1" applyFont="1" applyFill="1" applyBorder="1" applyAlignment="1">
      <alignment horizontal="center" vertical="center" wrapText="1"/>
    </xf>
    <xf numFmtId="0" fontId="7" fillId="0" borderId="0" xfId="44" applyNumberFormat="1" applyFont="1" applyAlignment="1">
      <alignment horizontal="center" vertical="center"/>
    </xf>
    <xf numFmtId="0" fontId="25" fillId="0" borderId="0" xfId="44" applyNumberFormat="1" applyFont="1"/>
    <xf numFmtId="0" fontId="31" fillId="31" borderId="0" xfId="48" applyNumberFormat="1" applyFont="1" applyFill="1" applyBorder="1" applyAlignment="1">
      <alignment horizontal="center" vertical="center" wrapText="1"/>
    </xf>
    <xf numFmtId="14" fontId="2" fillId="0" borderId="24" xfId="44" applyNumberFormat="1" applyFont="1" applyBorder="1" applyAlignment="1">
      <alignment horizontal="left"/>
    </xf>
    <xf numFmtId="0" fontId="0" fillId="0" borderId="0" xfId="0" applyNumberFormat="1"/>
    <xf numFmtId="0" fontId="8" fillId="0" borderId="0" xfId="48" applyNumberFormat="1" applyFont="1" applyFill="1" applyBorder="1" applyAlignment="1" applyProtection="1">
      <alignment horizontal="center"/>
      <protection locked="0"/>
    </xf>
    <xf numFmtId="0" fontId="8" fillId="0" borderId="0" xfId="44" applyNumberFormat="1" applyFont="1" applyFill="1" applyBorder="1" applyAlignment="1" applyProtection="1">
      <alignment horizontal="center"/>
      <protection locked="0"/>
    </xf>
    <xf numFmtId="2" fontId="10" fillId="34" borderId="0" xfId="44" applyNumberFormat="1" applyFont="1" applyFill="1" applyAlignment="1" applyProtection="1">
      <alignment horizontal="center"/>
      <protection locked="0"/>
    </xf>
    <xf numFmtId="164" fontId="10" fillId="34" borderId="0" xfId="44" applyNumberFormat="1" applyFont="1" applyFill="1" applyAlignment="1" applyProtection="1">
      <alignment horizontal="center"/>
      <protection locked="0"/>
    </xf>
    <xf numFmtId="1" fontId="10" fillId="34" borderId="0" xfId="44" applyNumberFormat="1" applyFont="1" applyFill="1" applyAlignment="1" applyProtection="1">
      <alignment horizontal="center"/>
      <protection locked="0"/>
    </xf>
    <xf numFmtId="164" fontId="7" fillId="0" borderId="0" xfId="48" applyNumberFormat="1" applyFont="1" applyFill="1" applyBorder="1" applyAlignment="1" applyProtection="1">
      <alignment horizontal="center" vertical="center"/>
    </xf>
    <xf numFmtId="2" fontId="7" fillId="0" borderId="0" xfId="48" applyNumberFormat="1" applyFont="1" applyFill="1" applyBorder="1" applyAlignment="1" applyProtection="1">
      <alignment vertical="center"/>
    </xf>
    <xf numFmtId="1" fontId="7" fillId="0" borderId="0" xfId="48" applyNumberFormat="1" applyFont="1" applyFill="1" applyBorder="1" applyAlignment="1" applyProtection="1">
      <alignment vertical="center"/>
    </xf>
    <xf numFmtId="2" fontId="7" fillId="0" borderId="0" xfId="44" applyNumberFormat="1" applyFont="1" applyFill="1" applyAlignment="1">
      <alignment horizontal="center" vertical="center"/>
    </xf>
    <xf numFmtId="49" fontId="7" fillId="0" borderId="0" xfId="44" applyNumberFormat="1" applyFont="1" applyFill="1" applyAlignment="1">
      <alignment horizontal="center" vertical="center"/>
    </xf>
    <xf numFmtId="15" fontId="7" fillId="0" borderId="0" xfId="44" applyNumberFormat="1" applyFont="1" applyFill="1" applyAlignment="1">
      <alignment horizontal="center" vertical="center"/>
    </xf>
    <xf numFmtId="0" fontId="7" fillId="0" borderId="0" xfId="44" applyNumberFormat="1" applyFont="1" applyFill="1" applyAlignment="1">
      <alignment horizontal="center" vertical="center"/>
    </xf>
    <xf numFmtId="165" fontId="29" fillId="0" borderId="0" xfId="44" applyNumberFormat="1" applyFont="1" applyFill="1" applyBorder="1" applyAlignment="1">
      <alignment horizontal="center" vertical="center"/>
    </xf>
    <xf numFmtId="164" fontId="7" fillId="34" borderId="0" xfId="48" applyNumberFormat="1" applyFont="1" applyFill="1" applyBorder="1" applyAlignment="1" applyProtection="1">
      <alignment horizontal="center" vertical="center"/>
    </xf>
    <xf numFmtId="165" fontId="29" fillId="34" borderId="0" xfId="44" applyNumberFormat="1" applyFont="1" applyFill="1" applyBorder="1" applyAlignment="1">
      <alignment horizontal="center" vertical="center"/>
    </xf>
    <xf numFmtId="0" fontId="8" fillId="0" borderId="0" xfId="44" applyFont="1" applyAlignment="1" applyProtection="1">
      <alignment horizontal="center"/>
      <protection locked="0"/>
    </xf>
    <xf numFmtId="0" fontId="8" fillId="26" borderId="0" xfId="44" applyFont="1" applyFill="1" applyAlignment="1">
      <alignment horizontal="center"/>
    </xf>
    <xf numFmtId="0" fontId="8" fillId="25" borderId="0" xfId="44" applyFont="1" applyFill="1" applyAlignment="1">
      <alignment horizontal="center"/>
    </xf>
    <xf numFmtId="0" fontId="8" fillId="27" borderId="0" xfId="44" applyFont="1" applyFill="1" applyAlignment="1">
      <alignment horizontal="center"/>
    </xf>
    <xf numFmtId="0" fontId="8" fillId="27" borderId="15" xfId="44" applyFont="1" applyFill="1" applyBorder="1" applyAlignment="1">
      <alignment horizontal="center"/>
    </xf>
    <xf numFmtId="0" fontId="8" fillId="27" borderId="14" xfId="44" applyFont="1" applyFill="1" applyBorder="1" applyAlignment="1">
      <alignment horizontal="center"/>
    </xf>
    <xf numFmtId="0" fontId="8" fillId="27" borderId="0" xfId="44" applyFont="1" applyFill="1" applyBorder="1" applyAlignment="1">
      <alignment horizontal="center"/>
    </xf>
    <xf numFmtId="0" fontId="8" fillId="28" borderId="0" xfId="44" applyFont="1" applyFill="1" applyBorder="1" applyAlignment="1">
      <alignment horizontal="center"/>
    </xf>
    <xf numFmtId="0" fontId="8" fillId="28" borderId="15" xfId="44" applyFont="1" applyFill="1" applyBorder="1" applyAlignment="1">
      <alignment horizontal="center"/>
    </xf>
  </cellXfs>
  <cellStyles count="59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2" xfId="26"/>
    <cellStyle name="60% - Énfasis3" xfId="27"/>
    <cellStyle name="60% - Énfasis4" xfId="28"/>
    <cellStyle name="60% - Énfasis5" xfId="29"/>
    <cellStyle name="60% - Énfasis6" xfId="30"/>
    <cellStyle name="Buena" xfId="31"/>
    <cellStyle name="Cálculo" xfId="32"/>
    <cellStyle name="Celda de comprobación" xfId="33"/>
    <cellStyle name="Celda vinculada" xfId="34"/>
    <cellStyle name="Encabezado 4" xfId="35"/>
    <cellStyle name="Énfasis1" xfId="36"/>
    <cellStyle name="Énfasis2" xfId="37"/>
    <cellStyle name="Énfasis3" xfId="38"/>
    <cellStyle name="Énfasis4" xfId="39"/>
    <cellStyle name="Énfasis5" xfId="40"/>
    <cellStyle name="Énfasis6" xfId="41"/>
    <cellStyle name="Entrada" xfId="42"/>
    <cellStyle name="Incorrecto" xfId="43"/>
    <cellStyle name="Normal" xfId="0" builtinId="0"/>
    <cellStyle name="Normal 2" xfId="44"/>
    <cellStyle name="Normal 2 2" xfId="45"/>
    <cellStyle name="Normal 2 2 2" xfId="46"/>
    <cellStyle name="Normal_Sheet2" xfId="47"/>
    <cellStyle name="Normal_SheetEng_1" xfId="48"/>
    <cellStyle name="Normal_TraitNames" xfId="49"/>
    <cellStyle name="Notas" xfId="50"/>
    <cellStyle name="Notas 2" xfId="51"/>
    <cellStyle name="Salida" xfId="52"/>
    <cellStyle name="Texto de advertencia" xfId="53"/>
    <cellStyle name="Texto explicativo" xfId="54"/>
    <cellStyle name="Título" xfId="55"/>
    <cellStyle name="Título 1" xfId="56"/>
    <cellStyle name="Título 2" xfId="57"/>
    <cellStyle name="Título 3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82550</xdr:rowOff>
    </xdr:from>
    <xdr:to>
      <xdr:col>35</xdr:col>
      <xdr:colOff>209550</xdr:colOff>
      <xdr:row>11</xdr:row>
      <xdr:rowOff>79375</xdr:rowOff>
    </xdr:to>
    <xdr:sp macro="" textlink="">
      <xdr:nvSpPr>
        <xdr:cNvPr id="2" name="TextBox 1"/>
        <xdr:cNvSpPr txBox="1"/>
      </xdr:nvSpPr>
      <xdr:spPr>
        <a:xfrm>
          <a:off x="47625" y="82550"/>
          <a:ext cx="7181850" cy="62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600" b="1">
              <a:solidFill>
                <a:srgbClr val="FF0000"/>
              </a:solidFill>
            </a:rPr>
            <a:t>Please</a:t>
          </a:r>
          <a:r>
            <a:rPr lang="en-US" sz="1600" b="1" baseline="0">
              <a:solidFill>
                <a:srgbClr val="FF0000"/>
              </a:solidFill>
            </a:rPr>
            <a:t> use the sheets: General, Installation, Field, Weather_data and Crop_management to document the context and conditions of this field trial.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sNursery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efs"/>
      <sheetName val="tpNursery"/>
      <sheetName val="Nursery"/>
      <sheetName val="StockLabels"/>
    </sheetNames>
    <sheetDataSet>
      <sheetData sheetId="0">
        <row r="101">
          <cell r="A101" t="str">
            <v>nHeteroticGroup</v>
          </cell>
        </row>
        <row r="102">
          <cell r="A102" t="str">
            <v>nHeteroticGroupOld</v>
          </cell>
        </row>
        <row r="103">
          <cell r="A103" t="str">
            <v>nEarAspect1_5</v>
          </cell>
        </row>
        <row r="104">
          <cell r="A104" t="str">
            <v>nFieldWtGms</v>
          </cell>
        </row>
        <row r="105">
          <cell r="A105" t="str">
            <v>nFieldWtKgs</v>
          </cell>
        </row>
        <row r="106">
          <cell r="A106" t="str">
            <v>nGrainMoisturePer</v>
          </cell>
        </row>
        <row r="107">
          <cell r="A107" t="str">
            <v>nGrainTexture1_5</v>
          </cell>
        </row>
        <row r="108">
          <cell r="A108" t="str">
            <v>nNumEars</v>
          </cell>
        </row>
        <row r="109">
          <cell r="A109" t="str">
            <v>nNumRows</v>
          </cell>
        </row>
        <row r="110">
          <cell r="A110" t="str">
            <v>nSeedQty</v>
          </cell>
        </row>
        <row r="111">
          <cell r="A111" t="str">
            <v>nShelledCobWtGms</v>
          </cell>
        </row>
        <row r="112">
          <cell r="A112" t="str">
            <v>nShelledCobWtKgs</v>
          </cell>
        </row>
        <row r="113">
          <cell r="A113" t="str">
            <v>nShelledGrainWtGms</v>
          </cell>
        </row>
        <row r="114">
          <cell r="A114" t="str">
            <v>nShelledGrainWtKgs</v>
          </cell>
        </row>
        <row r="115">
          <cell r="A115" t="str">
            <v>nShellPer</v>
          </cell>
        </row>
        <row r="116">
          <cell r="A116" t="str">
            <v>nAnthesisDate</v>
          </cell>
        </row>
        <row r="117">
          <cell r="A117" t="str">
            <v>nAnthesisGDU</v>
          </cell>
        </row>
        <row r="118">
          <cell r="A118" t="str">
            <v>nDaysToSilk</v>
          </cell>
        </row>
        <row r="119">
          <cell r="A119" t="str">
            <v>nMaturityDays</v>
          </cell>
        </row>
        <row r="120">
          <cell r="A120" t="str">
            <v>nMaturityGDU</v>
          </cell>
        </row>
        <row r="121">
          <cell r="A121" t="str">
            <v>nBadHuskCoverNum</v>
          </cell>
        </row>
        <row r="122">
          <cell r="A122" t="str">
            <v>nChuponPer</v>
          </cell>
        </row>
        <row r="123">
          <cell r="A123" t="str">
            <v>nEarHeightCm</v>
          </cell>
        </row>
        <row r="124">
          <cell r="A124" t="str">
            <v>nNumPlants</v>
          </cell>
        </row>
        <row r="125">
          <cell r="A125" t="str">
            <v>nPlantAspect1_5</v>
          </cell>
        </row>
        <row r="126">
          <cell r="A126" t="str">
            <v>nPlantHeightCm</v>
          </cell>
        </row>
        <row r="127">
          <cell r="A127" t="str">
            <v>nPlantStandNo</v>
          </cell>
        </row>
        <row r="128">
          <cell r="A128" t="str">
            <v>nRootLodgingNum</v>
          </cell>
        </row>
        <row r="129">
          <cell r="A129" t="str">
            <v>nSeedViability1_5</v>
          </cell>
        </row>
        <row r="130">
          <cell r="A130" t="str">
            <v>nStemLodgingNum</v>
          </cell>
        </row>
        <row r="131">
          <cell r="A131" t="str">
            <v>nTasselSize</v>
          </cell>
        </row>
        <row r="132">
          <cell r="A132" t="str">
            <v>nLeafRolling1_5(1)</v>
          </cell>
        </row>
        <row r="133">
          <cell r="A133" t="str">
            <v>nLeafRolling1_5(2)</v>
          </cell>
        </row>
        <row r="134">
          <cell r="A134" t="str">
            <v>nLeafRolling1_5(3)</v>
          </cell>
        </row>
        <row r="135">
          <cell r="A135" t="str">
            <v>nSenescence0_100(1)</v>
          </cell>
        </row>
        <row r="136">
          <cell r="A136" t="str">
            <v>nSenescence0_100(2)</v>
          </cell>
        </row>
        <row r="137">
          <cell r="A137" t="str">
            <v>nSenescence0_100(3)</v>
          </cell>
        </row>
        <row r="138">
          <cell r="A138" t="str">
            <v>nEndospermHardness1_5</v>
          </cell>
        </row>
        <row r="139">
          <cell r="A139" t="str">
            <v>nLysinePer_Endosperm</v>
          </cell>
        </row>
        <row r="140">
          <cell r="A140" t="str">
            <v>nLysinePer_WholeGrain</v>
          </cell>
        </row>
        <row r="141">
          <cell r="A141" t="str">
            <v>nNitrogenPer_Endosperm</v>
          </cell>
        </row>
        <row r="142">
          <cell r="A142" t="str">
            <v>nNitrogenPer_WholeGrain</v>
          </cell>
        </row>
        <row r="143">
          <cell r="A143" t="str">
            <v>nProteinPer_Endosperm</v>
          </cell>
        </row>
        <row r="144">
          <cell r="A144" t="str">
            <v>nProteinPer_WholeGrain</v>
          </cell>
        </row>
        <row r="145">
          <cell r="A145" t="str">
            <v>nQualityIndex_Endosperm</v>
          </cell>
        </row>
        <row r="146">
          <cell r="A146" t="str">
            <v>nQualityIndex_WholeGrain</v>
          </cell>
        </row>
        <row r="147">
          <cell r="A147" t="str">
            <v>nTryptophanPer_Endosperm</v>
          </cell>
        </row>
        <row r="148">
          <cell r="A148" t="str">
            <v>nTryptophanPer_WholeGrain</v>
          </cell>
        </row>
        <row r="149">
          <cell r="A149" t="str">
            <v>nAphid1_5</v>
          </cell>
        </row>
        <row r="150">
          <cell r="A150" t="str">
            <v>nArmyWorm1_5</v>
          </cell>
        </row>
        <row r="151">
          <cell r="A151" t="str">
            <v>nBusseola1_9(1)</v>
          </cell>
        </row>
        <row r="152">
          <cell r="A152" t="str">
            <v>nBusseola1_9(2)</v>
          </cell>
        </row>
        <row r="153">
          <cell r="A153" t="str">
            <v>nDiabrotica</v>
          </cell>
        </row>
        <row r="154">
          <cell r="A154" t="str">
            <v>nEarWormCm</v>
          </cell>
        </row>
        <row r="155">
          <cell r="A155" t="str">
            <v>nLargeGrainBorer1_5</v>
          </cell>
        </row>
        <row r="156">
          <cell r="A156" t="str">
            <v>nMaizeWeevil1_5</v>
          </cell>
        </row>
        <row r="157">
          <cell r="A157" t="str">
            <v>nStemBorer1_5</v>
          </cell>
        </row>
        <row r="158">
          <cell r="A158" t="str">
            <v>nStriga1_5</v>
          </cell>
        </row>
        <row r="159">
          <cell r="A159" t="str">
            <v>nWeevilTotNum</v>
          </cell>
        </row>
        <row r="160">
          <cell r="A160" t="str">
            <v>nWeevilWtLossPer</v>
          </cell>
        </row>
        <row r="161">
          <cell r="A161" t="str">
            <v>nAnthracnoseNum</v>
          </cell>
        </row>
        <row r="162">
          <cell r="A162" t="str">
            <v>nAspergillus_flavus1_5</v>
          </cell>
        </row>
        <row r="163">
          <cell r="A163" t="str">
            <v>nAspergillus_flavusPPB</v>
          </cell>
        </row>
        <row r="164">
          <cell r="A164" t="str">
            <v>nBacterialLeafStripe1_5</v>
          </cell>
        </row>
        <row r="165">
          <cell r="A165" t="str">
            <v>nBandLeafSheathBlight1_5</v>
          </cell>
        </row>
        <row r="166">
          <cell r="A166" t="str">
            <v>nBlackBundleDiseaseNum</v>
          </cell>
        </row>
        <row r="167">
          <cell r="A167" t="str">
            <v>nBrownSpot1_5</v>
          </cell>
        </row>
        <row r="168">
          <cell r="A168" t="str">
            <v>nCharcoalRotNum</v>
          </cell>
        </row>
        <row r="169">
          <cell r="A169" t="str">
            <v>nCommonRust1_5(1)</v>
          </cell>
        </row>
        <row r="170">
          <cell r="A170" t="str">
            <v>nCommonRust1_5(2)</v>
          </cell>
        </row>
        <row r="171">
          <cell r="A171" t="str">
            <v>nCommonRust1_5(3)</v>
          </cell>
        </row>
        <row r="172">
          <cell r="A172" t="str">
            <v>nCommonSmutNum</v>
          </cell>
        </row>
        <row r="173">
          <cell r="A173" t="str">
            <v>nCornStuntNum</v>
          </cell>
        </row>
        <row r="174">
          <cell r="A174" t="str">
            <v>nCornStuntSpiroplasma1_5</v>
          </cell>
        </row>
        <row r="175">
          <cell r="A175" t="str">
            <v>nCrazyTopNum</v>
          </cell>
        </row>
        <row r="176">
          <cell r="A176" t="str">
            <v>nCurvulariaLeafSpot1_5</v>
          </cell>
        </row>
        <row r="177">
          <cell r="A177" t="str">
            <v>nDMBrownStripeNum</v>
          </cell>
        </row>
        <row r="178">
          <cell r="A178" t="str">
            <v>nDMJavaNum</v>
          </cell>
        </row>
        <row r="179">
          <cell r="A179" t="str">
            <v>nDMPhilippineNum</v>
          </cell>
        </row>
        <row r="180">
          <cell r="A180" t="str">
            <v>nDMSorghum1_5(1)</v>
          </cell>
        </row>
        <row r="181">
          <cell r="A181" t="str">
            <v>nDMSorghum1_5(2)</v>
          </cell>
        </row>
        <row r="182">
          <cell r="A182" t="str">
            <v>nDMSorghum1_5(3)</v>
          </cell>
        </row>
        <row r="183">
          <cell r="A183" t="str">
            <v>nDMSorghumNum</v>
          </cell>
        </row>
        <row r="184">
          <cell r="A184" t="str">
            <v>nDMSugarcaneNum</v>
          </cell>
        </row>
        <row r="185">
          <cell r="A185" t="str">
            <v>nEarRotAsp1_5</v>
          </cell>
        </row>
        <row r="186">
          <cell r="A186" t="str">
            <v>nEarRotFusGram1_5</v>
          </cell>
        </row>
        <row r="187">
          <cell r="A187" t="str">
            <v>nEarRotFusMon1_5</v>
          </cell>
        </row>
        <row r="188">
          <cell r="A188" t="str">
            <v>nEarRotPenicil1_5</v>
          </cell>
        </row>
        <row r="189">
          <cell r="A189" t="str">
            <v>nEarRotStenoc1_5</v>
          </cell>
        </row>
        <row r="190">
          <cell r="A190" t="str">
            <v>nEarRotTotalNum</v>
          </cell>
        </row>
        <row r="191">
          <cell r="A191" t="str">
            <v>nGrayLeafSpot1_5(1)</v>
          </cell>
        </row>
        <row r="192">
          <cell r="A192" t="str">
            <v>nGrayLeafSpot1_5(2)</v>
          </cell>
        </row>
        <row r="193">
          <cell r="A193" t="str">
            <v>nGrayLeafSpot1_5(3)</v>
          </cell>
        </row>
        <row r="194">
          <cell r="A194" t="str">
            <v>nHeadSmutNum</v>
          </cell>
        </row>
        <row r="195">
          <cell r="A195" t="str">
            <v>nLateWiltNum</v>
          </cell>
        </row>
        <row r="196">
          <cell r="A196" t="str">
            <v>nLeafBlightMaydis1_5(1)</v>
          </cell>
        </row>
        <row r="197">
          <cell r="A197" t="str">
            <v>nLeafBlightMaydis1_5(2)</v>
          </cell>
        </row>
        <row r="198">
          <cell r="A198" t="str">
            <v>nLeafBlightMaydis1_5(3)</v>
          </cell>
        </row>
        <row r="199">
          <cell r="A199" t="str">
            <v>nLeafBlightTurcicum1_5(1)</v>
          </cell>
        </row>
        <row r="200">
          <cell r="A200" t="str">
            <v>nLeafBlightTurcicum1_5(2)</v>
          </cell>
        </row>
        <row r="201">
          <cell r="A201" t="str">
            <v>nLeafBlightTurcicum1_5(3)</v>
          </cell>
        </row>
        <row r="202">
          <cell r="A202" t="str">
            <v>nMaizeBushyStunt1_5</v>
          </cell>
        </row>
        <row r="203">
          <cell r="A203" t="str">
            <v>nPhaesLeafSpot1_5(1)</v>
          </cell>
        </row>
        <row r="204">
          <cell r="A204" t="str">
            <v>nPhaesLeafSpot1_5(2)</v>
          </cell>
        </row>
        <row r="205">
          <cell r="A205" t="str">
            <v>nPhaesLeafSpot1_5(3)</v>
          </cell>
        </row>
        <row r="206">
          <cell r="A206" t="str">
            <v>nPolysoraRust1_5</v>
          </cell>
        </row>
        <row r="207">
          <cell r="A207" t="str">
            <v>nSeedlingDiseaseNum</v>
          </cell>
        </row>
        <row r="208">
          <cell r="A208" t="str">
            <v>nStalkRotBacterialNum</v>
          </cell>
        </row>
        <row r="209">
          <cell r="A209" t="str">
            <v>nStalkRotFusGramNum</v>
          </cell>
        </row>
        <row r="210">
          <cell r="A210" t="str">
            <v>nStalkRotFusMoniNum</v>
          </cell>
        </row>
        <row r="211">
          <cell r="A211" t="str">
            <v>nStalkRotNum</v>
          </cell>
        </row>
        <row r="212">
          <cell r="A212" t="str">
            <v>nStalkRotPythiumNum</v>
          </cell>
        </row>
        <row r="213">
          <cell r="A213" t="str">
            <v>nStalkRotStenocarNum</v>
          </cell>
        </row>
        <row r="214">
          <cell r="A214" t="str">
            <v>nStewartsWiltNum</v>
          </cell>
        </row>
        <row r="215">
          <cell r="A215" t="str">
            <v>nTarspotComplex1_5</v>
          </cell>
        </row>
        <row r="216">
          <cell r="A216" t="str">
            <v>nTropicalRust1_5</v>
          </cell>
        </row>
        <row r="217">
          <cell r="A217" t="str">
            <v>nVirusMaizeDwarfMosaicNum</v>
          </cell>
        </row>
        <row r="218">
          <cell r="A218" t="str">
            <v>nVirusMaizeMosaicNum</v>
          </cell>
        </row>
        <row r="219">
          <cell r="A219" t="str">
            <v>nVirusMaizeRayadoFinoNum</v>
          </cell>
        </row>
        <row r="220">
          <cell r="A220" t="str">
            <v>nVirusMaizeRoughDwarfNum</v>
          </cell>
        </row>
        <row r="221">
          <cell r="A221" t="str">
            <v>nVirusMaizeStreak1_5(1)</v>
          </cell>
        </row>
        <row r="222">
          <cell r="A222" t="str">
            <v>nVirusMaizeStreak1_5(2)</v>
          </cell>
        </row>
        <row r="223">
          <cell r="A223" t="str">
            <v>nVirusMaizeStreak1_5(3)</v>
          </cell>
        </row>
        <row r="224">
          <cell r="A224" t="str">
            <v>nVirusMaizeStreakNum</v>
          </cell>
        </row>
        <row r="225">
          <cell r="A225" t="str">
            <v>nVirusMaizeStripePer</v>
          </cell>
        </row>
        <row r="226">
          <cell r="A226" t="str">
            <v>nVirusMalDeRioCuartoNum</v>
          </cell>
        </row>
        <row r="227">
          <cell r="A227" t="str">
            <v>nVirusSugarcaneMosaicNum</v>
          </cell>
        </row>
        <row r="228">
          <cell r="A228" t="str">
            <v>nProVitaminA_µgPerGram</v>
          </cell>
        </row>
        <row r="229">
          <cell r="A229" t="str">
            <v>nProVitaminA_sqmm</v>
          </cell>
        </row>
        <row r="230">
          <cell r="A230" t="str">
            <v>nGrainColor1_5</v>
          </cell>
        </row>
        <row r="231">
          <cell r="A231" t="str">
            <v>nYield1_5</v>
          </cell>
        </row>
        <row r="232">
          <cell r="A232" t="str">
            <v>nIron_ppm</v>
          </cell>
        </row>
        <row r="233">
          <cell r="A233" t="str">
            <v>nZinc_ppm</v>
          </cell>
        </row>
        <row r="234">
          <cell r="A234" t="str">
            <v>Other</v>
          </cell>
        </row>
        <row r="235">
          <cell r="A235" t="str">
            <v>Notes1</v>
          </cell>
        </row>
        <row r="236">
          <cell r="A236" t="str">
            <v>Notes2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H291"/>
  <sheetViews>
    <sheetView workbookViewId="0"/>
  </sheetViews>
  <sheetFormatPr defaultRowHeight="12.75"/>
  <cols>
    <col min="1" max="1" width="25.7109375" style="1" bestFit="1" customWidth="1"/>
    <col min="2" max="2" width="24.140625" style="1" bestFit="1" customWidth="1"/>
    <col min="3" max="3" width="25.85546875" style="1" bestFit="1" customWidth="1"/>
    <col min="4" max="4" width="23.42578125" style="1" bestFit="1" customWidth="1"/>
    <col min="5" max="5" width="27.140625" style="1" bestFit="1" customWidth="1"/>
    <col min="6" max="6" width="23.7109375" style="1" bestFit="1" customWidth="1"/>
    <col min="7" max="7" width="24.7109375" style="1" bestFit="1" customWidth="1"/>
    <col min="8" max="8" width="21" style="1" bestFit="1" customWidth="1"/>
    <col min="9" max="9" width="23.42578125" style="1" bestFit="1" customWidth="1"/>
    <col min="10" max="10" width="24.7109375" style="1" bestFit="1" customWidth="1"/>
    <col min="11" max="11" width="21" style="1" bestFit="1" customWidth="1"/>
    <col min="12" max="12" width="23.42578125" style="1" bestFit="1" customWidth="1"/>
    <col min="13" max="13" width="20.5703125" style="1" bestFit="1" customWidth="1"/>
    <col min="14" max="15" width="16.85546875" style="1" bestFit="1" customWidth="1"/>
    <col min="16" max="16" width="12.28515625" style="1" bestFit="1" customWidth="1"/>
    <col min="17" max="16384" width="9.140625" style="1"/>
  </cols>
  <sheetData>
    <row r="1" spans="1:216" s="39" customFormat="1" ht="13.5" customHeight="1">
      <c r="A1" s="32" t="s">
        <v>115</v>
      </c>
      <c r="B1" s="33" t="s">
        <v>117</v>
      </c>
      <c r="C1" s="33" t="s">
        <v>125</v>
      </c>
      <c r="D1" s="33" t="s">
        <v>133</v>
      </c>
      <c r="E1" s="33" t="s">
        <v>124</v>
      </c>
      <c r="F1" s="33" t="s">
        <v>134</v>
      </c>
      <c r="G1" s="33" t="s">
        <v>132</v>
      </c>
      <c r="H1" s="34" t="s">
        <v>141</v>
      </c>
      <c r="I1" s="34" t="s">
        <v>154</v>
      </c>
      <c r="J1" s="34" t="s">
        <v>161</v>
      </c>
      <c r="K1" s="34" t="s">
        <v>166</v>
      </c>
      <c r="L1" s="34" t="s">
        <v>172</v>
      </c>
      <c r="M1" s="34" t="s">
        <v>173</v>
      </c>
      <c r="N1" s="34" t="s">
        <v>179</v>
      </c>
      <c r="O1" s="34" t="s">
        <v>178</v>
      </c>
      <c r="P1" s="35" t="s">
        <v>186</v>
      </c>
      <c r="Q1" s="35" t="s">
        <v>191</v>
      </c>
      <c r="R1" s="35" t="s">
        <v>197</v>
      </c>
      <c r="S1" s="35" t="s">
        <v>203</v>
      </c>
      <c r="T1" s="35" t="s">
        <v>209</v>
      </c>
      <c r="U1" s="35" t="s">
        <v>215</v>
      </c>
      <c r="V1" s="35" t="s">
        <v>221</v>
      </c>
      <c r="W1" s="35" t="s">
        <v>227</v>
      </c>
      <c r="X1" s="35" t="s">
        <v>232</v>
      </c>
      <c r="Y1" s="35"/>
      <c r="Z1" s="35"/>
      <c r="AA1" s="35" t="s">
        <v>108</v>
      </c>
      <c r="AB1" s="36" t="s">
        <v>118</v>
      </c>
      <c r="AC1" s="36" t="s">
        <v>126</v>
      </c>
      <c r="AD1" s="34" t="s">
        <v>135</v>
      </c>
      <c r="AE1" s="34" t="s">
        <v>142</v>
      </c>
      <c r="AF1" s="34" t="s">
        <v>149</v>
      </c>
      <c r="AG1" s="34" t="s">
        <v>155</v>
      </c>
      <c r="AH1" s="34" t="s">
        <v>163</v>
      </c>
      <c r="AI1" s="34" t="s">
        <v>168</v>
      </c>
      <c r="AJ1" s="34" t="s">
        <v>174</v>
      </c>
      <c r="AK1" s="34" t="s">
        <v>180</v>
      </c>
      <c r="AL1" s="34" t="s">
        <v>187</v>
      </c>
      <c r="AM1" s="34" t="s">
        <v>192</v>
      </c>
      <c r="AN1" s="34" t="s">
        <v>198</v>
      </c>
      <c r="AO1" s="34" t="s">
        <v>204</v>
      </c>
      <c r="AP1" s="34" t="s">
        <v>210</v>
      </c>
      <c r="AQ1" s="34" t="s">
        <v>216</v>
      </c>
      <c r="AR1" s="34" t="s">
        <v>222</v>
      </c>
      <c r="AS1" s="34" t="s">
        <v>228</v>
      </c>
      <c r="AT1" s="34" t="s">
        <v>233</v>
      </c>
      <c r="AU1" s="34" t="s">
        <v>237</v>
      </c>
      <c r="AV1" s="34" t="s">
        <v>241</v>
      </c>
      <c r="AW1" s="34" t="s">
        <v>246</v>
      </c>
      <c r="AX1" s="34" t="s">
        <v>250</v>
      </c>
      <c r="AY1" s="34" t="s">
        <v>253</v>
      </c>
      <c r="AZ1" s="34" t="s">
        <v>257</v>
      </c>
      <c r="BA1" s="34" t="s">
        <v>260</v>
      </c>
      <c r="BB1" s="34" t="s">
        <v>264</v>
      </c>
      <c r="BC1" s="34" t="s">
        <v>267</v>
      </c>
      <c r="BD1" s="34" t="s">
        <v>270</v>
      </c>
      <c r="BE1" s="34" t="s">
        <v>273</v>
      </c>
      <c r="BF1" s="34" t="s">
        <v>276</v>
      </c>
      <c r="BG1" s="34" t="s">
        <v>279</v>
      </c>
      <c r="BH1" s="34" t="s">
        <v>282</v>
      </c>
      <c r="BI1" s="34" t="s">
        <v>285</v>
      </c>
      <c r="BJ1" s="34" t="s">
        <v>288</v>
      </c>
      <c r="BK1" s="34" t="s">
        <v>291</v>
      </c>
      <c r="BL1" s="34" t="s">
        <v>294</v>
      </c>
      <c r="BM1" s="34" t="s">
        <v>297</v>
      </c>
      <c r="BN1" s="34" t="s">
        <v>300</v>
      </c>
      <c r="BO1" s="34" t="s">
        <v>303</v>
      </c>
      <c r="BP1" s="34" t="s">
        <v>306</v>
      </c>
      <c r="BQ1" s="34" t="s">
        <v>309</v>
      </c>
      <c r="BR1" s="34" t="s">
        <v>312</v>
      </c>
      <c r="BS1" s="34" t="s">
        <v>315</v>
      </c>
      <c r="BT1" s="34" t="s">
        <v>318</v>
      </c>
      <c r="BU1" s="34" t="s">
        <v>321</v>
      </c>
      <c r="BV1" s="34" t="s">
        <v>324</v>
      </c>
      <c r="BW1" s="34" t="s">
        <v>327</v>
      </c>
      <c r="BX1" s="34" t="s">
        <v>330</v>
      </c>
      <c r="BY1" s="34" t="s">
        <v>333</v>
      </c>
      <c r="BZ1" s="34" t="s">
        <v>336</v>
      </c>
      <c r="CA1" s="34" t="s">
        <v>339</v>
      </c>
      <c r="CB1" s="34" t="s">
        <v>342</v>
      </c>
      <c r="CC1" s="34" t="s">
        <v>345</v>
      </c>
      <c r="CD1" s="34" t="s">
        <v>348</v>
      </c>
      <c r="CE1" s="34" t="s">
        <v>351</v>
      </c>
      <c r="CF1" s="34" t="s">
        <v>354</v>
      </c>
      <c r="CG1" s="34" t="s">
        <v>357</v>
      </c>
      <c r="CH1" s="34" t="s">
        <v>360</v>
      </c>
      <c r="CI1" s="34" t="s">
        <v>363</v>
      </c>
      <c r="CJ1" s="34" t="s">
        <v>366</v>
      </c>
      <c r="CK1" s="34" t="s">
        <v>369</v>
      </c>
      <c r="CL1" s="34" t="s">
        <v>372</v>
      </c>
      <c r="CM1" s="34" t="s">
        <v>376</v>
      </c>
      <c r="CN1" s="34" t="s">
        <v>379</v>
      </c>
      <c r="CO1" s="34" t="s">
        <v>382</v>
      </c>
      <c r="CP1" s="34" t="s">
        <v>385</v>
      </c>
      <c r="CQ1" s="34" t="s">
        <v>388</v>
      </c>
      <c r="CR1" s="34" t="s">
        <v>391</v>
      </c>
      <c r="CS1" s="34" t="s">
        <v>394</v>
      </c>
      <c r="CT1" s="34" t="s">
        <v>398</v>
      </c>
      <c r="CU1" s="34" t="s">
        <v>401</v>
      </c>
      <c r="CV1" s="34" t="s">
        <v>404</v>
      </c>
      <c r="CW1" s="34" t="s">
        <v>407</v>
      </c>
      <c r="CX1" s="34" t="s">
        <v>410</v>
      </c>
      <c r="CY1" s="34" t="s">
        <v>413</v>
      </c>
      <c r="CZ1" s="34" t="s">
        <v>416</v>
      </c>
      <c r="DA1" s="34" t="s">
        <v>419</v>
      </c>
      <c r="DB1" s="34" t="s">
        <v>422</v>
      </c>
      <c r="DC1" s="34" t="s">
        <v>263</v>
      </c>
      <c r="DD1" s="34" t="s">
        <v>427</v>
      </c>
      <c r="DE1" s="34" t="s">
        <v>431</v>
      </c>
      <c r="DF1" s="34" t="s">
        <v>434</v>
      </c>
      <c r="DG1" s="34" t="s">
        <v>696</v>
      </c>
      <c r="DH1" s="34" t="s">
        <v>697</v>
      </c>
      <c r="DI1" s="34" t="s">
        <v>698</v>
      </c>
      <c r="DJ1" s="34" t="s">
        <v>699</v>
      </c>
      <c r="DK1" s="34" t="s">
        <v>700</v>
      </c>
      <c r="DL1" s="34" t="s">
        <v>701</v>
      </c>
      <c r="DM1" s="34" t="s">
        <v>702</v>
      </c>
      <c r="DN1" s="34" t="s">
        <v>703</v>
      </c>
      <c r="DO1" s="34" t="s">
        <v>704</v>
      </c>
      <c r="DP1" s="34" t="s">
        <v>705</v>
      </c>
      <c r="DQ1" s="34" t="s">
        <v>706</v>
      </c>
      <c r="DR1" s="34" t="s">
        <v>707</v>
      </c>
      <c r="DS1" s="34" t="s">
        <v>708</v>
      </c>
      <c r="DT1" s="34" t="s">
        <v>709</v>
      </c>
      <c r="DU1" s="34" t="s">
        <v>710</v>
      </c>
      <c r="DV1" s="34" t="s">
        <v>711</v>
      </c>
      <c r="DW1" s="34" t="s">
        <v>712</v>
      </c>
      <c r="DX1" s="34" t="s">
        <v>713</v>
      </c>
      <c r="DY1" s="34" t="s">
        <v>714</v>
      </c>
      <c r="DZ1" s="34" t="s">
        <v>715</v>
      </c>
      <c r="EA1" s="37" t="s">
        <v>466</v>
      </c>
      <c r="EB1" s="32" t="s">
        <v>469</v>
      </c>
      <c r="EC1" s="32" t="s">
        <v>472</v>
      </c>
      <c r="ED1" s="37" t="s">
        <v>716</v>
      </c>
      <c r="EE1" s="38" t="s">
        <v>717</v>
      </c>
      <c r="EF1" s="38" t="s">
        <v>718</v>
      </c>
      <c r="EG1" s="37" t="s">
        <v>89</v>
      </c>
      <c r="EH1" s="37" t="s">
        <v>72</v>
      </c>
      <c r="EI1" s="37" t="s">
        <v>719</v>
      </c>
      <c r="EJ1" s="37" t="s">
        <v>720</v>
      </c>
      <c r="EK1" s="37" t="s">
        <v>77</v>
      </c>
      <c r="EL1" s="37" t="s">
        <v>721</v>
      </c>
      <c r="EM1" s="37" t="s">
        <v>80</v>
      </c>
      <c r="EN1" s="37" t="s">
        <v>79</v>
      </c>
      <c r="ER1" s="37" t="s">
        <v>722</v>
      </c>
      <c r="ES1" s="37" t="s">
        <v>723</v>
      </c>
      <c r="ET1" s="37" t="s">
        <v>724</v>
      </c>
      <c r="EU1" s="37" t="s">
        <v>725</v>
      </c>
      <c r="EV1" s="37" t="s">
        <v>726</v>
      </c>
      <c r="EW1" s="37" t="s">
        <v>727</v>
      </c>
      <c r="EX1" s="37" t="s">
        <v>728</v>
      </c>
      <c r="EY1" s="37" t="s">
        <v>729</v>
      </c>
      <c r="EZ1" s="37" t="s">
        <v>730</v>
      </c>
      <c r="FA1" s="37" t="s">
        <v>731</v>
      </c>
      <c r="FB1" s="37" t="s">
        <v>732</v>
      </c>
      <c r="FC1" s="37" t="s">
        <v>733</v>
      </c>
      <c r="FD1" s="37" t="s">
        <v>734</v>
      </c>
      <c r="FE1" s="37" t="s">
        <v>735</v>
      </c>
      <c r="FF1" s="37" t="s">
        <v>736</v>
      </c>
      <c r="FG1" s="37" t="s">
        <v>737</v>
      </c>
      <c r="FH1" s="37" t="s">
        <v>738</v>
      </c>
      <c r="FI1" s="37" t="s">
        <v>739</v>
      </c>
      <c r="FJ1" s="37" t="s">
        <v>740</v>
      </c>
      <c r="FK1" s="37" t="s">
        <v>741</v>
      </c>
      <c r="FL1" s="37" t="s">
        <v>742</v>
      </c>
      <c r="FM1" s="37" t="s">
        <v>743</v>
      </c>
      <c r="FN1" s="37" t="s">
        <v>744</v>
      </c>
      <c r="FO1" s="37" t="s">
        <v>745</v>
      </c>
      <c r="FP1" s="37" t="s">
        <v>746</v>
      </c>
      <c r="FQ1" s="37" t="s">
        <v>747</v>
      </c>
      <c r="FR1" s="37" t="s">
        <v>748</v>
      </c>
      <c r="FS1" s="37" t="s">
        <v>749</v>
      </c>
      <c r="FT1" s="37" t="s">
        <v>750</v>
      </c>
      <c r="FU1" s="37" t="s">
        <v>751</v>
      </c>
      <c r="FV1" s="37" t="s">
        <v>752</v>
      </c>
      <c r="FW1" s="37" t="s">
        <v>753</v>
      </c>
      <c r="FX1" s="37" t="s">
        <v>754</v>
      </c>
      <c r="FY1" s="37" t="s">
        <v>755</v>
      </c>
      <c r="FZ1" s="37" t="s">
        <v>756</v>
      </c>
      <c r="GA1" s="37" t="s">
        <v>757</v>
      </c>
      <c r="GB1" s="37" t="s">
        <v>758</v>
      </c>
      <c r="GC1" s="37" t="s">
        <v>759</v>
      </c>
      <c r="GD1" s="37" t="s">
        <v>760</v>
      </c>
      <c r="GE1" s="37" t="s">
        <v>761</v>
      </c>
      <c r="GF1" s="37" t="s">
        <v>762</v>
      </c>
      <c r="GG1" s="37" t="s">
        <v>763</v>
      </c>
      <c r="GH1" s="37" t="s">
        <v>764</v>
      </c>
      <c r="GI1" s="37" t="s">
        <v>765</v>
      </c>
      <c r="GJ1" s="37" t="s">
        <v>766</v>
      </c>
      <c r="GK1" s="37" t="s">
        <v>767</v>
      </c>
      <c r="GL1" s="37" t="s">
        <v>768</v>
      </c>
      <c r="GM1" s="37" t="s">
        <v>769</v>
      </c>
      <c r="GN1" s="37" t="s">
        <v>770</v>
      </c>
      <c r="GO1" s="37" t="s">
        <v>771</v>
      </c>
      <c r="GP1" s="37" t="s">
        <v>772</v>
      </c>
      <c r="GQ1" s="37" t="s">
        <v>773</v>
      </c>
      <c r="GR1" s="37" t="s">
        <v>774</v>
      </c>
      <c r="GS1" s="37" t="s">
        <v>227</v>
      </c>
      <c r="GT1" s="37" t="s">
        <v>775</v>
      </c>
      <c r="GU1" s="37" t="s">
        <v>776</v>
      </c>
      <c r="GV1" s="37" t="s">
        <v>232</v>
      </c>
      <c r="GW1" s="37" t="s">
        <v>777</v>
      </c>
      <c r="GX1" s="37" t="s">
        <v>778</v>
      </c>
      <c r="GY1" s="37" t="s">
        <v>779</v>
      </c>
      <c r="GZ1" s="37" t="s">
        <v>780</v>
      </c>
      <c r="HA1" s="37" t="s">
        <v>781</v>
      </c>
      <c r="HB1" s="37" t="s">
        <v>782</v>
      </c>
      <c r="HC1" s="37" t="s">
        <v>783</v>
      </c>
      <c r="HD1" s="37" t="s">
        <v>784</v>
      </c>
      <c r="HE1" s="37" t="s">
        <v>785</v>
      </c>
      <c r="HF1" s="37" t="s">
        <v>786</v>
      </c>
      <c r="HG1" s="37" t="s">
        <v>787</v>
      </c>
      <c r="HH1" s="37" t="s">
        <v>788</v>
      </c>
    </row>
    <row r="2" spans="1:216" s="39" customFormat="1" ht="17.25" hidden="1" customHeight="1">
      <c r="A2" s="32" t="s">
        <v>116</v>
      </c>
      <c r="B2" s="33" t="s">
        <v>789</v>
      </c>
      <c r="C2" s="40" t="s">
        <v>790</v>
      </c>
      <c r="D2" s="40" t="s">
        <v>791</v>
      </c>
      <c r="E2" s="40" t="s">
        <v>792</v>
      </c>
      <c r="F2" s="40" t="s">
        <v>793</v>
      </c>
      <c r="G2" s="41" t="s">
        <v>794</v>
      </c>
      <c r="H2" s="35" t="s">
        <v>795</v>
      </c>
      <c r="I2" s="35" t="s">
        <v>796</v>
      </c>
      <c r="J2" s="35"/>
      <c r="K2" s="35"/>
      <c r="L2" s="35" t="s">
        <v>797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42" t="s">
        <v>798</v>
      </c>
      <c r="AA2" s="43" t="s">
        <v>799</v>
      </c>
      <c r="AB2" s="43" t="s">
        <v>800</v>
      </c>
      <c r="AC2" s="44" t="s">
        <v>801</v>
      </c>
      <c r="AD2" s="44" t="s">
        <v>802</v>
      </c>
      <c r="AE2" s="44" t="s">
        <v>803</v>
      </c>
      <c r="AF2" s="44" t="s">
        <v>804</v>
      </c>
      <c r="AG2" s="44" t="s">
        <v>805</v>
      </c>
      <c r="AH2" s="44" t="s">
        <v>806</v>
      </c>
      <c r="AI2" s="45" t="s">
        <v>807</v>
      </c>
      <c r="AJ2" s="45" t="s">
        <v>808</v>
      </c>
      <c r="AK2" s="46" t="s">
        <v>809</v>
      </c>
      <c r="AL2" s="47" t="s">
        <v>810</v>
      </c>
      <c r="AM2" s="46" t="s">
        <v>811</v>
      </c>
      <c r="AN2" s="46" t="s">
        <v>812</v>
      </c>
      <c r="AO2" s="46" t="s">
        <v>813</v>
      </c>
      <c r="AP2" s="46" t="s">
        <v>814</v>
      </c>
      <c r="AQ2" s="46" t="s">
        <v>815</v>
      </c>
      <c r="AR2" s="46" t="s">
        <v>816</v>
      </c>
      <c r="AS2" s="46" t="s">
        <v>817</v>
      </c>
      <c r="AT2" s="46" t="s">
        <v>818</v>
      </c>
      <c r="AU2" s="46" t="s">
        <v>819</v>
      </c>
      <c r="AV2" s="46" t="s">
        <v>820</v>
      </c>
      <c r="AW2" s="46" t="s">
        <v>821</v>
      </c>
      <c r="AX2" s="46" t="s">
        <v>822</v>
      </c>
      <c r="AY2" s="46" t="s">
        <v>823</v>
      </c>
      <c r="AZ2" s="46" t="s">
        <v>824</v>
      </c>
      <c r="BA2" s="46" t="s">
        <v>825</v>
      </c>
      <c r="BB2" s="46" t="s">
        <v>826</v>
      </c>
      <c r="BC2" s="46" t="s">
        <v>827</v>
      </c>
      <c r="BD2" s="46" t="s">
        <v>828</v>
      </c>
      <c r="BE2" s="46" t="s">
        <v>829</v>
      </c>
      <c r="BF2" s="46" t="s">
        <v>830</v>
      </c>
      <c r="BG2" s="46" t="s">
        <v>831</v>
      </c>
      <c r="BH2" s="46" t="s">
        <v>832</v>
      </c>
      <c r="BI2" s="46" t="s">
        <v>833</v>
      </c>
      <c r="BJ2" s="46" t="s">
        <v>834</v>
      </c>
      <c r="BK2" s="46" t="s">
        <v>835</v>
      </c>
      <c r="BL2" s="46" t="s">
        <v>836</v>
      </c>
      <c r="BM2" s="46" t="s">
        <v>837</v>
      </c>
      <c r="BN2" s="46" t="s">
        <v>838</v>
      </c>
      <c r="BO2" s="39" t="s">
        <v>839</v>
      </c>
      <c r="BP2" s="39" t="s">
        <v>840</v>
      </c>
      <c r="BQ2" s="39" t="s">
        <v>841</v>
      </c>
      <c r="BR2" s="39" t="s">
        <v>842</v>
      </c>
      <c r="BS2" s="39" t="s">
        <v>843</v>
      </c>
      <c r="BT2" s="46" t="s">
        <v>844</v>
      </c>
      <c r="BU2" s="39" t="s">
        <v>845</v>
      </c>
      <c r="BV2" s="39" t="s">
        <v>846</v>
      </c>
      <c r="BW2" s="39" t="s">
        <v>847</v>
      </c>
      <c r="BX2" s="39" t="s">
        <v>848</v>
      </c>
      <c r="BY2" s="39" t="s">
        <v>849</v>
      </c>
      <c r="BZ2" s="39" t="s">
        <v>850</v>
      </c>
      <c r="CA2" s="39" t="s">
        <v>851</v>
      </c>
      <c r="CB2" s="39" t="s">
        <v>852</v>
      </c>
      <c r="CC2" s="39" t="s">
        <v>853</v>
      </c>
      <c r="CD2" s="39" t="s">
        <v>854</v>
      </c>
      <c r="CE2" s="39" t="s">
        <v>310</v>
      </c>
      <c r="CF2" s="39" t="s">
        <v>855</v>
      </c>
      <c r="CG2" s="39" t="s">
        <v>856</v>
      </c>
      <c r="CH2" s="39" t="s">
        <v>857</v>
      </c>
      <c r="CI2" s="39" t="s">
        <v>858</v>
      </c>
      <c r="CJ2" s="39" t="s">
        <v>859</v>
      </c>
      <c r="CK2" s="39" t="s">
        <v>860</v>
      </c>
      <c r="CL2" s="39" t="s">
        <v>861</v>
      </c>
      <c r="CM2" s="39" t="s">
        <v>862</v>
      </c>
      <c r="CN2" s="39" t="s">
        <v>863</v>
      </c>
      <c r="CO2" s="39" t="s">
        <v>864</v>
      </c>
      <c r="CP2" s="39" t="s">
        <v>865</v>
      </c>
      <c r="CQ2" s="39" t="s">
        <v>866</v>
      </c>
      <c r="CR2" s="39" t="s">
        <v>867</v>
      </c>
      <c r="CS2" s="39" t="s">
        <v>868</v>
      </c>
      <c r="CT2" s="39" t="s">
        <v>869</v>
      </c>
      <c r="CU2" s="39" t="s">
        <v>870</v>
      </c>
      <c r="CV2" s="39" t="s">
        <v>871</v>
      </c>
      <c r="CW2" s="39" t="s">
        <v>872</v>
      </c>
      <c r="CX2" s="39" t="s">
        <v>873</v>
      </c>
      <c r="CY2" s="39" t="s">
        <v>874</v>
      </c>
      <c r="CZ2" s="39" t="s">
        <v>875</v>
      </c>
      <c r="DA2" s="39" t="s">
        <v>876</v>
      </c>
      <c r="DB2" s="39" t="s">
        <v>877</v>
      </c>
      <c r="DC2" s="39" t="s">
        <v>878</v>
      </c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GY2" s="1"/>
      <c r="GZ2" s="1"/>
      <c r="HA2" s="1"/>
      <c r="HB2" s="1"/>
      <c r="HC2" s="1"/>
      <c r="HD2" s="1"/>
      <c r="HE2" s="1"/>
      <c r="HF2" s="1"/>
      <c r="HG2" s="1"/>
      <c r="HH2" s="1"/>
    </row>
    <row r="3" spans="1:216" s="32" customFormat="1" ht="15" customHeight="1">
      <c r="A3" s="32" t="s">
        <v>115</v>
      </c>
      <c r="B3" s="175" t="s">
        <v>124</v>
      </c>
      <c r="C3" s="175" t="s">
        <v>134</v>
      </c>
      <c r="D3" s="175" t="s">
        <v>132</v>
      </c>
      <c r="E3" s="175" t="s">
        <v>141</v>
      </c>
      <c r="F3" s="175" t="s">
        <v>154</v>
      </c>
      <c r="G3" s="175" t="s">
        <v>161</v>
      </c>
      <c r="H3" s="175" t="s">
        <v>166</v>
      </c>
      <c r="I3" s="175" t="s">
        <v>172</v>
      </c>
      <c r="J3" s="176" t="s">
        <v>178</v>
      </c>
      <c r="K3" s="176" t="s">
        <v>186</v>
      </c>
      <c r="L3" s="176" t="s">
        <v>191</v>
      </c>
      <c r="M3" s="176" t="s">
        <v>197</v>
      </c>
      <c r="N3" s="176" t="s">
        <v>203</v>
      </c>
      <c r="O3" s="176" t="s">
        <v>209</v>
      </c>
      <c r="P3" s="176" t="s">
        <v>215</v>
      </c>
      <c r="Q3" s="176" t="s">
        <v>221</v>
      </c>
      <c r="R3" s="176" t="s">
        <v>227</v>
      </c>
      <c r="S3" s="176" t="s">
        <v>232</v>
      </c>
      <c r="T3" s="176" t="s">
        <v>173</v>
      </c>
      <c r="U3" s="176" t="s">
        <v>179</v>
      </c>
      <c r="V3" s="176"/>
      <c r="W3" s="176"/>
      <c r="X3" s="176"/>
      <c r="Y3" s="176"/>
      <c r="Z3" s="176"/>
      <c r="AA3" s="176" t="s">
        <v>110</v>
      </c>
      <c r="AB3" s="177" t="s">
        <v>119</v>
      </c>
      <c r="AC3" s="175" t="s">
        <v>127</v>
      </c>
      <c r="AD3" s="175" t="s">
        <v>136</v>
      </c>
      <c r="AE3" s="175" t="s">
        <v>143</v>
      </c>
      <c r="AF3" s="175" t="s">
        <v>150</v>
      </c>
      <c r="AG3" s="175" t="s">
        <v>156</v>
      </c>
      <c r="AH3" s="175" t="s">
        <v>164</v>
      </c>
      <c r="AI3" s="175" t="s">
        <v>169</v>
      </c>
      <c r="AJ3" s="175" t="s">
        <v>175</v>
      </c>
      <c r="AK3" s="175" t="s">
        <v>182</v>
      </c>
      <c r="AL3" s="175" t="s">
        <v>188</v>
      </c>
      <c r="AM3" s="175" t="s">
        <v>193</v>
      </c>
      <c r="AN3" s="175" t="s">
        <v>199</v>
      </c>
      <c r="AO3" s="175" t="s">
        <v>205</v>
      </c>
      <c r="AP3" s="175" t="s">
        <v>211</v>
      </c>
      <c r="AQ3" s="175" t="s">
        <v>217</v>
      </c>
      <c r="AR3" s="175" t="s">
        <v>223</v>
      </c>
      <c r="AS3" s="175" t="s">
        <v>229</v>
      </c>
      <c r="AT3" s="175" t="s">
        <v>234</v>
      </c>
      <c r="AU3" s="175" t="s">
        <v>238</v>
      </c>
      <c r="AV3" s="175" t="s">
        <v>242</v>
      </c>
      <c r="AW3" s="175" t="s">
        <v>247</v>
      </c>
      <c r="AX3" s="175" t="s">
        <v>251</v>
      </c>
      <c r="AY3" s="175" t="s">
        <v>254</v>
      </c>
      <c r="AZ3" s="175" t="s">
        <v>258</v>
      </c>
      <c r="BA3" s="175" t="s">
        <v>261</v>
      </c>
      <c r="BB3" s="175" t="s">
        <v>265</v>
      </c>
      <c r="BC3" s="175" t="s">
        <v>268</v>
      </c>
      <c r="BD3" s="175" t="s">
        <v>271</v>
      </c>
      <c r="BE3" s="175" t="s">
        <v>274</v>
      </c>
      <c r="BF3" s="175" t="s">
        <v>277</v>
      </c>
      <c r="BG3" s="175" t="s">
        <v>280</v>
      </c>
      <c r="BH3" s="175" t="s">
        <v>283</v>
      </c>
      <c r="BI3" s="175" t="s">
        <v>286</v>
      </c>
      <c r="BJ3" s="175" t="s">
        <v>289</v>
      </c>
      <c r="BK3" s="175" t="s">
        <v>292</v>
      </c>
      <c r="BL3" s="175" t="s">
        <v>295</v>
      </c>
      <c r="BM3" s="175" t="s">
        <v>298</v>
      </c>
      <c r="BN3" s="175" t="s">
        <v>301</v>
      </c>
      <c r="BO3" s="175" t="s">
        <v>304</v>
      </c>
      <c r="BP3" s="175" t="s">
        <v>307</v>
      </c>
      <c r="BQ3" s="175" t="s">
        <v>310</v>
      </c>
      <c r="BR3" s="175" t="s">
        <v>313</v>
      </c>
      <c r="BS3" s="175" t="s">
        <v>316</v>
      </c>
      <c r="BT3" s="175" t="s">
        <v>319</v>
      </c>
      <c r="BU3" s="175" t="s">
        <v>322</v>
      </c>
      <c r="BV3" s="175" t="s">
        <v>325</v>
      </c>
      <c r="BW3" s="175" t="s">
        <v>328</v>
      </c>
      <c r="BX3" s="175" t="s">
        <v>331</v>
      </c>
      <c r="BY3" s="175" t="s">
        <v>334</v>
      </c>
      <c r="BZ3" s="175" t="s">
        <v>337</v>
      </c>
      <c r="CA3" s="175" t="s">
        <v>340</v>
      </c>
      <c r="CB3" s="175" t="s">
        <v>343</v>
      </c>
      <c r="CC3" s="175" t="s">
        <v>346</v>
      </c>
      <c r="CD3" s="175" t="s">
        <v>349</v>
      </c>
      <c r="CE3" s="175" t="s">
        <v>352</v>
      </c>
      <c r="CF3" s="175" t="s">
        <v>355</v>
      </c>
      <c r="CG3" s="175" t="s">
        <v>358</v>
      </c>
      <c r="CH3" s="175" t="s">
        <v>361</v>
      </c>
      <c r="CI3" s="175" t="s">
        <v>364</v>
      </c>
      <c r="CJ3" s="175" t="s">
        <v>367</v>
      </c>
      <c r="CK3" s="175" t="s">
        <v>370</v>
      </c>
      <c r="CL3" s="175" t="s">
        <v>374</v>
      </c>
      <c r="CM3" s="175" t="s">
        <v>377</v>
      </c>
      <c r="CN3" s="175" t="s">
        <v>380</v>
      </c>
      <c r="CO3" s="175" t="s">
        <v>383</v>
      </c>
      <c r="CP3" s="175" t="s">
        <v>386</v>
      </c>
      <c r="CQ3" s="175" t="s">
        <v>389</v>
      </c>
      <c r="CR3" s="175" t="s">
        <v>392</v>
      </c>
      <c r="CS3" s="175" t="s">
        <v>396</v>
      </c>
      <c r="CT3" s="175" t="s">
        <v>399</v>
      </c>
      <c r="CU3" s="175" t="s">
        <v>402</v>
      </c>
      <c r="CV3" s="175" t="s">
        <v>405</v>
      </c>
      <c r="CW3" s="175" t="s">
        <v>408</v>
      </c>
      <c r="CX3" s="175" t="s">
        <v>411</v>
      </c>
      <c r="CY3" s="175" t="s">
        <v>414</v>
      </c>
      <c r="CZ3" s="175" t="s">
        <v>417</v>
      </c>
      <c r="DA3" s="175" t="s">
        <v>420</v>
      </c>
      <c r="DB3" s="175" t="s">
        <v>423</v>
      </c>
      <c r="DC3" s="175" t="s">
        <v>425</v>
      </c>
      <c r="DD3" s="175" t="s">
        <v>429</v>
      </c>
      <c r="DE3" s="175" t="s">
        <v>432</v>
      </c>
      <c r="DF3" s="175" t="s">
        <v>435</v>
      </c>
      <c r="DG3" s="175" t="s">
        <v>438</v>
      </c>
      <c r="DH3" s="175" t="s">
        <v>441</v>
      </c>
      <c r="DI3" s="175" t="s">
        <v>394</v>
      </c>
      <c r="DJ3" s="175" t="s">
        <v>398</v>
      </c>
      <c r="DK3" s="175" t="s">
        <v>401</v>
      </c>
      <c r="DL3" s="175" t="s">
        <v>404</v>
      </c>
      <c r="DM3" s="175" t="s">
        <v>407</v>
      </c>
      <c r="DN3" s="175" t="s">
        <v>410</v>
      </c>
      <c r="DO3" s="175" t="s">
        <v>413</v>
      </c>
      <c r="DP3" s="175" t="s">
        <v>416</v>
      </c>
      <c r="DQ3" s="175" t="s">
        <v>419</v>
      </c>
      <c r="DR3" s="175" t="s">
        <v>422</v>
      </c>
      <c r="DS3" s="175" t="s">
        <v>263</v>
      </c>
      <c r="DT3" s="175" t="s">
        <v>466</v>
      </c>
      <c r="DU3" s="175" t="s">
        <v>469</v>
      </c>
      <c r="DV3" s="175" t="s">
        <v>472</v>
      </c>
      <c r="DW3" s="175"/>
      <c r="DX3" s="175"/>
      <c r="DY3" s="175"/>
      <c r="DZ3" s="175"/>
      <c r="EA3" s="37" t="s">
        <v>466</v>
      </c>
      <c r="EB3" s="32" t="s">
        <v>469</v>
      </c>
      <c r="EC3" s="32" t="s">
        <v>472</v>
      </c>
      <c r="ED3" s="37" t="s">
        <v>716</v>
      </c>
      <c r="EE3" s="38" t="s">
        <v>717</v>
      </c>
      <c r="EF3" s="38" t="s">
        <v>718</v>
      </c>
      <c r="EG3" s="37" t="s">
        <v>89</v>
      </c>
      <c r="EH3" s="37" t="s">
        <v>72</v>
      </c>
      <c r="EI3" s="37" t="s">
        <v>719</v>
      </c>
      <c r="EJ3" s="37" t="s">
        <v>720</v>
      </c>
      <c r="EK3" s="37" t="s">
        <v>77</v>
      </c>
      <c r="EL3" s="37" t="s">
        <v>721</v>
      </c>
      <c r="EM3" s="37" t="s">
        <v>80</v>
      </c>
      <c r="EN3" s="37" t="s">
        <v>79</v>
      </c>
      <c r="EO3" s="37" t="s">
        <v>1030</v>
      </c>
      <c r="EP3" s="37" t="s">
        <v>85</v>
      </c>
      <c r="EQ3" s="37" t="s">
        <v>1031</v>
      </c>
      <c r="ER3" s="37" t="s">
        <v>722</v>
      </c>
      <c r="ES3" s="37" t="s">
        <v>723</v>
      </c>
      <c r="ET3" s="37" t="s">
        <v>724</v>
      </c>
      <c r="EU3" s="37" t="s">
        <v>725</v>
      </c>
      <c r="EV3" s="37" t="s">
        <v>726</v>
      </c>
      <c r="EW3" s="37" t="s">
        <v>727</v>
      </c>
      <c r="EX3" s="37" t="s">
        <v>728</v>
      </c>
      <c r="EY3" s="37" t="s">
        <v>729</v>
      </c>
      <c r="EZ3" s="37" t="s">
        <v>730</v>
      </c>
      <c r="FA3" s="37" t="s">
        <v>731</v>
      </c>
      <c r="FB3" s="37" t="s">
        <v>732</v>
      </c>
      <c r="FC3" s="37" t="s">
        <v>733</v>
      </c>
      <c r="FD3" s="37" t="s">
        <v>734</v>
      </c>
      <c r="FE3" s="37" t="s">
        <v>735</v>
      </c>
      <c r="FF3" s="37" t="s">
        <v>736</v>
      </c>
      <c r="FG3" s="37" t="s">
        <v>737</v>
      </c>
      <c r="FH3" s="37" t="s">
        <v>738</v>
      </c>
      <c r="FI3" s="37" t="s">
        <v>739</v>
      </c>
      <c r="FJ3" s="37" t="s">
        <v>740</v>
      </c>
      <c r="FK3" s="37" t="s">
        <v>741</v>
      </c>
      <c r="FL3" s="37" t="s">
        <v>742</v>
      </c>
      <c r="FM3" s="37" t="s">
        <v>743</v>
      </c>
      <c r="FN3" s="37" t="s">
        <v>744</v>
      </c>
      <c r="FO3" s="37" t="s">
        <v>745</v>
      </c>
      <c r="FP3" s="37" t="s">
        <v>746</v>
      </c>
      <c r="FQ3" s="37" t="s">
        <v>747</v>
      </c>
      <c r="FR3" s="37" t="s">
        <v>748</v>
      </c>
      <c r="FS3" s="37" t="s">
        <v>749</v>
      </c>
      <c r="FT3" s="37" t="s">
        <v>750</v>
      </c>
      <c r="FU3" s="37" t="s">
        <v>751</v>
      </c>
      <c r="FV3" s="37" t="s">
        <v>752</v>
      </c>
      <c r="FW3" s="37" t="s">
        <v>753</v>
      </c>
      <c r="FX3" s="37" t="s">
        <v>754</v>
      </c>
      <c r="FY3" s="37" t="s">
        <v>755</v>
      </c>
      <c r="FZ3" s="37" t="s">
        <v>756</v>
      </c>
      <c r="GA3" s="37" t="s">
        <v>757</v>
      </c>
      <c r="GB3" s="37" t="s">
        <v>758</v>
      </c>
      <c r="GC3" s="37" t="s">
        <v>759</v>
      </c>
      <c r="GD3" s="37" t="s">
        <v>760</v>
      </c>
      <c r="GE3" s="37" t="s">
        <v>761</v>
      </c>
      <c r="GF3" s="37" t="s">
        <v>762</v>
      </c>
      <c r="GG3" s="37" t="s">
        <v>763</v>
      </c>
      <c r="GH3" s="37" t="s">
        <v>764</v>
      </c>
      <c r="GI3" s="37" t="s">
        <v>765</v>
      </c>
      <c r="GJ3" s="37" t="s">
        <v>766</v>
      </c>
      <c r="GK3" s="37" t="s">
        <v>767</v>
      </c>
      <c r="GL3" s="37" t="s">
        <v>768</v>
      </c>
      <c r="GM3" s="37" t="s">
        <v>769</v>
      </c>
      <c r="GN3" s="37" t="s">
        <v>770</v>
      </c>
      <c r="GO3" s="37" t="s">
        <v>771</v>
      </c>
      <c r="GP3" s="37" t="s">
        <v>772</v>
      </c>
      <c r="GQ3" s="37" t="s">
        <v>773</v>
      </c>
      <c r="GR3" s="37" t="s">
        <v>774</v>
      </c>
      <c r="GS3" s="37" t="s">
        <v>227</v>
      </c>
      <c r="GT3" s="37" t="s">
        <v>775</v>
      </c>
      <c r="GU3" s="37" t="s">
        <v>776</v>
      </c>
      <c r="GV3" s="37" t="s">
        <v>232</v>
      </c>
      <c r="GW3" s="37" t="s">
        <v>777</v>
      </c>
      <c r="GX3" s="37" t="s">
        <v>778</v>
      </c>
      <c r="GY3" s="37" t="s">
        <v>779</v>
      </c>
      <c r="GZ3" s="37" t="s">
        <v>780</v>
      </c>
      <c r="HA3" s="37" t="s">
        <v>781</v>
      </c>
      <c r="HB3" s="37" t="s">
        <v>782</v>
      </c>
      <c r="HC3" s="37" t="s">
        <v>783</v>
      </c>
      <c r="HD3" s="37" t="s">
        <v>784</v>
      </c>
      <c r="HE3" s="37" t="s">
        <v>785</v>
      </c>
      <c r="HF3" s="37" t="s">
        <v>786</v>
      </c>
      <c r="HG3" s="37" t="s">
        <v>787</v>
      </c>
      <c r="HH3" s="37" t="s">
        <v>788</v>
      </c>
    </row>
    <row r="4" spans="1:216" s="182" customFormat="1" ht="15.75" hidden="1" customHeight="1">
      <c r="A4" s="32" t="s">
        <v>116</v>
      </c>
      <c r="B4" s="175" t="s">
        <v>792</v>
      </c>
      <c r="C4" s="175" t="s">
        <v>793</v>
      </c>
      <c r="D4" s="175" t="s">
        <v>794</v>
      </c>
      <c r="E4" s="175" t="s">
        <v>796</v>
      </c>
      <c r="F4" s="175" t="s">
        <v>796</v>
      </c>
      <c r="G4" s="175"/>
      <c r="H4" s="175"/>
      <c r="I4" s="175"/>
      <c r="J4" s="175" t="s">
        <v>797</v>
      </c>
      <c r="K4" s="176" t="s">
        <v>798</v>
      </c>
      <c r="L4" s="178" t="s">
        <v>1032</v>
      </c>
      <c r="M4" s="178" t="s">
        <v>1033</v>
      </c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 t="s">
        <v>1034</v>
      </c>
      <c r="AB4" s="179" t="s">
        <v>1035</v>
      </c>
      <c r="AC4" s="179" t="s">
        <v>1036</v>
      </c>
      <c r="AD4" s="179" t="s">
        <v>1037</v>
      </c>
      <c r="AE4" s="179" t="s">
        <v>1038</v>
      </c>
      <c r="AF4" s="180" t="s">
        <v>1039</v>
      </c>
      <c r="AG4" s="180" t="s">
        <v>832</v>
      </c>
      <c r="AH4" s="181" t="s">
        <v>802</v>
      </c>
      <c r="AI4" s="181" t="s">
        <v>1040</v>
      </c>
      <c r="AJ4" s="181" t="s">
        <v>1041</v>
      </c>
      <c r="AK4" s="181" t="s">
        <v>1042</v>
      </c>
      <c r="AL4" s="181" t="s">
        <v>1043</v>
      </c>
      <c r="AM4" s="181" t="s">
        <v>1044</v>
      </c>
      <c r="AN4" s="181" t="s">
        <v>1045</v>
      </c>
      <c r="AO4" s="181" t="s">
        <v>1046</v>
      </c>
      <c r="AP4" s="181" t="s">
        <v>1047</v>
      </c>
      <c r="AQ4" s="181" t="s">
        <v>1048</v>
      </c>
      <c r="AR4" s="181" t="s">
        <v>1049</v>
      </c>
      <c r="AS4" s="181" t="s">
        <v>1050</v>
      </c>
      <c r="AT4" s="181" t="s">
        <v>1051</v>
      </c>
      <c r="AU4" s="181" t="s">
        <v>1052</v>
      </c>
      <c r="AV4" s="181" t="s">
        <v>853</v>
      </c>
      <c r="AW4" s="181" t="s">
        <v>854</v>
      </c>
      <c r="AX4" s="181" t="s">
        <v>817</v>
      </c>
      <c r="AY4" s="181" t="s">
        <v>843</v>
      </c>
      <c r="AZ4" s="181" t="s">
        <v>845</v>
      </c>
      <c r="BA4" s="181" t="s">
        <v>803</v>
      </c>
      <c r="BB4" s="181" t="s">
        <v>804</v>
      </c>
      <c r="BC4" s="181" t="s">
        <v>837</v>
      </c>
      <c r="BD4" s="181" t="s">
        <v>839</v>
      </c>
      <c r="BE4" s="181" t="s">
        <v>801</v>
      </c>
      <c r="BF4" s="181" t="s">
        <v>838</v>
      </c>
      <c r="BG4" s="181" t="s">
        <v>805</v>
      </c>
      <c r="BH4" s="181" t="s">
        <v>820</v>
      </c>
      <c r="BI4" s="181" t="s">
        <v>821</v>
      </c>
      <c r="BJ4" s="181" t="s">
        <v>818</v>
      </c>
      <c r="BK4" s="180" t="s">
        <v>819</v>
      </c>
      <c r="BL4" s="180" t="s">
        <v>848</v>
      </c>
      <c r="BM4" s="180" t="s">
        <v>849</v>
      </c>
      <c r="BN4" s="180" t="s">
        <v>850</v>
      </c>
      <c r="BO4" s="180" t="s">
        <v>851</v>
      </c>
      <c r="BP4" s="180" t="s">
        <v>852</v>
      </c>
      <c r="BQ4" s="180" t="s">
        <v>310</v>
      </c>
      <c r="BR4" s="180" t="s">
        <v>855</v>
      </c>
      <c r="BS4" s="180" t="s">
        <v>856</v>
      </c>
      <c r="BT4" s="180" t="s">
        <v>857</v>
      </c>
      <c r="BU4" s="180" t="s">
        <v>858</v>
      </c>
      <c r="BV4" s="180" t="s">
        <v>1053</v>
      </c>
      <c r="BW4" s="180" t="s">
        <v>1054</v>
      </c>
      <c r="BX4" s="180" t="s">
        <v>1055</v>
      </c>
      <c r="BY4" s="180" t="s">
        <v>1056</v>
      </c>
      <c r="BZ4" s="180" t="s">
        <v>829</v>
      </c>
      <c r="CA4" s="180" t="s">
        <v>840</v>
      </c>
      <c r="CB4" s="180" t="s">
        <v>830</v>
      </c>
      <c r="CC4" s="180" t="s">
        <v>831</v>
      </c>
      <c r="CD4" s="180" t="s">
        <v>841</v>
      </c>
      <c r="CE4" s="180" t="s">
        <v>842</v>
      </c>
      <c r="CF4" s="180" t="s">
        <v>833</v>
      </c>
      <c r="CG4" s="180" t="s">
        <v>844</v>
      </c>
      <c r="CH4" s="180" t="s">
        <v>806</v>
      </c>
      <c r="CI4" s="180" t="s">
        <v>807</v>
      </c>
      <c r="CJ4" s="180" t="s">
        <v>808</v>
      </c>
      <c r="CK4" s="180" t="s">
        <v>822</v>
      </c>
      <c r="CL4" s="180" t="s">
        <v>823</v>
      </c>
      <c r="CM4" s="180" t="s">
        <v>824</v>
      </c>
      <c r="CN4" s="180" t="s">
        <v>834</v>
      </c>
      <c r="CO4" s="180" t="s">
        <v>835</v>
      </c>
      <c r="CP4" s="180" t="s">
        <v>846</v>
      </c>
      <c r="CQ4" s="180" t="s">
        <v>847</v>
      </c>
      <c r="CR4" s="180" t="s">
        <v>859</v>
      </c>
      <c r="CS4" s="180" t="s">
        <v>860</v>
      </c>
      <c r="CT4" s="180" t="s">
        <v>799</v>
      </c>
      <c r="CU4" s="180" t="s">
        <v>800</v>
      </c>
      <c r="CV4" s="180" t="s">
        <v>809</v>
      </c>
      <c r="CW4" s="180" t="s">
        <v>810</v>
      </c>
      <c r="CX4" s="180" t="s">
        <v>811</v>
      </c>
      <c r="CY4" s="180" t="s">
        <v>812</v>
      </c>
      <c r="CZ4" s="180" t="s">
        <v>813</v>
      </c>
      <c r="DA4" s="180" t="s">
        <v>814</v>
      </c>
      <c r="DB4" s="180" t="s">
        <v>815</v>
      </c>
      <c r="DC4" s="180" t="s">
        <v>816</v>
      </c>
      <c r="DD4" s="180" t="s">
        <v>825</v>
      </c>
      <c r="DE4" s="180" t="s">
        <v>826</v>
      </c>
      <c r="DF4" s="180" t="s">
        <v>1057</v>
      </c>
      <c r="DG4" s="180" t="s">
        <v>1058</v>
      </c>
      <c r="DH4" s="180" t="s">
        <v>836</v>
      </c>
      <c r="DI4" s="180" t="s">
        <v>868</v>
      </c>
      <c r="DJ4" s="180" t="s">
        <v>869</v>
      </c>
      <c r="DK4" s="180" t="s">
        <v>870</v>
      </c>
      <c r="DL4" s="180" t="s">
        <v>871</v>
      </c>
      <c r="DM4" s="180" t="s">
        <v>872</v>
      </c>
      <c r="DN4" s="180" t="s">
        <v>873</v>
      </c>
      <c r="DO4" s="180" t="s">
        <v>874</v>
      </c>
      <c r="DP4" s="180" t="s">
        <v>875</v>
      </c>
      <c r="DQ4" s="180" t="s">
        <v>876</v>
      </c>
      <c r="DR4" s="180" t="s">
        <v>877</v>
      </c>
      <c r="DS4" s="180"/>
      <c r="DT4" s="180"/>
      <c r="DU4" s="180"/>
      <c r="DV4" s="180"/>
      <c r="DW4" s="180"/>
      <c r="DX4" s="180"/>
      <c r="DY4" s="180"/>
      <c r="DZ4" s="180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1"/>
      <c r="GZ4" s="1"/>
      <c r="HA4" s="1"/>
      <c r="HB4" s="1"/>
      <c r="HC4" s="1"/>
      <c r="HD4" s="1"/>
      <c r="HE4" s="1"/>
      <c r="HF4" s="1"/>
      <c r="HG4" s="1"/>
      <c r="HH4" s="1"/>
    </row>
    <row r="5" spans="1:216" s="297" customFormat="1">
      <c r="A5" s="296" t="s">
        <v>117</v>
      </c>
      <c r="B5" s="296" t="s">
        <v>125</v>
      </c>
      <c r="C5" s="296" t="s">
        <v>133</v>
      </c>
      <c r="D5" s="296" t="s">
        <v>124</v>
      </c>
      <c r="E5" s="296" t="s">
        <v>147</v>
      </c>
      <c r="F5" s="296" t="s">
        <v>148</v>
      </c>
      <c r="G5" s="296" t="s">
        <v>162</v>
      </c>
      <c r="H5" s="296" t="s">
        <v>167</v>
      </c>
      <c r="I5" s="296" t="s">
        <v>173</v>
      </c>
      <c r="J5" s="296" t="s">
        <v>179</v>
      </c>
      <c r="K5" s="182" t="s">
        <v>112</v>
      </c>
      <c r="L5" s="182" t="s">
        <v>120</v>
      </c>
      <c r="M5" s="182" t="s">
        <v>128</v>
      </c>
      <c r="N5" s="182" t="s">
        <v>137</v>
      </c>
      <c r="O5" s="182" t="s">
        <v>144</v>
      </c>
      <c r="P5" s="182" t="s">
        <v>151</v>
      </c>
      <c r="Q5" s="182" t="s">
        <v>158</v>
      </c>
      <c r="R5" s="182" t="s">
        <v>165</v>
      </c>
      <c r="S5" s="182" t="s">
        <v>170</v>
      </c>
      <c r="T5" s="182" t="s">
        <v>176</v>
      </c>
      <c r="U5" s="182" t="s">
        <v>183</v>
      </c>
      <c r="V5" s="182" t="s">
        <v>189</v>
      </c>
      <c r="W5" s="182" t="s">
        <v>194</v>
      </c>
      <c r="X5" s="182" t="s">
        <v>200</v>
      </c>
      <c r="Y5" s="182" t="s">
        <v>206</v>
      </c>
      <c r="Z5" s="182" t="s">
        <v>212</v>
      </c>
      <c r="AA5" s="182" t="s">
        <v>218</v>
      </c>
      <c r="AB5" s="182" t="s">
        <v>224</v>
      </c>
      <c r="AC5" s="182" t="s">
        <v>230</v>
      </c>
      <c r="AD5" s="182" t="s">
        <v>235</v>
      </c>
      <c r="AE5" s="182" t="s">
        <v>239</v>
      </c>
      <c r="AF5" s="182" t="s">
        <v>244</v>
      </c>
      <c r="AG5" s="182" t="s">
        <v>248</v>
      </c>
      <c r="AH5" s="182" t="s">
        <v>252</v>
      </c>
      <c r="AI5" s="182" t="s">
        <v>256</v>
      </c>
      <c r="AJ5" s="182" t="s">
        <v>259</v>
      </c>
      <c r="AK5" s="182" t="s">
        <v>262</v>
      </c>
      <c r="AL5" s="182" t="s">
        <v>266</v>
      </c>
      <c r="AM5" s="182" t="s">
        <v>269</v>
      </c>
      <c r="AN5" s="182" t="s">
        <v>272</v>
      </c>
      <c r="AO5" s="182" t="s">
        <v>275</v>
      </c>
      <c r="AP5" s="182" t="s">
        <v>278</v>
      </c>
      <c r="AQ5" s="182" t="s">
        <v>281</v>
      </c>
      <c r="AR5" s="182" t="s">
        <v>284</v>
      </c>
      <c r="AS5" s="182" t="s">
        <v>287</v>
      </c>
      <c r="AT5" s="182" t="s">
        <v>290</v>
      </c>
      <c r="AU5" s="182" t="s">
        <v>293</v>
      </c>
      <c r="AV5" s="182" t="s">
        <v>296</v>
      </c>
      <c r="AW5" s="182" t="s">
        <v>299</v>
      </c>
      <c r="AX5" s="182" t="s">
        <v>302</v>
      </c>
      <c r="AY5" s="182" t="s">
        <v>305</v>
      </c>
      <c r="AZ5" s="182" t="s">
        <v>308</v>
      </c>
      <c r="BA5" s="182" t="s">
        <v>311</v>
      </c>
      <c r="BB5" s="182" t="s">
        <v>314</v>
      </c>
      <c r="BC5" s="182" t="s">
        <v>317</v>
      </c>
      <c r="BD5" s="182" t="s">
        <v>320</v>
      </c>
      <c r="BE5" s="182" t="s">
        <v>323</v>
      </c>
      <c r="BF5" s="182" t="s">
        <v>326</v>
      </c>
      <c r="BG5" s="182" t="s">
        <v>329</v>
      </c>
      <c r="BH5" s="182" t="s">
        <v>332</v>
      </c>
      <c r="BI5" s="182" t="s">
        <v>335</v>
      </c>
      <c r="BJ5" s="182" t="s">
        <v>338</v>
      </c>
      <c r="BK5" s="182" t="s">
        <v>341</v>
      </c>
      <c r="BL5" s="182" t="s">
        <v>344</v>
      </c>
      <c r="BM5" s="182" t="s">
        <v>347</v>
      </c>
      <c r="BN5" s="182" t="s">
        <v>350</v>
      </c>
      <c r="BO5" s="182" t="s">
        <v>353</v>
      </c>
      <c r="BP5" s="182" t="s">
        <v>356</v>
      </c>
      <c r="BQ5" s="182" t="s">
        <v>359</v>
      </c>
      <c r="BR5" s="182" t="s">
        <v>362</v>
      </c>
      <c r="BS5" s="182" t="s">
        <v>365</v>
      </c>
      <c r="BT5" s="182" t="s">
        <v>368</v>
      </c>
      <c r="BU5" s="182" t="s">
        <v>371</v>
      </c>
      <c r="BV5" s="182" t="s">
        <v>375</v>
      </c>
      <c r="BW5" s="182" t="s">
        <v>378</v>
      </c>
      <c r="BX5" s="182" t="s">
        <v>381</v>
      </c>
      <c r="BY5" s="182" t="s">
        <v>384</v>
      </c>
      <c r="BZ5" s="182" t="s">
        <v>387</v>
      </c>
      <c r="CA5" s="182" t="s">
        <v>390</v>
      </c>
      <c r="CB5" s="182" t="s">
        <v>393</v>
      </c>
      <c r="CC5" s="182" t="s">
        <v>397</v>
      </c>
      <c r="CD5" s="182" t="s">
        <v>400</v>
      </c>
      <c r="CE5" s="182" t="s">
        <v>403</v>
      </c>
      <c r="CF5" s="182" t="s">
        <v>406</v>
      </c>
      <c r="CG5" s="182" t="s">
        <v>409</v>
      </c>
      <c r="CH5" s="182" t="s">
        <v>412</v>
      </c>
      <c r="CI5" s="182" t="s">
        <v>415</v>
      </c>
      <c r="CJ5" s="182" t="s">
        <v>418</v>
      </c>
      <c r="CK5" s="182" t="s">
        <v>421</v>
      </c>
      <c r="CL5" s="182" t="s">
        <v>424</v>
      </c>
      <c r="CM5" s="182" t="s">
        <v>426</v>
      </c>
      <c r="CN5" s="182" t="s">
        <v>430</v>
      </c>
      <c r="CO5" s="182" t="s">
        <v>433</v>
      </c>
      <c r="CP5" s="182" t="s">
        <v>436</v>
      </c>
      <c r="CQ5" s="182" t="s">
        <v>439</v>
      </c>
      <c r="CR5" s="182" t="s">
        <v>442</v>
      </c>
      <c r="CS5" s="182" t="s">
        <v>1156</v>
      </c>
      <c r="CT5" s="182" t="s">
        <v>1157</v>
      </c>
      <c r="CU5" s="182" t="s">
        <v>1158</v>
      </c>
      <c r="CV5" s="182" t="s">
        <v>1159</v>
      </c>
      <c r="CW5" s="182" t="s">
        <v>1160</v>
      </c>
      <c r="CX5" s="182" t="s">
        <v>1161</v>
      </c>
      <c r="CY5" s="182" t="s">
        <v>1162</v>
      </c>
      <c r="CZ5" s="182" t="s">
        <v>1163</v>
      </c>
      <c r="DA5" s="182" t="s">
        <v>1164</v>
      </c>
      <c r="DB5" s="182" t="s">
        <v>1165</v>
      </c>
      <c r="DC5" s="182" t="s">
        <v>1166</v>
      </c>
      <c r="DD5" s="182" t="s">
        <v>1167</v>
      </c>
      <c r="DE5" s="297" t="s">
        <v>1168</v>
      </c>
      <c r="DF5" s="297" t="s">
        <v>1169</v>
      </c>
      <c r="DK5" s="37" t="s">
        <v>466</v>
      </c>
      <c r="DL5" s="32" t="s">
        <v>469</v>
      </c>
      <c r="DM5" s="32" t="s">
        <v>472</v>
      </c>
      <c r="DN5" s="37" t="s">
        <v>716</v>
      </c>
      <c r="DO5" s="38" t="s">
        <v>717</v>
      </c>
      <c r="DP5" s="38" t="s">
        <v>718</v>
      </c>
      <c r="DQ5" s="37" t="s">
        <v>89</v>
      </c>
      <c r="DR5" s="37" t="s">
        <v>72</v>
      </c>
      <c r="DS5" s="37" t="s">
        <v>719</v>
      </c>
      <c r="DT5" s="37" t="s">
        <v>720</v>
      </c>
      <c r="DU5" s="37" t="s">
        <v>77</v>
      </c>
      <c r="DV5" s="37" t="s">
        <v>721</v>
      </c>
      <c r="DW5" s="37" t="s">
        <v>80</v>
      </c>
      <c r="DX5" s="37" t="s">
        <v>79</v>
      </c>
      <c r="DY5" s="37" t="s">
        <v>1030</v>
      </c>
      <c r="DZ5" s="37" t="s">
        <v>85</v>
      </c>
      <c r="EA5" s="37" t="s">
        <v>1031</v>
      </c>
    </row>
    <row r="6" spans="1:216" s="297" customForma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9"/>
      <c r="L6" s="299"/>
      <c r="M6" s="299" t="e">
        <f>(Fieldbook!#REF!+Fieldbook!#REF!)*10/rPlotSize</f>
        <v>#REF!</v>
      </c>
      <c r="N6" s="300"/>
      <c r="O6" s="301" t="e">
        <f>Fieldbook!#REF!*100/Fieldbook!#REF!</f>
        <v>#REF!</v>
      </c>
      <c r="P6" s="301" t="e">
        <f>Fieldbook!#REF!*100/Fieldbook!#REF!</f>
        <v>#REF!</v>
      </c>
      <c r="Q6" s="301" t="e">
        <f>Fieldbook!#REF!</f>
        <v>#REF!</v>
      </c>
      <c r="R6" s="301" t="e">
        <f>Fieldbook!#REF!</f>
        <v>#REF!</v>
      </c>
      <c r="S6" s="299" t="e">
        <f>(Fieldbook!#REF!+Fieldbook!#REF!)/(Fieldbook!#REF!+Fieldbook!#REF!+Fieldbook!#REF!)</f>
        <v>#REF!</v>
      </c>
      <c r="T6" s="301" t="e">
        <f>(Fieldbook!#REF!)*10/rPlotSize</f>
        <v>#REF!</v>
      </c>
      <c r="U6" s="301" t="e">
        <f>((Fieldbook!#REF!+Fieldbook!#REF!)*10/rPlotSize)*(Fieldbook!#REF!/Fieldbook!#REF!)</f>
        <v>#REF!</v>
      </c>
      <c r="V6" s="299" t="e">
        <f>(Fieldbook!#REF!)*10/rPlotSize</f>
        <v>#REF!</v>
      </c>
      <c r="W6" s="301" t="e">
        <f>((Fieldbook!#REF!)*10/rPlotSize)*(Fieldbook!#REF!/Fieldbook!#REF!)</f>
        <v>#REF!</v>
      </c>
      <c r="X6" s="301" t="e">
        <f>(Fieldbook!#REF!+Fieldbook!#REF!)/Fieldbook!#REF!</f>
        <v>#REF!</v>
      </c>
      <c r="Y6" s="301" t="e">
        <f>Fieldbook!#REF!*100/(Fieldbook!#REF!+Fieldbook!#REF!)</f>
        <v>#REF!</v>
      </c>
      <c r="Z6" s="301" t="e">
        <f>(Fieldbook!#REF!+Fieldbook!#REF!+Fieldbook!#REF!)*10/rPlotSize</f>
        <v>#REF!</v>
      </c>
      <c r="AA6" s="301" t="e">
        <f>(Fieldbook!#REF!+Fieldbook!#REF!)/Fieldbook!#REF!</f>
        <v>#REF!</v>
      </c>
      <c r="AB6" s="301" t="e">
        <f>((Fieldbook!#REF!+Fieldbook!#REF!)*(Fieldbook!#REF!/Fieldbook!#REF!))/(Fieldbook!#REF!*(Fieldbook!#REF!/Fieldbook!#REF!))</f>
        <v>#REF!</v>
      </c>
      <c r="AC6" s="301"/>
      <c r="AD6" s="301" t="e">
        <f>(Fieldbook!#REF!)/Fieldbook!#REF!</f>
        <v>#REF!</v>
      </c>
      <c r="AE6" s="301" t="e">
        <f>(Fieldbook!#REF!)*10/rPlotSize</f>
        <v>#REF!</v>
      </c>
      <c r="AF6" s="301" t="e">
        <f>Fieldbook!#REF!</f>
        <v>#REF!</v>
      </c>
      <c r="AG6" s="301" t="e">
        <f>Fieldbook!#REF!</f>
        <v>#REF!</v>
      </c>
      <c r="AH6" s="301" t="e">
        <f>Fieldbook!#REF!</f>
        <v>#REF!</v>
      </c>
      <c r="AI6" s="300" t="e">
        <f>Fieldbook!#REF!</f>
        <v>#REF!</v>
      </c>
      <c r="AJ6" s="301" t="e">
        <f>Fieldbook!#REF!</f>
        <v>#REF!</v>
      </c>
      <c r="AK6" s="301" t="e">
        <f>Fieldbook!#REF!</f>
        <v>#REF!</v>
      </c>
      <c r="AL6" s="300" t="e">
        <f>Fieldbook!#REF!</f>
        <v>#REF!</v>
      </c>
      <c r="AM6" s="300" t="e">
        <f>Fieldbook!#REF!</f>
        <v>#REF!</v>
      </c>
      <c r="AN6" s="300" t="e">
        <f>Fieldbook!#REF!</f>
        <v>#REF!</v>
      </c>
      <c r="AO6" s="300" t="e">
        <f>Fieldbook!#REF!</f>
        <v>#REF!</v>
      </c>
      <c r="AP6" s="300" t="e">
        <f>Fieldbook!#REF!</f>
        <v>#REF!</v>
      </c>
      <c r="AQ6" s="300" t="e">
        <f>Fieldbook!#REF!</f>
        <v>#REF!</v>
      </c>
      <c r="AR6" s="300" t="e">
        <f>Fieldbook!#REF!</f>
        <v>#REF!</v>
      </c>
      <c r="AS6" s="300" t="e">
        <f>Fieldbook!#REF!</f>
        <v>#REF!</v>
      </c>
      <c r="AT6" s="300" t="e">
        <f>Fieldbook!#REF!</f>
        <v>#REF!</v>
      </c>
      <c r="AU6" s="300" t="e">
        <f>Fieldbook!#REF!</f>
        <v>#REF!</v>
      </c>
      <c r="AV6" s="301" t="e">
        <f>Fieldbook!#REF!</f>
        <v>#REF!</v>
      </c>
      <c r="AW6" s="301" t="e">
        <f>Fieldbook!#REF!</f>
        <v>#REF!</v>
      </c>
      <c r="AX6" s="299" t="e">
        <f>Fieldbook!#REF!</f>
        <v>#REF!</v>
      </c>
      <c r="AY6" s="299" t="e">
        <f>Fieldbook!#REF!</f>
        <v>#REF!</v>
      </c>
      <c r="AZ6" s="299" t="e">
        <f>Fieldbook!#REF!</f>
        <v>#REF!</v>
      </c>
      <c r="BA6" s="299" t="e">
        <f>Fieldbook!#REF!</f>
        <v>#REF!</v>
      </c>
      <c r="BB6" s="299" t="e">
        <f>Fieldbook!#REF!</f>
        <v>#REF!</v>
      </c>
      <c r="BC6" s="299" t="e">
        <f>Fieldbook!#REF!</f>
        <v>#REF!</v>
      </c>
      <c r="BD6" s="299" t="e">
        <f>Fieldbook!#REF!</f>
        <v>#REF!</v>
      </c>
      <c r="BE6" s="299" t="e">
        <f>Fieldbook!#REF!</f>
        <v>#REF!</v>
      </c>
      <c r="BF6" s="299"/>
      <c r="BG6" s="299"/>
      <c r="BH6" s="299"/>
      <c r="BI6" s="300"/>
      <c r="BJ6" s="300" t="e">
        <f>Fieldbook!#REF!</f>
        <v>#REF!</v>
      </c>
      <c r="BK6" s="300" t="e">
        <f>Fieldbook!#REF!</f>
        <v>#REF!</v>
      </c>
      <c r="BL6" s="300" t="e">
        <f>Fieldbook!#REF!</f>
        <v>#REF!</v>
      </c>
      <c r="BM6" s="300" t="e">
        <f>Fieldbook!#REF!</f>
        <v>#REF!</v>
      </c>
      <c r="BN6" s="300" t="e">
        <f>Fieldbook!#REF!</f>
        <v>#REF!</v>
      </c>
      <c r="BO6" s="300" t="e">
        <f>Fieldbook!#REF!</f>
        <v>#REF!</v>
      </c>
      <c r="BP6" s="300"/>
      <c r="BQ6" s="300"/>
      <c r="BR6" s="299"/>
      <c r="BS6" s="299"/>
      <c r="BT6" s="299"/>
      <c r="BU6" s="299"/>
      <c r="BV6" s="299"/>
      <c r="BW6" s="299"/>
      <c r="BX6" s="299"/>
      <c r="BY6" s="299"/>
      <c r="BZ6" s="299"/>
      <c r="CA6" s="299"/>
      <c r="CB6" s="299"/>
      <c r="CC6" s="299"/>
      <c r="CD6" s="300" t="e">
        <f>Fieldbook!#REF!</f>
        <v>#REF!</v>
      </c>
      <c r="CE6" s="300" t="e">
        <f>Fieldbook!#REF!</f>
        <v>#REF!</v>
      </c>
      <c r="CF6" s="300" t="e">
        <f>Fieldbook!#REF!</f>
        <v>#REF!</v>
      </c>
      <c r="CG6" s="300" t="e">
        <f>Fieldbook!#REF!</f>
        <v>#REF!</v>
      </c>
      <c r="CH6" s="300" t="e">
        <f>Fieldbook!#REF!</f>
        <v>#REF!</v>
      </c>
      <c r="CI6" s="300" t="e">
        <f>Fieldbook!#REF!</f>
        <v>#REF!</v>
      </c>
      <c r="CJ6" s="299" t="e">
        <f>Fieldbook!#REF!</f>
        <v>#REF!</v>
      </c>
      <c r="CK6" s="299" t="e">
        <f>Fieldbook!#REF!</f>
        <v>#REF!</v>
      </c>
      <c r="CL6" s="299" t="e">
        <f>Fieldbook!#REF!</f>
        <v>#REF!</v>
      </c>
      <c r="CM6" s="300" t="e">
        <f>Fieldbook!#REF!</f>
        <v>#REF!</v>
      </c>
      <c r="CN6" s="299" t="e">
        <f>Fieldbook!#REF!</f>
        <v>#REF!</v>
      </c>
      <c r="CO6" s="299" t="e">
        <f>Fieldbook!#REF!</f>
        <v>#REF!</v>
      </c>
      <c r="CP6" s="299" t="e">
        <f>Fieldbook!#REF!</f>
        <v>#REF!</v>
      </c>
      <c r="CQ6" s="299" t="e">
        <f>Fieldbook!#REF!</f>
        <v>#REF!</v>
      </c>
      <c r="CR6" s="299" t="e">
        <f>Fieldbook!#REF!</f>
        <v>#REF!</v>
      </c>
      <c r="CS6" s="302"/>
      <c r="CT6" s="302"/>
      <c r="CU6" s="302"/>
      <c r="CV6" s="302"/>
      <c r="CW6" s="302"/>
      <c r="CX6" s="302"/>
      <c r="CY6" s="302"/>
      <c r="CZ6" s="302"/>
      <c r="DA6" s="302"/>
      <c r="DB6" s="302"/>
      <c r="DC6" s="302"/>
      <c r="DD6" s="299"/>
      <c r="DE6" s="299"/>
      <c r="DF6" s="299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9"/>
      <c r="DZ6" s="59"/>
      <c r="EA6" s="60"/>
    </row>
    <row r="8" spans="1:216">
      <c r="C8" s="1" t="s">
        <v>0</v>
      </c>
      <c r="D8" s="2" t="s">
        <v>1392</v>
      </c>
    </row>
    <row r="9" spans="1:216">
      <c r="C9" s="1" t="s">
        <v>1</v>
      </c>
      <c r="D9" s="2" t="s">
        <v>1393</v>
      </c>
    </row>
    <row r="10" spans="1:216">
      <c r="C10" s="1" t="s">
        <v>2</v>
      </c>
      <c r="D10" s="2">
        <v>1</v>
      </c>
    </row>
    <row r="11" spans="1:216">
      <c r="A11" s="1" t="s">
        <v>3</v>
      </c>
      <c r="B11" s="2">
        <v>25</v>
      </c>
      <c r="C11" s="1" t="s">
        <v>4</v>
      </c>
      <c r="D11" s="2">
        <v>25</v>
      </c>
    </row>
    <row r="12" spans="1:216">
      <c r="A12" s="1" t="s">
        <v>5</v>
      </c>
      <c r="B12" s="2" t="s">
        <v>6</v>
      </c>
      <c r="C12" s="1" t="s">
        <v>7</v>
      </c>
      <c r="D12" s="2" t="s">
        <v>6</v>
      </c>
    </row>
    <row r="13" spans="1:216">
      <c r="A13" s="1" t="s">
        <v>8</v>
      </c>
      <c r="B13" s="2" t="s">
        <v>9</v>
      </c>
      <c r="C13" s="1" t="s">
        <v>10</v>
      </c>
      <c r="D13" s="2" t="s">
        <v>9</v>
      </c>
    </row>
    <row r="14" spans="1:216">
      <c r="A14" s="1" t="s">
        <v>11</v>
      </c>
      <c r="B14" s="2" t="s">
        <v>12</v>
      </c>
      <c r="C14" s="1" t="s">
        <v>13</v>
      </c>
      <c r="D14" s="2" t="s">
        <v>14</v>
      </c>
    </row>
    <row r="15" spans="1:216">
      <c r="A15" s="1" t="s">
        <v>15</v>
      </c>
      <c r="B15" s="2" t="s">
        <v>16</v>
      </c>
      <c r="C15" s="1" t="s">
        <v>17</v>
      </c>
      <c r="D15" s="2" t="s">
        <v>18</v>
      </c>
    </row>
    <row r="16" spans="1:216">
      <c r="A16" s="1" t="s">
        <v>19</v>
      </c>
      <c r="B16" s="2" t="s">
        <v>20</v>
      </c>
      <c r="C16" s="1" t="s">
        <v>21</v>
      </c>
      <c r="D16" s="2" t="s">
        <v>20</v>
      </c>
    </row>
    <row r="17" spans="1:4">
      <c r="A17" s="1" t="s">
        <v>22</v>
      </c>
      <c r="B17" s="2" t="s">
        <v>23</v>
      </c>
      <c r="C17" s="1" t="s">
        <v>24</v>
      </c>
      <c r="D17" s="2" t="s">
        <v>23</v>
      </c>
    </row>
    <row r="18" spans="1:4">
      <c r="A18" s="1" t="s">
        <v>25</v>
      </c>
      <c r="B18" s="2" t="s">
        <v>26</v>
      </c>
      <c r="C18" s="1" t="s">
        <v>27</v>
      </c>
      <c r="D18" s="2" t="s">
        <v>26</v>
      </c>
    </row>
    <row r="19" spans="1:4">
      <c r="A19" s="1" t="s">
        <v>28</v>
      </c>
      <c r="B19" s="2" t="s">
        <v>29</v>
      </c>
      <c r="C19" s="1" t="s">
        <v>30</v>
      </c>
      <c r="D19" s="2" t="s">
        <v>29</v>
      </c>
    </row>
    <row r="20" spans="1:4">
      <c r="A20" s="1" t="s">
        <v>31</v>
      </c>
      <c r="B20" s="2" t="s">
        <v>32</v>
      </c>
      <c r="C20" s="1" t="s">
        <v>33</v>
      </c>
      <c r="D20" s="2" t="s">
        <v>32</v>
      </c>
    </row>
    <row r="21" spans="1:4">
      <c r="A21" s="1" t="s">
        <v>34</v>
      </c>
      <c r="B21" s="2" t="s">
        <v>35</v>
      </c>
      <c r="C21" s="1" t="s">
        <v>36</v>
      </c>
      <c r="D21" s="2" t="s">
        <v>35</v>
      </c>
    </row>
    <row r="22" spans="1:4">
      <c r="A22" s="1" t="s">
        <v>37</v>
      </c>
      <c r="B22" s="2" t="s">
        <v>38</v>
      </c>
      <c r="C22" s="1" t="s">
        <v>39</v>
      </c>
      <c r="D22" s="2" t="s">
        <v>38</v>
      </c>
    </row>
    <row r="23" spans="1:4">
      <c r="A23" s="1" t="s">
        <v>40</v>
      </c>
      <c r="B23" s="2" t="s">
        <v>41</v>
      </c>
      <c r="C23" s="1" t="s">
        <v>42</v>
      </c>
      <c r="D23" s="2" t="s">
        <v>41</v>
      </c>
    </row>
    <row r="24" spans="1:4">
      <c r="A24" s="1" t="s">
        <v>43</v>
      </c>
      <c r="B24" s="2" t="s">
        <v>44</v>
      </c>
      <c r="C24" s="1" t="s">
        <v>45</v>
      </c>
      <c r="D24" s="2" t="s">
        <v>44</v>
      </c>
    </row>
    <row r="25" spans="1:4">
      <c r="A25" s="1" t="s">
        <v>46</v>
      </c>
      <c r="B25" s="2" t="s">
        <v>47</v>
      </c>
      <c r="C25" s="1" t="s">
        <v>48</v>
      </c>
      <c r="D25" s="2" t="s">
        <v>47</v>
      </c>
    </row>
    <row r="26" spans="1:4">
      <c r="A26" s="1" t="s">
        <v>49</v>
      </c>
      <c r="B26" s="2" t="s">
        <v>50</v>
      </c>
      <c r="C26" s="1" t="s">
        <v>51</v>
      </c>
      <c r="D26" s="2" t="s">
        <v>50</v>
      </c>
    </row>
    <row r="27" spans="1:4">
      <c r="A27" s="1" t="s">
        <v>52</v>
      </c>
      <c r="B27" s="2" t="s">
        <v>53</v>
      </c>
      <c r="C27" s="1" t="s">
        <v>54</v>
      </c>
      <c r="D27" s="2" t="s">
        <v>53</v>
      </c>
    </row>
    <row r="28" spans="1:4">
      <c r="A28" s="1" t="s">
        <v>55</v>
      </c>
      <c r="B28" s="2" t="s">
        <v>56</v>
      </c>
      <c r="C28" s="1" t="s">
        <v>57</v>
      </c>
      <c r="D28" s="2" t="s">
        <v>56</v>
      </c>
    </row>
    <row r="29" spans="1:4">
      <c r="A29" s="1" t="s">
        <v>58</v>
      </c>
      <c r="B29" s="2">
        <v>23</v>
      </c>
      <c r="C29" s="1" t="s">
        <v>59</v>
      </c>
      <c r="D29" s="2">
        <v>20</v>
      </c>
    </row>
    <row r="30" spans="1:4">
      <c r="A30" s="1" t="s">
        <v>60</v>
      </c>
      <c r="B30" s="1">
        <v>24</v>
      </c>
      <c r="C30" s="1" t="s">
        <v>61</v>
      </c>
      <c r="D30" s="2">
        <v>21</v>
      </c>
    </row>
    <row r="31" spans="1:4">
      <c r="A31" s="1" t="s">
        <v>62</v>
      </c>
      <c r="B31" s="1" t="s">
        <v>63</v>
      </c>
      <c r="C31" s="1" t="s">
        <v>64</v>
      </c>
      <c r="D31" s="2">
        <v>31</v>
      </c>
    </row>
    <row r="32" spans="1:4">
      <c r="A32" s="1" t="s">
        <v>65</v>
      </c>
      <c r="B32" s="1" t="s">
        <v>66</v>
      </c>
      <c r="C32" s="1" t="s">
        <v>67</v>
      </c>
    </row>
    <row r="33" spans="1:3">
      <c r="C33" s="1" t="s">
        <v>68</v>
      </c>
    </row>
    <row r="34" spans="1:3">
      <c r="A34" s="1" t="s">
        <v>69</v>
      </c>
      <c r="B34" s="1">
        <v>3</v>
      </c>
      <c r="C34" s="1" t="s">
        <v>70</v>
      </c>
    </row>
    <row r="35" spans="1:3">
      <c r="A35" s="1" t="s">
        <v>71</v>
      </c>
      <c r="B35" s="1">
        <v>0</v>
      </c>
      <c r="C35" s="1" t="s">
        <v>72</v>
      </c>
    </row>
    <row r="36" spans="1:3">
      <c r="C36" s="1" t="s">
        <v>73</v>
      </c>
    </row>
    <row r="37" spans="1:3">
      <c r="C37" s="1" t="s">
        <v>74</v>
      </c>
    </row>
    <row r="38" spans="1:3">
      <c r="C38" s="1" t="s">
        <v>75</v>
      </c>
    </row>
    <row r="39" spans="1:3">
      <c r="C39" s="1" t="s">
        <v>76</v>
      </c>
    </row>
    <row r="40" spans="1:3">
      <c r="C40" s="1" t="s">
        <v>77</v>
      </c>
    </row>
    <row r="41" spans="1:3">
      <c r="C41" s="1" t="s">
        <v>78</v>
      </c>
    </row>
    <row r="42" spans="1:3">
      <c r="C42" s="1" t="s">
        <v>79</v>
      </c>
    </row>
    <row r="43" spans="1:3">
      <c r="C43" s="1" t="s">
        <v>80</v>
      </c>
    </row>
    <row r="44" spans="1:3">
      <c r="C44" s="1" t="s">
        <v>81</v>
      </c>
    </row>
    <row r="45" spans="1:3">
      <c r="C45" s="1" t="s">
        <v>82</v>
      </c>
    </row>
    <row r="46" spans="1:3">
      <c r="C46" s="1" t="s">
        <v>83</v>
      </c>
    </row>
    <row r="47" spans="1:3">
      <c r="C47" s="1" t="s">
        <v>84</v>
      </c>
    </row>
    <row r="48" spans="1:3">
      <c r="C48" s="1" t="s">
        <v>85</v>
      </c>
    </row>
    <row r="49" spans="3:3">
      <c r="C49" s="1" t="s">
        <v>86</v>
      </c>
    </row>
    <row r="50" spans="3:3">
      <c r="C50" s="1" t="s">
        <v>87</v>
      </c>
    </row>
    <row r="51" spans="3:3">
      <c r="C51" s="1" t="s">
        <v>88</v>
      </c>
    </row>
    <row r="52" spans="3:3">
      <c r="C52" s="1" t="s">
        <v>89</v>
      </c>
    </row>
    <row r="76" spans="3:4">
      <c r="C76" s="1" t="s">
        <v>90</v>
      </c>
      <c r="D76" s="1" t="s">
        <v>91</v>
      </c>
    </row>
    <row r="77" spans="3:4">
      <c r="C77" s="1" t="s">
        <v>92</v>
      </c>
      <c r="D77" s="1" t="s">
        <v>93</v>
      </c>
    </row>
    <row r="100" spans="1:16">
      <c r="A100" s="3" t="s">
        <v>94</v>
      </c>
      <c r="B100" s="3" t="s">
        <v>95</v>
      </c>
      <c r="C100" s="3" t="s">
        <v>96</v>
      </c>
      <c r="D100" s="3" t="s">
        <v>95</v>
      </c>
      <c r="E100" s="3" t="s">
        <v>97</v>
      </c>
      <c r="F100" s="3" t="s">
        <v>95</v>
      </c>
      <c r="G100" s="3" t="s">
        <v>98</v>
      </c>
      <c r="H100" s="3" t="s">
        <v>99</v>
      </c>
      <c r="I100" s="3" t="s">
        <v>100</v>
      </c>
      <c r="J100" s="3" t="s">
        <v>101</v>
      </c>
      <c r="K100" s="3" t="s">
        <v>102</v>
      </c>
      <c r="L100" s="3" t="s">
        <v>103</v>
      </c>
      <c r="M100" s="3" t="s">
        <v>104</v>
      </c>
      <c r="N100" s="3" t="s">
        <v>105</v>
      </c>
      <c r="O100" s="3" t="s">
        <v>106</v>
      </c>
      <c r="P100" s="3" t="s">
        <v>107</v>
      </c>
    </row>
    <row r="101" spans="1:16">
      <c r="A101" s="4" t="s">
        <v>108</v>
      </c>
      <c r="B101" s="4" t="s">
        <v>109</v>
      </c>
      <c r="C101" s="5" t="s">
        <v>110</v>
      </c>
      <c r="D101" s="5" t="s">
        <v>111</v>
      </c>
      <c r="E101" s="5" t="s">
        <v>112</v>
      </c>
      <c r="F101" s="5" t="s">
        <v>111</v>
      </c>
      <c r="G101" s="4" t="s">
        <v>113</v>
      </c>
      <c r="H101" s="6" t="s">
        <v>114</v>
      </c>
      <c r="I101" s="7" t="s">
        <v>115</v>
      </c>
      <c r="J101" s="1" t="s">
        <v>116</v>
      </c>
      <c r="K101" s="7" t="s">
        <v>115</v>
      </c>
      <c r="L101" s="1" t="s">
        <v>116</v>
      </c>
      <c r="M101" s="4" t="s">
        <v>117</v>
      </c>
      <c r="N101" s="8" t="s">
        <v>115</v>
      </c>
      <c r="O101" s="8" t="s">
        <v>115</v>
      </c>
      <c r="P101" s="4" t="s">
        <v>117</v>
      </c>
    </row>
    <row r="102" spans="1:16">
      <c r="A102" s="4" t="s">
        <v>118</v>
      </c>
      <c r="B102" s="4" t="s">
        <v>109</v>
      </c>
      <c r="C102" s="9" t="s">
        <v>119</v>
      </c>
      <c r="D102" s="5" t="s">
        <v>111</v>
      </c>
      <c r="E102" s="9" t="s">
        <v>120</v>
      </c>
      <c r="F102" s="5" t="s">
        <v>111</v>
      </c>
      <c r="G102" s="4" t="s">
        <v>121</v>
      </c>
      <c r="H102" s="6" t="s">
        <v>122</v>
      </c>
      <c r="I102" s="4" t="s">
        <v>117</v>
      </c>
      <c r="J102" s="1" t="s">
        <v>123</v>
      </c>
      <c r="K102" s="4" t="s">
        <v>124</v>
      </c>
      <c r="L102" s="1" t="s">
        <v>123</v>
      </c>
      <c r="M102" s="4" t="s">
        <v>125</v>
      </c>
      <c r="N102" s="4" t="s">
        <v>117</v>
      </c>
      <c r="O102" s="4" t="s">
        <v>124</v>
      </c>
      <c r="P102" s="4" t="s">
        <v>125</v>
      </c>
    </row>
    <row r="103" spans="1:16">
      <c r="A103" s="4" t="s">
        <v>126</v>
      </c>
      <c r="B103" s="4" t="s">
        <v>109</v>
      </c>
      <c r="C103" s="5" t="s">
        <v>127</v>
      </c>
      <c r="D103" s="5" t="s">
        <v>111</v>
      </c>
      <c r="E103" s="5" t="s">
        <v>128</v>
      </c>
      <c r="F103" s="5" t="s">
        <v>111</v>
      </c>
      <c r="G103" s="4" t="s">
        <v>129</v>
      </c>
      <c r="H103" s="6" t="s">
        <v>130</v>
      </c>
      <c r="I103" s="4" t="s">
        <v>125</v>
      </c>
      <c r="J103" s="1" t="s">
        <v>131</v>
      </c>
      <c r="K103" s="4" t="s">
        <v>132</v>
      </c>
      <c r="L103" s="1" t="s">
        <v>131</v>
      </c>
      <c r="M103" s="4" t="s">
        <v>133</v>
      </c>
      <c r="N103" s="4" t="s">
        <v>125</v>
      </c>
      <c r="O103" s="4" t="s">
        <v>134</v>
      </c>
      <c r="P103" s="4" t="s">
        <v>133</v>
      </c>
    </row>
    <row r="104" spans="1:16">
      <c r="A104" s="4" t="s">
        <v>135</v>
      </c>
      <c r="B104" s="4" t="s">
        <v>109</v>
      </c>
      <c r="C104" s="5" t="s">
        <v>136</v>
      </c>
      <c r="D104" s="5" t="s">
        <v>111</v>
      </c>
      <c r="E104" s="5" t="s">
        <v>137</v>
      </c>
      <c r="F104" s="5" t="s">
        <v>111</v>
      </c>
      <c r="G104" s="4" t="s">
        <v>138</v>
      </c>
      <c r="H104" s="5" t="s">
        <v>139</v>
      </c>
      <c r="I104" s="4" t="s">
        <v>133</v>
      </c>
      <c r="J104" s="1" t="s">
        <v>140</v>
      </c>
      <c r="K104" s="1" t="s">
        <v>141</v>
      </c>
      <c r="L104" s="1" t="s">
        <v>140</v>
      </c>
      <c r="M104" s="4" t="s">
        <v>124</v>
      </c>
      <c r="N104" s="4" t="s">
        <v>133</v>
      </c>
      <c r="O104" s="4" t="s">
        <v>132</v>
      </c>
      <c r="P104" s="4" t="s">
        <v>124</v>
      </c>
    </row>
    <row r="105" spans="1:16">
      <c r="A105" s="4" t="s">
        <v>142</v>
      </c>
      <c r="B105" s="4" t="s">
        <v>109</v>
      </c>
      <c r="C105" s="9" t="s">
        <v>143</v>
      </c>
      <c r="D105" s="5" t="s">
        <v>111</v>
      </c>
      <c r="E105" s="9" t="s">
        <v>144</v>
      </c>
      <c r="F105" s="5" t="s">
        <v>111</v>
      </c>
      <c r="G105" s="4" t="s">
        <v>145</v>
      </c>
      <c r="H105" s="5" t="s">
        <v>146</v>
      </c>
      <c r="I105" s="4" t="s">
        <v>124</v>
      </c>
      <c r="J105" s="5"/>
      <c r="L105" s="4" t="s">
        <v>113</v>
      </c>
      <c r="M105" s="4" t="s">
        <v>147</v>
      </c>
      <c r="N105" s="4" t="s">
        <v>124</v>
      </c>
      <c r="O105" s="4" t="s">
        <v>141</v>
      </c>
      <c r="P105" s="4" t="s">
        <v>148</v>
      </c>
    </row>
    <row r="106" spans="1:16">
      <c r="A106" s="6" t="s">
        <v>149</v>
      </c>
      <c r="B106" s="4" t="s">
        <v>109</v>
      </c>
      <c r="C106" s="9" t="s">
        <v>150</v>
      </c>
      <c r="D106" s="5" t="s">
        <v>111</v>
      </c>
      <c r="E106" s="9" t="s">
        <v>151</v>
      </c>
      <c r="F106" s="5" t="s">
        <v>111</v>
      </c>
      <c r="G106" s="4" t="s">
        <v>152</v>
      </c>
      <c r="I106" s="4" t="s">
        <v>132</v>
      </c>
      <c r="J106" s="4"/>
      <c r="L106" s="4" t="s">
        <v>153</v>
      </c>
      <c r="M106" s="4" t="s">
        <v>148</v>
      </c>
      <c r="N106" s="4" t="s">
        <v>134</v>
      </c>
      <c r="O106" s="4" t="s">
        <v>154</v>
      </c>
      <c r="P106" s="4" t="s">
        <v>147</v>
      </c>
    </row>
    <row r="107" spans="1:16">
      <c r="A107" s="6" t="s">
        <v>155</v>
      </c>
      <c r="B107" s="4" t="s">
        <v>109</v>
      </c>
      <c r="C107" s="10" t="s">
        <v>156</v>
      </c>
      <c r="D107" s="11" t="s">
        <v>157</v>
      </c>
      <c r="E107" s="10" t="s">
        <v>158</v>
      </c>
      <c r="F107" s="11" t="s">
        <v>157</v>
      </c>
      <c r="G107" s="4" t="s">
        <v>159</v>
      </c>
      <c r="I107" s="1" t="s">
        <v>141</v>
      </c>
      <c r="J107" s="4"/>
      <c r="L107" s="4" t="s">
        <v>160</v>
      </c>
      <c r="N107" s="4" t="s">
        <v>132</v>
      </c>
      <c r="O107" s="4" t="s">
        <v>161</v>
      </c>
      <c r="P107" s="4" t="s">
        <v>162</v>
      </c>
    </row>
    <row r="108" spans="1:16">
      <c r="A108" s="6" t="s">
        <v>163</v>
      </c>
      <c r="B108" s="4" t="s">
        <v>109</v>
      </c>
      <c r="C108" s="9" t="s">
        <v>164</v>
      </c>
      <c r="D108" s="9" t="s">
        <v>109</v>
      </c>
      <c r="E108" s="9" t="s">
        <v>165</v>
      </c>
      <c r="F108" s="9" t="s">
        <v>109</v>
      </c>
      <c r="G108" s="4" t="s">
        <v>153</v>
      </c>
      <c r="I108" s="4"/>
      <c r="J108" s="4"/>
      <c r="L108" s="4" t="s">
        <v>121</v>
      </c>
      <c r="N108" s="4" t="s">
        <v>141</v>
      </c>
      <c r="O108" s="4" t="s">
        <v>166</v>
      </c>
      <c r="P108" s="4" t="s">
        <v>167</v>
      </c>
    </row>
    <row r="109" spans="1:16">
      <c r="A109" s="6" t="s">
        <v>168</v>
      </c>
      <c r="B109" s="4" t="s">
        <v>109</v>
      </c>
      <c r="C109" s="9" t="s">
        <v>169</v>
      </c>
      <c r="D109" s="5" t="s">
        <v>111</v>
      </c>
      <c r="E109" s="9" t="s">
        <v>170</v>
      </c>
      <c r="F109" s="5" t="s">
        <v>111</v>
      </c>
      <c r="G109" s="4" t="s">
        <v>160</v>
      </c>
      <c r="I109" s="4"/>
      <c r="L109" s="4" t="s">
        <v>171</v>
      </c>
      <c r="N109" s="4" t="s">
        <v>154</v>
      </c>
      <c r="O109" s="4" t="s">
        <v>172</v>
      </c>
      <c r="P109" s="4" t="s">
        <v>173</v>
      </c>
    </row>
    <row r="110" spans="1:16">
      <c r="A110" s="6" t="s">
        <v>174</v>
      </c>
      <c r="B110" s="4" t="s">
        <v>109</v>
      </c>
      <c r="C110" s="5" t="s">
        <v>175</v>
      </c>
      <c r="D110" s="5" t="s">
        <v>111</v>
      </c>
      <c r="E110" s="5" t="s">
        <v>176</v>
      </c>
      <c r="F110" s="5" t="s">
        <v>111</v>
      </c>
      <c r="G110" s="4" t="s">
        <v>177</v>
      </c>
      <c r="I110" s="4"/>
      <c r="J110" s="4"/>
      <c r="K110" s="4"/>
      <c r="L110" s="4" t="s">
        <v>152</v>
      </c>
      <c r="N110" s="4" t="s">
        <v>161</v>
      </c>
      <c r="O110" s="5" t="s">
        <v>178</v>
      </c>
      <c r="P110" s="4" t="s">
        <v>179</v>
      </c>
    </row>
    <row r="111" spans="1:16">
      <c r="A111" s="6" t="s">
        <v>180</v>
      </c>
      <c r="B111" s="4" t="s">
        <v>181</v>
      </c>
      <c r="C111" s="9" t="s">
        <v>182</v>
      </c>
      <c r="D111" s="5" t="s">
        <v>111</v>
      </c>
      <c r="E111" s="9" t="s">
        <v>183</v>
      </c>
      <c r="F111" s="5" t="s">
        <v>111</v>
      </c>
      <c r="G111" s="4" t="s">
        <v>184</v>
      </c>
      <c r="I111" s="12"/>
      <c r="J111" s="4"/>
      <c r="K111" s="4"/>
      <c r="L111" s="4" t="s">
        <v>185</v>
      </c>
      <c r="N111" s="4" t="s">
        <v>166</v>
      </c>
      <c r="O111" s="4" t="s">
        <v>186</v>
      </c>
    </row>
    <row r="112" spans="1:16">
      <c r="A112" s="6" t="s">
        <v>187</v>
      </c>
      <c r="B112" s="4" t="s">
        <v>181</v>
      </c>
      <c r="C112" s="9" t="s">
        <v>188</v>
      </c>
      <c r="D112" s="5" t="s">
        <v>111</v>
      </c>
      <c r="E112" s="9" t="s">
        <v>189</v>
      </c>
      <c r="F112" s="5" t="s">
        <v>111</v>
      </c>
      <c r="G112" s="4" t="s">
        <v>190</v>
      </c>
      <c r="I112" s="4"/>
      <c r="J112" s="4"/>
      <c r="K112" s="4"/>
      <c r="L112" s="4" t="s">
        <v>145</v>
      </c>
      <c r="N112" s="4" t="s">
        <v>172</v>
      </c>
      <c r="O112" s="6" t="s">
        <v>191</v>
      </c>
    </row>
    <row r="113" spans="1:15">
      <c r="A113" s="6" t="s">
        <v>192</v>
      </c>
      <c r="B113" s="4" t="s">
        <v>181</v>
      </c>
      <c r="C113" s="9" t="s">
        <v>193</v>
      </c>
      <c r="D113" s="5" t="s">
        <v>111</v>
      </c>
      <c r="E113" s="9" t="s">
        <v>194</v>
      </c>
      <c r="F113" s="5" t="s">
        <v>111</v>
      </c>
      <c r="G113" s="4" t="s">
        <v>195</v>
      </c>
      <c r="J113" s="4"/>
      <c r="K113" s="4"/>
      <c r="L113" s="4" t="s">
        <v>196</v>
      </c>
      <c r="N113" s="4" t="s">
        <v>173</v>
      </c>
      <c r="O113" s="6" t="s">
        <v>197</v>
      </c>
    </row>
    <row r="114" spans="1:15">
      <c r="A114" s="6" t="s">
        <v>198</v>
      </c>
      <c r="B114" s="4" t="s">
        <v>181</v>
      </c>
      <c r="C114" s="9" t="s">
        <v>199</v>
      </c>
      <c r="D114" s="5" t="s">
        <v>111</v>
      </c>
      <c r="E114" s="9" t="s">
        <v>200</v>
      </c>
      <c r="F114" s="5" t="s">
        <v>111</v>
      </c>
      <c r="G114" s="4" t="s">
        <v>201</v>
      </c>
      <c r="J114" s="4"/>
      <c r="K114" s="4"/>
      <c r="L114" s="4" t="s">
        <v>202</v>
      </c>
      <c r="N114" s="4" t="s">
        <v>179</v>
      </c>
      <c r="O114" s="6" t="s">
        <v>203</v>
      </c>
    </row>
    <row r="115" spans="1:15">
      <c r="A115" s="6" t="s">
        <v>204</v>
      </c>
      <c r="B115" s="4" t="s">
        <v>181</v>
      </c>
      <c r="C115" s="9" t="s">
        <v>205</v>
      </c>
      <c r="D115" s="5" t="s">
        <v>111</v>
      </c>
      <c r="E115" s="9" t="s">
        <v>206</v>
      </c>
      <c r="F115" s="5" t="s">
        <v>111</v>
      </c>
      <c r="G115" s="4" t="s">
        <v>207</v>
      </c>
      <c r="I115" s="4"/>
      <c r="J115" s="4"/>
      <c r="K115" s="4"/>
      <c r="L115" s="4" t="s">
        <v>208</v>
      </c>
      <c r="N115" s="4" t="s">
        <v>178</v>
      </c>
      <c r="O115" s="6" t="s">
        <v>209</v>
      </c>
    </row>
    <row r="116" spans="1:15">
      <c r="A116" s="6" t="s">
        <v>210</v>
      </c>
      <c r="B116" s="4" t="s">
        <v>181</v>
      </c>
      <c r="C116" s="9" t="s">
        <v>211</v>
      </c>
      <c r="D116" s="5" t="s">
        <v>111</v>
      </c>
      <c r="E116" s="9" t="s">
        <v>212</v>
      </c>
      <c r="F116" s="5" t="s">
        <v>111</v>
      </c>
      <c r="G116" s="6" t="s">
        <v>213</v>
      </c>
      <c r="I116" s="4"/>
      <c r="J116" s="4"/>
      <c r="K116" s="4"/>
      <c r="L116" s="4" t="s">
        <v>214</v>
      </c>
      <c r="N116" s="4" t="s">
        <v>186</v>
      </c>
      <c r="O116" s="6" t="s">
        <v>215</v>
      </c>
    </row>
    <row r="117" spans="1:15">
      <c r="A117" s="6" t="s">
        <v>216</v>
      </c>
      <c r="B117" s="4" t="s">
        <v>181</v>
      </c>
      <c r="C117" s="9" t="s">
        <v>217</v>
      </c>
      <c r="D117" s="5" t="s">
        <v>111</v>
      </c>
      <c r="E117" s="9" t="s">
        <v>218</v>
      </c>
      <c r="F117" s="5" t="s">
        <v>111</v>
      </c>
      <c r="G117" s="4" t="s">
        <v>219</v>
      </c>
      <c r="I117" s="4"/>
      <c r="J117" s="4"/>
      <c r="K117" s="4"/>
      <c r="L117" s="4" t="s">
        <v>220</v>
      </c>
      <c r="N117" s="6" t="s">
        <v>191</v>
      </c>
      <c r="O117" s="6" t="s">
        <v>221</v>
      </c>
    </row>
    <row r="118" spans="1:15">
      <c r="A118" s="6" t="s">
        <v>222</v>
      </c>
      <c r="B118" s="4" t="s">
        <v>181</v>
      </c>
      <c r="C118" s="9" t="s">
        <v>223</v>
      </c>
      <c r="D118" s="5" t="s">
        <v>111</v>
      </c>
      <c r="E118" s="9" t="s">
        <v>224</v>
      </c>
      <c r="F118" s="5" t="s">
        <v>111</v>
      </c>
      <c r="G118" s="4" t="s">
        <v>225</v>
      </c>
      <c r="I118" s="4"/>
      <c r="J118" s="4"/>
      <c r="K118" s="4"/>
      <c r="L118" s="4" t="s">
        <v>226</v>
      </c>
      <c r="N118" s="6" t="s">
        <v>197</v>
      </c>
      <c r="O118" s="6" t="s">
        <v>227</v>
      </c>
    </row>
    <row r="119" spans="1:15">
      <c r="A119" s="6" t="s">
        <v>228</v>
      </c>
      <c r="B119" s="4" t="s">
        <v>181</v>
      </c>
      <c r="C119" s="9" t="s">
        <v>229</v>
      </c>
      <c r="D119" s="5" t="s">
        <v>111</v>
      </c>
      <c r="E119" s="9" t="s">
        <v>230</v>
      </c>
      <c r="F119" s="5" t="s">
        <v>111</v>
      </c>
      <c r="G119" s="4" t="s">
        <v>214</v>
      </c>
      <c r="I119" s="4"/>
      <c r="J119" s="4"/>
      <c r="K119" s="4"/>
      <c r="L119" s="6" t="s">
        <v>231</v>
      </c>
      <c r="N119" s="6" t="s">
        <v>203</v>
      </c>
      <c r="O119" s="6" t="s">
        <v>232</v>
      </c>
    </row>
    <row r="120" spans="1:15">
      <c r="A120" s="6" t="s">
        <v>233</v>
      </c>
      <c r="B120" s="4" t="s">
        <v>181</v>
      </c>
      <c r="C120" s="9" t="s">
        <v>234</v>
      </c>
      <c r="D120" s="5" t="s">
        <v>111</v>
      </c>
      <c r="E120" s="9" t="s">
        <v>235</v>
      </c>
      <c r="F120" s="5" t="s">
        <v>111</v>
      </c>
      <c r="G120" s="4" t="s">
        <v>220</v>
      </c>
      <c r="I120" s="4"/>
      <c r="J120" s="4"/>
      <c r="K120" s="4"/>
      <c r="L120" s="6" t="s">
        <v>236</v>
      </c>
      <c r="N120" s="6" t="s">
        <v>209</v>
      </c>
      <c r="O120" s="4" t="s">
        <v>173</v>
      </c>
    </row>
    <row r="121" spans="1:15">
      <c r="A121" s="6" t="s">
        <v>237</v>
      </c>
      <c r="B121" s="4" t="s">
        <v>181</v>
      </c>
      <c r="C121" s="9" t="s">
        <v>238</v>
      </c>
      <c r="D121" s="5" t="s">
        <v>111</v>
      </c>
      <c r="E121" s="9" t="s">
        <v>239</v>
      </c>
      <c r="F121" s="5" t="s">
        <v>111</v>
      </c>
      <c r="G121" s="4" t="s">
        <v>226</v>
      </c>
      <c r="J121" s="4"/>
      <c r="K121" s="4"/>
      <c r="L121" s="4" t="s">
        <v>240</v>
      </c>
      <c r="N121" s="6" t="s">
        <v>215</v>
      </c>
      <c r="O121" s="4" t="s">
        <v>179</v>
      </c>
    </row>
    <row r="122" spans="1:15">
      <c r="A122" s="6" t="s">
        <v>241</v>
      </c>
      <c r="B122" s="4" t="s">
        <v>181</v>
      </c>
      <c r="C122" s="13" t="s">
        <v>242</v>
      </c>
      <c r="D122" s="11" t="s">
        <v>243</v>
      </c>
      <c r="E122" s="13" t="s">
        <v>244</v>
      </c>
      <c r="F122" s="11" t="s">
        <v>243</v>
      </c>
      <c r="G122" s="6" t="s">
        <v>231</v>
      </c>
      <c r="J122" s="4"/>
      <c r="K122" s="4"/>
      <c r="L122" s="4" t="s">
        <v>245</v>
      </c>
      <c r="N122" s="6" t="s">
        <v>221</v>
      </c>
    </row>
    <row r="123" spans="1:15">
      <c r="A123" s="6" t="s">
        <v>246</v>
      </c>
      <c r="B123" s="4" t="s">
        <v>181</v>
      </c>
      <c r="C123" s="13" t="s">
        <v>247</v>
      </c>
      <c r="D123" s="11" t="s">
        <v>243</v>
      </c>
      <c r="E123" s="13" t="s">
        <v>248</v>
      </c>
      <c r="F123" s="11" t="s">
        <v>243</v>
      </c>
      <c r="G123" s="6" t="s">
        <v>236</v>
      </c>
      <c r="J123" s="4"/>
      <c r="K123" s="4"/>
      <c r="L123" s="6" t="s">
        <v>249</v>
      </c>
      <c r="N123" s="6" t="s">
        <v>227</v>
      </c>
    </row>
    <row r="124" spans="1:15">
      <c r="A124" s="6" t="s">
        <v>250</v>
      </c>
      <c r="B124" s="4" t="s">
        <v>181</v>
      </c>
      <c r="C124" s="11" t="s">
        <v>251</v>
      </c>
      <c r="D124" s="11" t="s">
        <v>181</v>
      </c>
      <c r="E124" s="11" t="s">
        <v>252</v>
      </c>
      <c r="F124" s="11" t="s">
        <v>181</v>
      </c>
      <c r="G124" s="4" t="s">
        <v>240</v>
      </c>
      <c r="I124" s="4"/>
      <c r="N124" s="6" t="s">
        <v>232</v>
      </c>
    </row>
    <row r="125" spans="1:15">
      <c r="A125" s="6" t="s">
        <v>253</v>
      </c>
      <c r="B125" s="4" t="s">
        <v>181</v>
      </c>
      <c r="C125" s="10" t="s">
        <v>254</v>
      </c>
      <c r="D125" s="11" t="s">
        <v>255</v>
      </c>
      <c r="E125" s="10" t="s">
        <v>256</v>
      </c>
      <c r="F125" s="11" t="s">
        <v>255</v>
      </c>
      <c r="G125" s="4" t="s">
        <v>245</v>
      </c>
      <c r="I125" s="4"/>
    </row>
    <row r="126" spans="1:15">
      <c r="A126" s="6" t="s">
        <v>257</v>
      </c>
      <c r="B126" s="4" t="s">
        <v>181</v>
      </c>
      <c r="C126" s="11" t="s">
        <v>258</v>
      </c>
      <c r="D126" s="11" t="s">
        <v>255</v>
      </c>
      <c r="E126" s="11" t="s">
        <v>259</v>
      </c>
      <c r="F126" s="11" t="s">
        <v>255</v>
      </c>
      <c r="G126" s="6" t="s">
        <v>249</v>
      </c>
    </row>
    <row r="127" spans="1:15">
      <c r="A127" s="6" t="s">
        <v>260</v>
      </c>
      <c r="B127" s="4" t="s">
        <v>157</v>
      </c>
      <c r="C127" s="9" t="s">
        <v>261</v>
      </c>
      <c r="D127" s="9" t="s">
        <v>109</v>
      </c>
      <c r="E127" s="9" t="s">
        <v>262</v>
      </c>
      <c r="F127" s="9" t="s">
        <v>109</v>
      </c>
      <c r="G127" s="6" t="s">
        <v>263</v>
      </c>
      <c r="L127" s="14" t="s">
        <v>145</v>
      </c>
    </row>
    <row r="128" spans="1:15">
      <c r="A128" s="6" t="s">
        <v>264</v>
      </c>
      <c r="B128" s="4" t="s">
        <v>157</v>
      </c>
      <c r="C128" s="9" t="s">
        <v>265</v>
      </c>
      <c r="D128" s="9" t="s">
        <v>109</v>
      </c>
      <c r="E128" s="9" t="s">
        <v>266</v>
      </c>
      <c r="F128" s="9" t="s">
        <v>109</v>
      </c>
      <c r="L128" s="14" t="s">
        <v>159</v>
      </c>
    </row>
    <row r="129" spans="1:12">
      <c r="A129" s="6" t="s">
        <v>267</v>
      </c>
      <c r="B129" s="4" t="s">
        <v>157</v>
      </c>
      <c r="C129" s="11" t="s">
        <v>268</v>
      </c>
      <c r="D129" s="11" t="s">
        <v>255</v>
      </c>
      <c r="E129" s="11" t="s">
        <v>269</v>
      </c>
      <c r="F129" s="11" t="s">
        <v>255</v>
      </c>
      <c r="L129" s="14" t="s">
        <v>195</v>
      </c>
    </row>
    <row r="130" spans="1:12">
      <c r="A130" s="6" t="s">
        <v>270</v>
      </c>
      <c r="B130" s="4" t="s">
        <v>157</v>
      </c>
      <c r="C130" s="11" t="s">
        <v>271</v>
      </c>
      <c r="D130" s="11" t="s">
        <v>255</v>
      </c>
      <c r="E130" s="11" t="s">
        <v>272</v>
      </c>
      <c r="F130" s="11" t="s">
        <v>255</v>
      </c>
      <c r="L130" s="14" t="s">
        <v>201</v>
      </c>
    </row>
    <row r="131" spans="1:12">
      <c r="A131" s="6" t="s">
        <v>273</v>
      </c>
      <c r="B131" s="4" t="s">
        <v>157</v>
      </c>
      <c r="C131" s="9" t="s">
        <v>274</v>
      </c>
      <c r="D131" s="9" t="s">
        <v>109</v>
      </c>
      <c r="E131" s="9" t="s">
        <v>275</v>
      </c>
      <c r="F131" s="9" t="s">
        <v>109</v>
      </c>
      <c r="L131" s="14" t="s">
        <v>207</v>
      </c>
    </row>
    <row r="132" spans="1:12">
      <c r="A132" s="6" t="s">
        <v>276</v>
      </c>
      <c r="B132" s="4" t="s">
        <v>157</v>
      </c>
      <c r="C132" s="11" t="s">
        <v>277</v>
      </c>
      <c r="D132" s="11" t="s">
        <v>255</v>
      </c>
      <c r="E132" s="11" t="s">
        <v>278</v>
      </c>
      <c r="F132" s="11" t="s">
        <v>255</v>
      </c>
      <c r="L132" s="15" t="s">
        <v>213</v>
      </c>
    </row>
    <row r="133" spans="1:12">
      <c r="A133" s="6" t="s">
        <v>279</v>
      </c>
      <c r="B133" s="4" t="s">
        <v>157</v>
      </c>
      <c r="C133" s="9" t="s">
        <v>280</v>
      </c>
      <c r="D133" s="9" t="s">
        <v>109</v>
      </c>
      <c r="E133" s="9" t="s">
        <v>281</v>
      </c>
      <c r="F133" s="9" t="s">
        <v>109</v>
      </c>
      <c r="L133" s="15" t="s">
        <v>263</v>
      </c>
    </row>
    <row r="134" spans="1:12">
      <c r="A134" s="6" t="s">
        <v>282</v>
      </c>
      <c r="B134" s="4" t="s">
        <v>157</v>
      </c>
      <c r="C134" s="11" t="s">
        <v>283</v>
      </c>
      <c r="D134" s="11" t="s">
        <v>181</v>
      </c>
      <c r="E134" s="11" t="s">
        <v>284</v>
      </c>
      <c r="F134" s="11" t="s">
        <v>181</v>
      </c>
    </row>
    <row r="135" spans="1:12">
      <c r="A135" s="6" t="s">
        <v>285</v>
      </c>
      <c r="B135" s="4" t="s">
        <v>157</v>
      </c>
      <c r="C135" s="11" t="s">
        <v>286</v>
      </c>
      <c r="D135" s="11" t="s">
        <v>181</v>
      </c>
      <c r="E135" s="11" t="s">
        <v>287</v>
      </c>
      <c r="F135" s="11" t="s">
        <v>181</v>
      </c>
    </row>
    <row r="136" spans="1:12">
      <c r="A136" s="6" t="s">
        <v>288</v>
      </c>
      <c r="B136" s="4" t="s">
        <v>157</v>
      </c>
      <c r="C136" s="11" t="s">
        <v>289</v>
      </c>
      <c r="D136" s="11" t="s">
        <v>181</v>
      </c>
      <c r="E136" s="11" t="s">
        <v>290</v>
      </c>
      <c r="F136" s="11" t="s">
        <v>181</v>
      </c>
    </row>
    <row r="137" spans="1:12">
      <c r="A137" s="6" t="s">
        <v>291</v>
      </c>
      <c r="B137" s="4" t="s">
        <v>157</v>
      </c>
      <c r="C137" s="11" t="s">
        <v>292</v>
      </c>
      <c r="D137" s="11" t="s">
        <v>181</v>
      </c>
      <c r="E137" s="11" t="s">
        <v>293</v>
      </c>
      <c r="F137" s="11" t="s">
        <v>181</v>
      </c>
    </row>
    <row r="138" spans="1:12">
      <c r="A138" s="6" t="s">
        <v>294</v>
      </c>
      <c r="B138" s="4" t="s">
        <v>255</v>
      </c>
      <c r="C138" s="13" t="s">
        <v>295</v>
      </c>
      <c r="D138" s="11" t="s">
        <v>243</v>
      </c>
      <c r="E138" s="13" t="s">
        <v>296</v>
      </c>
      <c r="F138" s="11" t="s">
        <v>243</v>
      </c>
    </row>
    <row r="139" spans="1:12">
      <c r="A139" s="6" t="s">
        <v>297</v>
      </c>
      <c r="B139" s="4" t="s">
        <v>255</v>
      </c>
      <c r="C139" s="13" t="s">
        <v>298</v>
      </c>
      <c r="D139" s="11" t="s">
        <v>243</v>
      </c>
      <c r="E139" s="13" t="s">
        <v>299</v>
      </c>
      <c r="F139" s="11" t="s">
        <v>243</v>
      </c>
    </row>
    <row r="140" spans="1:12">
      <c r="A140" s="6" t="s">
        <v>300</v>
      </c>
      <c r="B140" s="4" t="s">
        <v>255</v>
      </c>
      <c r="C140" s="13" t="s">
        <v>301</v>
      </c>
      <c r="D140" s="11" t="s">
        <v>243</v>
      </c>
      <c r="E140" s="13" t="s">
        <v>302</v>
      </c>
      <c r="F140" s="11" t="s">
        <v>243</v>
      </c>
    </row>
    <row r="141" spans="1:12">
      <c r="A141" s="6" t="s">
        <v>303</v>
      </c>
      <c r="B141" s="4" t="s">
        <v>255</v>
      </c>
      <c r="C141" s="13" t="s">
        <v>304</v>
      </c>
      <c r="D141" s="11" t="s">
        <v>243</v>
      </c>
      <c r="E141" s="13" t="s">
        <v>305</v>
      </c>
      <c r="F141" s="11" t="s">
        <v>243</v>
      </c>
    </row>
    <row r="142" spans="1:12">
      <c r="A142" s="6" t="s">
        <v>306</v>
      </c>
      <c r="B142" s="4" t="s">
        <v>255</v>
      </c>
      <c r="C142" s="13" t="s">
        <v>307</v>
      </c>
      <c r="D142" s="11" t="s">
        <v>243</v>
      </c>
      <c r="E142" s="13" t="s">
        <v>308</v>
      </c>
      <c r="F142" s="11" t="s">
        <v>243</v>
      </c>
    </row>
    <row r="143" spans="1:12">
      <c r="A143" s="6" t="s">
        <v>309</v>
      </c>
      <c r="B143" s="4" t="s">
        <v>255</v>
      </c>
      <c r="C143" s="13" t="s">
        <v>310</v>
      </c>
      <c r="D143" s="11" t="s">
        <v>243</v>
      </c>
      <c r="E143" s="13" t="s">
        <v>311</v>
      </c>
      <c r="F143" s="11" t="s">
        <v>243</v>
      </c>
    </row>
    <row r="144" spans="1:12">
      <c r="A144" s="6" t="s">
        <v>312</v>
      </c>
      <c r="B144" s="4" t="s">
        <v>255</v>
      </c>
      <c r="C144" s="13" t="s">
        <v>313</v>
      </c>
      <c r="D144" s="11" t="s">
        <v>243</v>
      </c>
      <c r="E144" s="13" t="s">
        <v>314</v>
      </c>
      <c r="F144" s="11" t="s">
        <v>243</v>
      </c>
    </row>
    <row r="145" spans="1:6">
      <c r="A145" s="6" t="s">
        <v>315</v>
      </c>
      <c r="B145" s="4" t="s">
        <v>255</v>
      </c>
      <c r="C145" s="13" t="s">
        <v>316</v>
      </c>
      <c r="D145" s="11" t="s">
        <v>243</v>
      </c>
      <c r="E145" s="13" t="s">
        <v>317</v>
      </c>
      <c r="F145" s="11" t="s">
        <v>243</v>
      </c>
    </row>
    <row r="146" spans="1:6">
      <c r="A146" s="6" t="s">
        <v>318</v>
      </c>
      <c r="B146" s="4" t="s">
        <v>255</v>
      </c>
      <c r="C146" s="13" t="s">
        <v>319</v>
      </c>
      <c r="D146" s="11" t="s">
        <v>243</v>
      </c>
      <c r="E146" s="13" t="s">
        <v>320</v>
      </c>
      <c r="F146" s="11" t="s">
        <v>243</v>
      </c>
    </row>
    <row r="147" spans="1:6">
      <c r="A147" s="6" t="s">
        <v>321</v>
      </c>
      <c r="B147" s="4" t="s">
        <v>255</v>
      </c>
      <c r="C147" s="13" t="s">
        <v>322</v>
      </c>
      <c r="D147" s="11" t="s">
        <v>243</v>
      </c>
      <c r="E147" s="13" t="s">
        <v>323</v>
      </c>
      <c r="F147" s="11" t="s">
        <v>243</v>
      </c>
    </row>
    <row r="148" spans="1:6">
      <c r="A148" s="6" t="s">
        <v>324</v>
      </c>
      <c r="B148" s="4" t="s">
        <v>255</v>
      </c>
      <c r="C148" s="5" t="s">
        <v>325</v>
      </c>
      <c r="D148" s="5" t="s">
        <v>111</v>
      </c>
      <c r="E148" s="5" t="s">
        <v>326</v>
      </c>
      <c r="F148" s="5" t="s">
        <v>111</v>
      </c>
    </row>
    <row r="149" spans="1:6">
      <c r="A149" s="6" t="s">
        <v>327</v>
      </c>
      <c r="B149" s="4" t="s">
        <v>255</v>
      </c>
      <c r="C149" s="5" t="s">
        <v>328</v>
      </c>
      <c r="D149" s="5" t="s">
        <v>111</v>
      </c>
      <c r="E149" s="5" t="s">
        <v>329</v>
      </c>
      <c r="F149" s="5" t="s">
        <v>111</v>
      </c>
    </row>
    <row r="150" spans="1:6">
      <c r="A150" s="6" t="s">
        <v>330</v>
      </c>
      <c r="B150" s="4" t="s">
        <v>243</v>
      </c>
      <c r="C150" s="5" t="s">
        <v>331</v>
      </c>
      <c r="D150" s="5" t="s">
        <v>111</v>
      </c>
      <c r="E150" s="5" t="s">
        <v>332</v>
      </c>
      <c r="F150" s="5" t="s">
        <v>111</v>
      </c>
    </row>
    <row r="151" spans="1:6">
      <c r="A151" s="6" t="s">
        <v>333</v>
      </c>
      <c r="B151" s="4" t="s">
        <v>243</v>
      </c>
      <c r="C151" s="5" t="s">
        <v>334</v>
      </c>
      <c r="D151" s="5" t="s">
        <v>111</v>
      </c>
      <c r="E151" s="5" t="s">
        <v>335</v>
      </c>
      <c r="F151" s="5" t="s">
        <v>111</v>
      </c>
    </row>
    <row r="152" spans="1:6">
      <c r="A152" s="6" t="s">
        <v>336</v>
      </c>
      <c r="B152" s="4" t="s">
        <v>243</v>
      </c>
      <c r="C152" s="10" t="s">
        <v>337</v>
      </c>
      <c r="D152" s="11" t="s">
        <v>157</v>
      </c>
      <c r="E152" s="10" t="s">
        <v>338</v>
      </c>
      <c r="F152" s="11" t="s">
        <v>157</v>
      </c>
    </row>
    <row r="153" spans="1:6">
      <c r="A153" s="6" t="s">
        <v>339</v>
      </c>
      <c r="B153" s="4" t="s">
        <v>243</v>
      </c>
      <c r="C153" s="10" t="s">
        <v>340</v>
      </c>
      <c r="D153" s="11" t="s">
        <v>255</v>
      </c>
      <c r="E153" s="10" t="s">
        <v>341</v>
      </c>
      <c r="F153" s="11" t="s">
        <v>255</v>
      </c>
    </row>
    <row r="154" spans="1:6">
      <c r="A154" s="6" t="s">
        <v>342</v>
      </c>
      <c r="B154" s="4" t="s">
        <v>243</v>
      </c>
      <c r="C154" s="10" t="s">
        <v>343</v>
      </c>
      <c r="D154" s="11" t="s">
        <v>157</v>
      </c>
      <c r="E154" s="10" t="s">
        <v>344</v>
      </c>
      <c r="F154" s="11" t="s">
        <v>157</v>
      </c>
    </row>
    <row r="155" spans="1:6">
      <c r="A155" s="6" t="s">
        <v>345</v>
      </c>
      <c r="B155" s="4" t="s">
        <v>243</v>
      </c>
      <c r="C155" s="10" t="s">
        <v>346</v>
      </c>
      <c r="D155" s="11" t="s">
        <v>157</v>
      </c>
      <c r="E155" s="10" t="s">
        <v>347</v>
      </c>
      <c r="F155" s="11" t="s">
        <v>157</v>
      </c>
    </row>
    <row r="156" spans="1:6">
      <c r="A156" s="6" t="s">
        <v>348</v>
      </c>
      <c r="B156" s="4" t="s">
        <v>243</v>
      </c>
      <c r="C156" s="10" t="s">
        <v>349</v>
      </c>
      <c r="D156" s="11" t="s">
        <v>255</v>
      </c>
      <c r="E156" s="10" t="s">
        <v>350</v>
      </c>
      <c r="F156" s="11" t="s">
        <v>255</v>
      </c>
    </row>
    <row r="157" spans="1:6">
      <c r="A157" s="6" t="s">
        <v>351</v>
      </c>
      <c r="B157" s="4" t="s">
        <v>243</v>
      </c>
      <c r="C157" s="10" t="s">
        <v>352</v>
      </c>
      <c r="D157" s="11" t="s">
        <v>255</v>
      </c>
      <c r="E157" s="10" t="s">
        <v>353</v>
      </c>
      <c r="F157" s="11" t="s">
        <v>255</v>
      </c>
    </row>
    <row r="158" spans="1:6">
      <c r="A158" s="6" t="s">
        <v>354</v>
      </c>
      <c r="B158" s="4" t="s">
        <v>243</v>
      </c>
      <c r="C158" s="13" t="s">
        <v>355</v>
      </c>
      <c r="D158" s="9" t="s">
        <v>157</v>
      </c>
      <c r="E158" s="13" t="s">
        <v>356</v>
      </c>
      <c r="F158" s="9" t="s">
        <v>157</v>
      </c>
    </row>
    <row r="159" spans="1:6">
      <c r="A159" s="6" t="s">
        <v>357</v>
      </c>
      <c r="B159" s="4" t="s">
        <v>243</v>
      </c>
      <c r="C159" s="13" t="s">
        <v>358</v>
      </c>
      <c r="D159" s="9" t="s">
        <v>255</v>
      </c>
      <c r="E159" s="13" t="s">
        <v>359</v>
      </c>
      <c r="F159" s="9" t="s">
        <v>255</v>
      </c>
    </row>
    <row r="160" spans="1:6">
      <c r="A160" s="6" t="s">
        <v>360</v>
      </c>
      <c r="B160" s="4" t="s">
        <v>243</v>
      </c>
      <c r="C160" s="13" t="s">
        <v>361</v>
      </c>
      <c r="D160" s="9" t="s">
        <v>109</v>
      </c>
      <c r="E160" s="13" t="s">
        <v>362</v>
      </c>
      <c r="F160" s="9" t="s">
        <v>109</v>
      </c>
    </row>
    <row r="161" spans="1:6">
      <c r="A161" s="6" t="s">
        <v>363</v>
      </c>
      <c r="B161" s="4" t="s">
        <v>243</v>
      </c>
      <c r="C161" s="13" t="s">
        <v>364</v>
      </c>
      <c r="D161" s="11" t="s">
        <v>109</v>
      </c>
      <c r="E161" s="13" t="s">
        <v>365</v>
      </c>
      <c r="F161" s="11" t="s">
        <v>109</v>
      </c>
    </row>
    <row r="162" spans="1:6">
      <c r="A162" s="6" t="s">
        <v>366</v>
      </c>
      <c r="B162" s="4" t="s">
        <v>243</v>
      </c>
      <c r="C162" s="13" t="s">
        <v>367</v>
      </c>
      <c r="D162" s="11" t="s">
        <v>109</v>
      </c>
      <c r="E162" s="13" t="s">
        <v>368</v>
      </c>
      <c r="F162" s="11" t="s">
        <v>109</v>
      </c>
    </row>
    <row r="163" spans="1:6">
      <c r="A163" s="6" t="s">
        <v>369</v>
      </c>
      <c r="B163" s="4" t="s">
        <v>243</v>
      </c>
      <c r="C163" s="13" t="s">
        <v>370</v>
      </c>
      <c r="D163" s="11" t="s">
        <v>181</v>
      </c>
      <c r="E163" s="13" t="s">
        <v>371</v>
      </c>
      <c r="F163" s="11" t="s">
        <v>181</v>
      </c>
    </row>
    <row r="164" spans="1:6">
      <c r="A164" s="6" t="s">
        <v>372</v>
      </c>
      <c r="B164" s="4" t="s">
        <v>373</v>
      </c>
      <c r="C164" s="13" t="s">
        <v>374</v>
      </c>
      <c r="D164" s="11" t="s">
        <v>181</v>
      </c>
      <c r="E164" s="13" t="s">
        <v>375</v>
      </c>
      <c r="F164" s="11" t="s">
        <v>181</v>
      </c>
    </row>
    <row r="165" spans="1:6">
      <c r="A165" s="6" t="s">
        <v>376</v>
      </c>
      <c r="B165" s="4" t="s">
        <v>373</v>
      </c>
      <c r="C165" s="13" t="s">
        <v>377</v>
      </c>
      <c r="D165" s="11" t="s">
        <v>181</v>
      </c>
      <c r="E165" s="13" t="s">
        <v>378</v>
      </c>
      <c r="F165" s="11" t="s">
        <v>181</v>
      </c>
    </row>
    <row r="166" spans="1:6">
      <c r="A166" s="6" t="s">
        <v>379</v>
      </c>
      <c r="B166" s="4" t="s">
        <v>373</v>
      </c>
      <c r="C166" s="13" t="s">
        <v>380</v>
      </c>
      <c r="D166" s="11" t="s">
        <v>157</v>
      </c>
      <c r="E166" s="13" t="s">
        <v>381</v>
      </c>
      <c r="F166" s="11" t="s">
        <v>157</v>
      </c>
    </row>
    <row r="167" spans="1:6">
      <c r="A167" s="6" t="s">
        <v>382</v>
      </c>
      <c r="B167" s="4" t="s">
        <v>373</v>
      </c>
      <c r="C167" s="13" t="s">
        <v>383</v>
      </c>
      <c r="D167" s="11" t="s">
        <v>157</v>
      </c>
      <c r="E167" s="13" t="s">
        <v>384</v>
      </c>
      <c r="F167" s="11" t="s">
        <v>157</v>
      </c>
    </row>
    <row r="168" spans="1:6">
      <c r="A168" s="6" t="s">
        <v>385</v>
      </c>
      <c r="B168" s="4" t="s">
        <v>373</v>
      </c>
      <c r="C168" s="13" t="s">
        <v>386</v>
      </c>
      <c r="D168" s="11" t="s">
        <v>255</v>
      </c>
      <c r="E168" s="13" t="s">
        <v>387</v>
      </c>
      <c r="F168" s="11" t="s">
        <v>255</v>
      </c>
    </row>
    <row r="169" spans="1:6">
      <c r="A169" s="6" t="s">
        <v>388</v>
      </c>
      <c r="B169" s="4" t="s">
        <v>373</v>
      </c>
      <c r="C169" s="16" t="s">
        <v>389</v>
      </c>
      <c r="D169" s="17" t="s">
        <v>255</v>
      </c>
      <c r="E169" s="18" t="s">
        <v>390</v>
      </c>
      <c r="F169" s="19" t="s">
        <v>255</v>
      </c>
    </row>
    <row r="170" spans="1:6">
      <c r="A170" s="6" t="s">
        <v>391</v>
      </c>
      <c r="B170" s="4" t="s">
        <v>373</v>
      </c>
      <c r="C170" s="13" t="s">
        <v>392</v>
      </c>
      <c r="D170" s="19" t="s">
        <v>243</v>
      </c>
      <c r="E170" s="13" t="s">
        <v>393</v>
      </c>
      <c r="F170" s="19" t="s">
        <v>243</v>
      </c>
    </row>
    <row r="171" spans="1:6">
      <c r="A171" s="6" t="s">
        <v>394</v>
      </c>
      <c r="B171" s="4" t="s">
        <v>395</v>
      </c>
      <c r="C171" s="18" t="s">
        <v>396</v>
      </c>
      <c r="D171" s="19" t="s">
        <v>243</v>
      </c>
      <c r="E171" s="18" t="s">
        <v>397</v>
      </c>
      <c r="F171" s="19" t="s">
        <v>243</v>
      </c>
    </row>
    <row r="172" spans="1:6">
      <c r="A172" s="6" t="s">
        <v>398</v>
      </c>
      <c r="B172" s="4" t="s">
        <v>395</v>
      </c>
      <c r="C172" s="19" t="s">
        <v>399</v>
      </c>
      <c r="D172" s="19" t="s">
        <v>109</v>
      </c>
      <c r="E172" s="19" t="s">
        <v>400</v>
      </c>
      <c r="F172" s="19" t="s">
        <v>109</v>
      </c>
    </row>
    <row r="173" spans="1:6">
      <c r="A173" s="6" t="s">
        <v>401</v>
      </c>
      <c r="B173" s="4" t="s">
        <v>395</v>
      </c>
      <c r="C173" s="9" t="s">
        <v>402</v>
      </c>
      <c r="D173" s="19" t="s">
        <v>109</v>
      </c>
      <c r="E173" s="9" t="s">
        <v>403</v>
      </c>
      <c r="F173" s="19" t="s">
        <v>109</v>
      </c>
    </row>
    <row r="174" spans="1:6">
      <c r="A174" s="6" t="s">
        <v>404</v>
      </c>
      <c r="B174" s="4" t="s">
        <v>395</v>
      </c>
      <c r="C174" s="11" t="s">
        <v>405</v>
      </c>
      <c r="D174" s="19" t="s">
        <v>181</v>
      </c>
      <c r="E174" s="11" t="s">
        <v>406</v>
      </c>
      <c r="F174" s="19" t="s">
        <v>181</v>
      </c>
    </row>
    <row r="175" spans="1:6">
      <c r="A175" s="6" t="s">
        <v>407</v>
      </c>
      <c r="B175" s="4" t="s">
        <v>395</v>
      </c>
      <c r="C175" s="11" t="s">
        <v>408</v>
      </c>
      <c r="D175" s="19" t="s">
        <v>181</v>
      </c>
      <c r="E175" s="11" t="s">
        <v>409</v>
      </c>
      <c r="F175" s="19" t="s">
        <v>181</v>
      </c>
    </row>
    <row r="176" spans="1:6">
      <c r="A176" s="6" t="s">
        <v>410</v>
      </c>
      <c r="B176" s="4" t="s">
        <v>395</v>
      </c>
      <c r="C176" s="11" t="s">
        <v>411</v>
      </c>
      <c r="D176" s="19" t="s">
        <v>181</v>
      </c>
      <c r="E176" s="11" t="s">
        <v>412</v>
      </c>
      <c r="F176" s="19" t="s">
        <v>181</v>
      </c>
    </row>
    <row r="177" spans="1:6">
      <c r="A177" s="6" t="s">
        <v>413</v>
      </c>
      <c r="B177" s="4" t="s">
        <v>395</v>
      </c>
      <c r="C177" s="11" t="s">
        <v>414</v>
      </c>
      <c r="D177" s="19" t="s">
        <v>181</v>
      </c>
      <c r="E177" s="11" t="s">
        <v>415</v>
      </c>
      <c r="F177" s="19" t="s">
        <v>181</v>
      </c>
    </row>
    <row r="178" spans="1:6">
      <c r="A178" s="6" t="s">
        <v>416</v>
      </c>
      <c r="B178" s="5" t="s">
        <v>395</v>
      </c>
      <c r="C178" s="11" t="s">
        <v>417</v>
      </c>
      <c r="D178" s="19" t="s">
        <v>181</v>
      </c>
      <c r="E178" s="11" t="s">
        <v>418</v>
      </c>
      <c r="F178" s="19" t="s">
        <v>181</v>
      </c>
    </row>
    <row r="179" spans="1:6">
      <c r="A179" s="6" t="s">
        <v>419</v>
      </c>
      <c r="B179" s="5" t="s">
        <v>395</v>
      </c>
      <c r="C179" s="11" t="s">
        <v>420</v>
      </c>
      <c r="D179" s="19" t="s">
        <v>181</v>
      </c>
      <c r="E179" s="11" t="s">
        <v>421</v>
      </c>
      <c r="F179" s="19" t="s">
        <v>181</v>
      </c>
    </row>
    <row r="180" spans="1:6">
      <c r="A180" s="6" t="s">
        <v>422</v>
      </c>
      <c r="B180" s="5" t="s">
        <v>395</v>
      </c>
      <c r="C180" s="11" t="s">
        <v>423</v>
      </c>
      <c r="D180" s="19" t="s">
        <v>181</v>
      </c>
      <c r="E180" s="11" t="s">
        <v>424</v>
      </c>
      <c r="F180" s="19" t="s">
        <v>181</v>
      </c>
    </row>
    <row r="181" spans="1:6">
      <c r="A181" s="6" t="s">
        <v>263</v>
      </c>
      <c r="B181" s="6" t="s">
        <v>395</v>
      </c>
      <c r="C181" s="20" t="s">
        <v>425</v>
      </c>
      <c r="D181" s="19" t="s">
        <v>181</v>
      </c>
      <c r="E181" s="20" t="s">
        <v>426</v>
      </c>
      <c r="F181" s="19" t="s">
        <v>181</v>
      </c>
    </row>
    <row r="182" spans="1:6">
      <c r="A182" s="6" t="s">
        <v>427</v>
      </c>
      <c r="B182" s="6" t="s">
        <v>428</v>
      </c>
      <c r="C182" s="11" t="s">
        <v>429</v>
      </c>
      <c r="D182" s="19" t="s">
        <v>157</v>
      </c>
      <c r="E182" s="21" t="s">
        <v>430</v>
      </c>
      <c r="F182" s="19" t="s">
        <v>157</v>
      </c>
    </row>
    <row r="183" spans="1:6">
      <c r="A183" s="6" t="s">
        <v>431</v>
      </c>
      <c r="B183" s="6" t="s">
        <v>428</v>
      </c>
      <c r="C183" s="10" t="s">
        <v>432</v>
      </c>
      <c r="D183" s="19" t="s">
        <v>157</v>
      </c>
      <c r="E183" s="10" t="s">
        <v>433</v>
      </c>
      <c r="F183" s="19" t="s">
        <v>157</v>
      </c>
    </row>
    <row r="184" spans="1:6">
      <c r="A184" s="6" t="s">
        <v>434</v>
      </c>
      <c r="B184" s="6" t="s">
        <v>428</v>
      </c>
      <c r="C184" s="10" t="s">
        <v>435</v>
      </c>
      <c r="D184" s="19" t="s">
        <v>157</v>
      </c>
      <c r="E184" s="10" t="s">
        <v>436</v>
      </c>
      <c r="F184" s="19" t="s">
        <v>157</v>
      </c>
    </row>
    <row r="185" spans="1:6">
      <c r="A185" s="6" t="s">
        <v>437</v>
      </c>
      <c r="B185" s="6" t="s">
        <v>428</v>
      </c>
      <c r="C185" s="11" t="s">
        <v>438</v>
      </c>
      <c r="D185" s="19" t="s">
        <v>157</v>
      </c>
      <c r="E185" s="11" t="s">
        <v>439</v>
      </c>
      <c r="F185" s="19" t="s">
        <v>157</v>
      </c>
    </row>
    <row r="186" spans="1:6">
      <c r="A186" s="6" t="s">
        <v>440</v>
      </c>
      <c r="B186" s="6" t="s">
        <v>428</v>
      </c>
      <c r="C186" s="11" t="s">
        <v>441</v>
      </c>
      <c r="D186" s="19" t="s">
        <v>255</v>
      </c>
      <c r="E186" s="11" t="s">
        <v>442</v>
      </c>
      <c r="F186" s="19" t="s">
        <v>255</v>
      </c>
    </row>
    <row r="187" spans="1:6">
      <c r="A187" s="6" t="s">
        <v>443</v>
      </c>
      <c r="B187" s="5" t="s">
        <v>428</v>
      </c>
      <c r="C187" s="11" t="s">
        <v>394</v>
      </c>
      <c r="D187" s="19" t="s">
        <v>395</v>
      </c>
      <c r="E187" s="11" t="s">
        <v>263</v>
      </c>
      <c r="F187" s="19" t="s">
        <v>444</v>
      </c>
    </row>
    <row r="188" spans="1:6">
      <c r="A188" s="6" t="s">
        <v>445</v>
      </c>
      <c r="B188" s="4" t="s">
        <v>428</v>
      </c>
      <c r="C188" s="19" t="s">
        <v>398</v>
      </c>
      <c r="D188" s="19" t="s">
        <v>395</v>
      </c>
      <c r="E188" s="19" t="s">
        <v>446</v>
      </c>
      <c r="F188" s="19" t="s">
        <v>444</v>
      </c>
    </row>
    <row r="189" spans="1:6">
      <c r="A189" s="6" t="s">
        <v>447</v>
      </c>
      <c r="B189" s="4" t="s">
        <v>428</v>
      </c>
      <c r="C189" s="19" t="s">
        <v>401</v>
      </c>
      <c r="D189" s="19" t="s">
        <v>395</v>
      </c>
      <c r="E189" s="19" t="s">
        <v>448</v>
      </c>
      <c r="F189" s="19" t="s">
        <v>444</v>
      </c>
    </row>
    <row r="190" spans="1:6">
      <c r="A190" s="6" t="s">
        <v>449</v>
      </c>
      <c r="B190" s="4" t="s">
        <v>428</v>
      </c>
      <c r="C190" s="19" t="s">
        <v>404</v>
      </c>
      <c r="D190" s="19" t="s">
        <v>395</v>
      </c>
      <c r="E190" s="19" t="s">
        <v>450</v>
      </c>
      <c r="F190" s="19" t="s">
        <v>444</v>
      </c>
    </row>
    <row r="191" spans="1:6">
      <c r="A191" s="6" t="s">
        <v>451</v>
      </c>
      <c r="B191" s="4" t="s">
        <v>428</v>
      </c>
      <c r="C191" s="19" t="s">
        <v>407</v>
      </c>
      <c r="D191" s="19" t="s">
        <v>395</v>
      </c>
      <c r="E191" s="19" t="s">
        <v>452</v>
      </c>
      <c r="F191" s="19" t="s">
        <v>444</v>
      </c>
    </row>
    <row r="192" spans="1:6">
      <c r="A192" s="6" t="s">
        <v>453</v>
      </c>
      <c r="B192" s="4" t="s">
        <v>428</v>
      </c>
      <c r="C192" s="5" t="s">
        <v>410</v>
      </c>
      <c r="D192" s="22" t="s">
        <v>395</v>
      </c>
      <c r="E192" s="4" t="s">
        <v>454</v>
      </c>
      <c r="F192" s="4" t="s">
        <v>444</v>
      </c>
    </row>
    <row r="193" spans="1:6">
      <c r="A193" s="6" t="s">
        <v>455</v>
      </c>
      <c r="B193" s="4" t="s">
        <v>428</v>
      </c>
      <c r="C193" s="5" t="s">
        <v>413</v>
      </c>
      <c r="D193" s="22" t="s">
        <v>395</v>
      </c>
      <c r="E193" s="4" t="s">
        <v>456</v>
      </c>
      <c r="F193" s="4" t="s">
        <v>444</v>
      </c>
    </row>
    <row r="194" spans="1:6">
      <c r="A194" s="6" t="s">
        <v>457</v>
      </c>
      <c r="B194" s="4" t="s">
        <v>428</v>
      </c>
      <c r="C194" s="5" t="s">
        <v>416</v>
      </c>
      <c r="D194" s="22" t="s">
        <v>395</v>
      </c>
      <c r="E194" s="4" t="s">
        <v>458</v>
      </c>
      <c r="F194" s="4" t="s">
        <v>444</v>
      </c>
    </row>
    <row r="195" spans="1:6">
      <c r="A195" s="6" t="s">
        <v>459</v>
      </c>
      <c r="B195" s="4" t="s">
        <v>428</v>
      </c>
      <c r="C195" s="5" t="s">
        <v>419</v>
      </c>
      <c r="D195" s="22" t="s">
        <v>395</v>
      </c>
      <c r="E195" s="4" t="s">
        <v>460</v>
      </c>
      <c r="F195" s="4" t="s">
        <v>444</v>
      </c>
    </row>
    <row r="196" spans="1:6">
      <c r="A196" s="6" t="s">
        <v>461</v>
      </c>
      <c r="B196" s="4" t="s">
        <v>428</v>
      </c>
      <c r="C196" s="5" t="s">
        <v>422</v>
      </c>
      <c r="D196" s="22" t="s">
        <v>395</v>
      </c>
      <c r="E196" s="4" t="s">
        <v>462</v>
      </c>
      <c r="F196" s="4" t="s">
        <v>444</v>
      </c>
    </row>
    <row r="197" spans="1:6">
      <c r="A197" s="6" t="s">
        <v>463</v>
      </c>
      <c r="B197" s="4" t="s">
        <v>428</v>
      </c>
      <c r="C197" s="5" t="s">
        <v>263</v>
      </c>
      <c r="D197" s="22" t="s">
        <v>395</v>
      </c>
      <c r="E197" s="4" t="s">
        <v>464</v>
      </c>
      <c r="F197" s="4" t="s">
        <v>444</v>
      </c>
    </row>
    <row r="198" spans="1:6">
      <c r="A198" s="6" t="s">
        <v>465</v>
      </c>
      <c r="B198" s="4" t="s">
        <v>444</v>
      </c>
      <c r="C198" s="5" t="s">
        <v>466</v>
      </c>
      <c r="D198" s="22" t="s">
        <v>444</v>
      </c>
      <c r="E198" s="4" t="s">
        <v>467</v>
      </c>
      <c r="F198" s="4" t="s">
        <v>444</v>
      </c>
    </row>
    <row r="199" spans="1:6">
      <c r="A199" s="6" t="s">
        <v>468</v>
      </c>
      <c r="B199" s="4" t="s">
        <v>444</v>
      </c>
      <c r="C199" s="5" t="s">
        <v>469</v>
      </c>
      <c r="D199" s="22" t="s">
        <v>444</v>
      </c>
      <c r="E199" s="4" t="s">
        <v>470</v>
      </c>
      <c r="F199" s="4" t="s">
        <v>444</v>
      </c>
    </row>
    <row r="200" spans="1:6">
      <c r="A200" s="6" t="s">
        <v>471</v>
      </c>
      <c r="B200" s="4" t="s">
        <v>444</v>
      </c>
      <c r="C200" s="5" t="s">
        <v>472</v>
      </c>
      <c r="D200" s="22" t="s">
        <v>444</v>
      </c>
      <c r="E200" s="4" t="s">
        <v>473</v>
      </c>
      <c r="F200" s="4" t="s">
        <v>444</v>
      </c>
    </row>
    <row r="201" spans="1:6">
      <c r="A201" s="6" t="s">
        <v>474</v>
      </c>
      <c r="B201" s="4" t="s">
        <v>444</v>
      </c>
      <c r="C201" s="5" t="s">
        <v>475</v>
      </c>
      <c r="D201" s="22" t="s">
        <v>444</v>
      </c>
      <c r="E201" s="4" t="s">
        <v>476</v>
      </c>
      <c r="F201" s="4" t="s">
        <v>444</v>
      </c>
    </row>
    <row r="202" spans="1:6">
      <c r="A202" s="6" t="s">
        <v>477</v>
      </c>
      <c r="B202" s="4" t="s">
        <v>444</v>
      </c>
      <c r="C202" s="23" t="s">
        <v>478</v>
      </c>
      <c r="D202" s="4" t="s">
        <v>444</v>
      </c>
      <c r="E202" s="4" t="s">
        <v>479</v>
      </c>
      <c r="F202" s="4" t="s">
        <v>444</v>
      </c>
    </row>
    <row r="203" spans="1:6">
      <c r="A203" s="6" t="s">
        <v>480</v>
      </c>
      <c r="B203" s="4" t="s">
        <v>444</v>
      </c>
      <c r="C203" s="23" t="s">
        <v>481</v>
      </c>
      <c r="D203" s="4" t="s">
        <v>444</v>
      </c>
      <c r="E203" s="4" t="s">
        <v>482</v>
      </c>
      <c r="F203" s="4" t="s">
        <v>444</v>
      </c>
    </row>
    <row r="204" spans="1:6">
      <c r="A204" s="6" t="s">
        <v>483</v>
      </c>
      <c r="B204" s="4" t="s">
        <v>444</v>
      </c>
      <c r="C204" s="23" t="s">
        <v>484</v>
      </c>
      <c r="D204" s="4" t="s">
        <v>444</v>
      </c>
      <c r="E204" s="4" t="s">
        <v>485</v>
      </c>
      <c r="F204" s="4" t="s">
        <v>444</v>
      </c>
    </row>
    <row r="205" spans="1:6">
      <c r="A205" s="6" t="s">
        <v>486</v>
      </c>
      <c r="B205" s="4" t="s">
        <v>444</v>
      </c>
      <c r="C205" s="23" t="s">
        <v>487</v>
      </c>
      <c r="D205" s="4" t="s">
        <v>444</v>
      </c>
      <c r="E205" s="4" t="s">
        <v>488</v>
      </c>
      <c r="F205" s="4" t="s">
        <v>444</v>
      </c>
    </row>
    <row r="206" spans="1:6">
      <c r="A206" s="6" t="s">
        <v>489</v>
      </c>
      <c r="B206" s="4" t="s">
        <v>444</v>
      </c>
      <c r="C206" s="23" t="s">
        <v>490</v>
      </c>
      <c r="D206" s="4" t="s">
        <v>444</v>
      </c>
      <c r="E206" s="4" t="s">
        <v>491</v>
      </c>
      <c r="F206" s="4" t="s">
        <v>444</v>
      </c>
    </row>
    <row r="207" spans="1:6">
      <c r="A207" s="6" t="s">
        <v>492</v>
      </c>
      <c r="B207" s="4" t="s">
        <v>444</v>
      </c>
      <c r="C207" s="23" t="s">
        <v>493</v>
      </c>
      <c r="D207" s="4" t="s">
        <v>444</v>
      </c>
      <c r="E207" s="4" t="s">
        <v>494</v>
      </c>
      <c r="F207" s="4" t="s">
        <v>444</v>
      </c>
    </row>
    <row r="208" spans="1:6">
      <c r="A208" s="6" t="s">
        <v>495</v>
      </c>
      <c r="B208" s="4" t="s">
        <v>444</v>
      </c>
      <c r="C208" s="23" t="s">
        <v>496</v>
      </c>
      <c r="D208" s="4" t="s">
        <v>444</v>
      </c>
      <c r="E208" s="4" t="s">
        <v>497</v>
      </c>
      <c r="F208" s="4" t="s">
        <v>444</v>
      </c>
    </row>
    <row r="209" spans="1:6">
      <c r="A209" s="6" t="s">
        <v>498</v>
      </c>
      <c r="B209" s="4" t="s">
        <v>444</v>
      </c>
      <c r="C209" s="23" t="s">
        <v>499</v>
      </c>
      <c r="D209" s="4" t="s">
        <v>444</v>
      </c>
      <c r="E209" s="4" t="s">
        <v>500</v>
      </c>
      <c r="F209" s="4" t="s">
        <v>444</v>
      </c>
    </row>
    <row r="210" spans="1:6">
      <c r="A210" s="6" t="s">
        <v>501</v>
      </c>
      <c r="B210" s="4" t="s">
        <v>444</v>
      </c>
      <c r="C210" s="23" t="s">
        <v>502</v>
      </c>
      <c r="D210" s="4" t="s">
        <v>444</v>
      </c>
      <c r="E210" s="4" t="s">
        <v>503</v>
      </c>
      <c r="F210" s="4" t="s">
        <v>444</v>
      </c>
    </row>
    <row r="211" spans="1:6">
      <c r="A211" s="6" t="s">
        <v>504</v>
      </c>
      <c r="B211" s="4" t="s">
        <v>444</v>
      </c>
      <c r="C211" s="23" t="s">
        <v>505</v>
      </c>
      <c r="D211" s="4" t="s">
        <v>444</v>
      </c>
      <c r="E211" s="4" t="s">
        <v>506</v>
      </c>
      <c r="F211" s="4" t="s">
        <v>444</v>
      </c>
    </row>
    <row r="212" spans="1:6">
      <c r="A212" s="6" t="s">
        <v>507</v>
      </c>
      <c r="B212" s="4" t="s">
        <v>444</v>
      </c>
      <c r="C212" s="23" t="s">
        <v>508</v>
      </c>
      <c r="D212" s="4" t="s">
        <v>444</v>
      </c>
      <c r="E212" s="4" t="s">
        <v>509</v>
      </c>
      <c r="F212" s="4" t="s">
        <v>444</v>
      </c>
    </row>
    <row r="213" spans="1:6">
      <c r="A213" s="6" t="s">
        <v>510</v>
      </c>
      <c r="B213" s="4" t="s">
        <v>444</v>
      </c>
      <c r="C213" s="23" t="s">
        <v>511</v>
      </c>
      <c r="D213" s="4" t="s">
        <v>444</v>
      </c>
      <c r="E213" s="4" t="s">
        <v>512</v>
      </c>
      <c r="F213" s="4" t="s">
        <v>444</v>
      </c>
    </row>
    <row r="214" spans="1:6">
      <c r="A214" s="6" t="s">
        <v>513</v>
      </c>
      <c r="B214" s="4" t="s">
        <v>444</v>
      </c>
      <c r="C214" s="23" t="s">
        <v>514</v>
      </c>
      <c r="D214" s="4" t="s">
        <v>444</v>
      </c>
      <c r="E214" s="4" t="s">
        <v>515</v>
      </c>
      <c r="F214" s="4" t="s">
        <v>444</v>
      </c>
    </row>
    <row r="215" spans="1:6">
      <c r="A215" s="6" t="s">
        <v>516</v>
      </c>
      <c r="B215" s="4" t="s">
        <v>444</v>
      </c>
      <c r="C215" s="23" t="s">
        <v>517</v>
      </c>
      <c r="D215" s="4" t="s">
        <v>444</v>
      </c>
      <c r="E215" s="4" t="s">
        <v>518</v>
      </c>
      <c r="F215" s="4" t="s">
        <v>444</v>
      </c>
    </row>
    <row r="216" spans="1:6">
      <c r="A216" s="6" t="s">
        <v>519</v>
      </c>
      <c r="B216" s="4" t="s">
        <v>444</v>
      </c>
      <c r="C216" s="23" t="s">
        <v>520</v>
      </c>
      <c r="D216" s="4" t="s">
        <v>444</v>
      </c>
      <c r="E216" s="4" t="s">
        <v>521</v>
      </c>
      <c r="F216" s="4" t="s">
        <v>444</v>
      </c>
    </row>
    <row r="217" spans="1:6">
      <c r="A217" s="6" t="s">
        <v>522</v>
      </c>
      <c r="B217" s="4" t="s">
        <v>444</v>
      </c>
      <c r="C217" s="24" t="s">
        <v>523</v>
      </c>
      <c r="D217" s="25" t="s">
        <v>524</v>
      </c>
      <c r="E217" s="26" t="s">
        <v>525</v>
      </c>
      <c r="F217" s="27" t="s">
        <v>524</v>
      </c>
    </row>
    <row r="218" spans="1:6">
      <c r="A218" s="6" t="s">
        <v>526</v>
      </c>
      <c r="B218" s="4" t="s">
        <v>444</v>
      </c>
      <c r="C218" s="24" t="s">
        <v>527</v>
      </c>
      <c r="D218" s="25" t="s">
        <v>524</v>
      </c>
      <c r="E218" s="28" t="s">
        <v>528</v>
      </c>
      <c r="F218" s="28" t="s">
        <v>524</v>
      </c>
    </row>
    <row r="219" spans="1:6">
      <c r="A219" s="6" t="s">
        <v>529</v>
      </c>
      <c r="B219" s="4" t="s">
        <v>444</v>
      </c>
      <c r="C219" s="29" t="s">
        <v>530</v>
      </c>
      <c r="D219" s="25" t="s">
        <v>524</v>
      </c>
      <c r="E219" s="28" t="s">
        <v>531</v>
      </c>
      <c r="F219" s="28" t="s">
        <v>524</v>
      </c>
    </row>
    <row r="220" spans="1:6">
      <c r="A220" s="6" t="s">
        <v>532</v>
      </c>
      <c r="B220" s="4" t="s">
        <v>444</v>
      </c>
      <c r="C220" s="29" t="s">
        <v>533</v>
      </c>
      <c r="D220" s="25" t="s">
        <v>524</v>
      </c>
      <c r="E220" s="28" t="s">
        <v>534</v>
      </c>
      <c r="F220" s="28" t="s">
        <v>524</v>
      </c>
    </row>
    <row r="221" spans="1:6">
      <c r="A221" s="6" t="s">
        <v>535</v>
      </c>
      <c r="B221" s="4" t="s">
        <v>444</v>
      </c>
      <c r="C221" s="23" t="s">
        <v>536</v>
      </c>
      <c r="D221" s="4" t="s">
        <v>444</v>
      </c>
      <c r="E221" s="30" t="s">
        <v>537</v>
      </c>
      <c r="F221" s="31" t="s">
        <v>524</v>
      </c>
    </row>
    <row r="222" spans="1:6">
      <c r="A222" s="6" t="s">
        <v>538</v>
      </c>
      <c r="B222" s="4" t="s">
        <v>444</v>
      </c>
      <c r="C222" s="23" t="s">
        <v>539</v>
      </c>
      <c r="D222" s="4" t="s">
        <v>444</v>
      </c>
      <c r="E222" s="4" t="s">
        <v>540</v>
      </c>
      <c r="F222" s="5" t="s">
        <v>444</v>
      </c>
    </row>
    <row r="223" spans="1:6">
      <c r="A223" s="6" t="s">
        <v>541</v>
      </c>
      <c r="B223" s="4" t="s">
        <v>444</v>
      </c>
      <c r="C223" s="23" t="s">
        <v>542</v>
      </c>
      <c r="D223" s="4" t="s">
        <v>444</v>
      </c>
      <c r="E223" s="4" t="s">
        <v>543</v>
      </c>
      <c r="F223" s="5" t="s">
        <v>444</v>
      </c>
    </row>
    <row r="224" spans="1:6">
      <c r="A224" s="6" t="s">
        <v>544</v>
      </c>
      <c r="B224" s="4" t="s">
        <v>444</v>
      </c>
      <c r="C224" s="23" t="s">
        <v>545</v>
      </c>
      <c r="D224" s="4" t="s">
        <v>444</v>
      </c>
      <c r="E224" s="4" t="s">
        <v>546</v>
      </c>
      <c r="F224" s="5" t="s">
        <v>444</v>
      </c>
    </row>
    <row r="225" spans="1:6">
      <c r="A225" s="6" t="s">
        <v>547</v>
      </c>
      <c r="B225" s="4" t="s">
        <v>444</v>
      </c>
      <c r="C225" s="23" t="s">
        <v>548</v>
      </c>
      <c r="D225" s="4" t="s">
        <v>444</v>
      </c>
      <c r="E225" s="4" t="s">
        <v>549</v>
      </c>
      <c r="F225" s="5" t="s">
        <v>444</v>
      </c>
    </row>
    <row r="226" spans="1:6">
      <c r="A226" s="6" t="s">
        <v>550</v>
      </c>
      <c r="B226" s="4" t="s">
        <v>444</v>
      </c>
      <c r="C226" s="23" t="s">
        <v>551</v>
      </c>
      <c r="D226" s="4" t="s">
        <v>444</v>
      </c>
      <c r="E226" s="4" t="s">
        <v>552</v>
      </c>
      <c r="F226" s="5" t="s">
        <v>444</v>
      </c>
    </row>
    <row r="227" spans="1:6">
      <c r="A227" s="6" t="s">
        <v>553</v>
      </c>
      <c r="B227" s="4" t="s">
        <v>444</v>
      </c>
      <c r="C227" s="23" t="s">
        <v>554</v>
      </c>
      <c r="D227" s="4" t="s">
        <v>444</v>
      </c>
      <c r="E227" s="4" t="s">
        <v>555</v>
      </c>
      <c r="F227" s="5" t="s">
        <v>444</v>
      </c>
    </row>
    <row r="228" spans="1:6">
      <c r="A228" s="6" t="s">
        <v>556</v>
      </c>
      <c r="B228" s="4" t="s">
        <v>444</v>
      </c>
      <c r="C228" s="23" t="s">
        <v>557</v>
      </c>
      <c r="D228" s="4" t="s">
        <v>444</v>
      </c>
      <c r="E228" s="4" t="s">
        <v>558</v>
      </c>
      <c r="F228" s="5" t="s">
        <v>444</v>
      </c>
    </row>
    <row r="229" spans="1:6">
      <c r="A229" s="6" t="s">
        <v>559</v>
      </c>
      <c r="B229" s="4" t="s">
        <v>444</v>
      </c>
      <c r="C229" s="23" t="s">
        <v>560</v>
      </c>
      <c r="D229" s="4" t="s">
        <v>444</v>
      </c>
      <c r="E229" s="4" t="s">
        <v>561</v>
      </c>
      <c r="F229" s="4" t="s">
        <v>444</v>
      </c>
    </row>
    <row r="230" spans="1:6">
      <c r="A230" s="6" t="s">
        <v>562</v>
      </c>
      <c r="B230" s="6" t="s">
        <v>444</v>
      </c>
      <c r="C230" s="23" t="s">
        <v>563</v>
      </c>
      <c r="D230" s="4" t="s">
        <v>444</v>
      </c>
      <c r="E230" s="4" t="s">
        <v>564</v>
      </c>
      <c r="F230" s="4" t="s">
        <v>444</v>
      </c>
    </row>
    <row r="231" spans="1:6">
      <c r="A231" s="6" t="s">
        <v>565</v>
      </c>
      <c r="B231" s="6" t="s">
        <v>444</v>
      </c>
      <c r="C231" s="23" t="s">
        <v>566</v>
      </c>
      <c r="D231" s="4" t="s">
        <v>444</v>
      </c>
      <c r="E231" s="4" t="s">
        <v>567</v>
      </c>
      <c r="F231" s="5" t="s">
        <v>444</v>
      </c>
    </row>
    <row r="232" spans="1:6">
      <c r="A232" s="6" t="s">
        <v>568</v>
      </c>
      <c r="B232" s="6" t="s">
        <v>444</v>
      </c>
      <c r="C232" s="23" t="s">
        <v>569</v>
      </c>
      <c r="D232" s="4" t="s">
        <v>444</v>
      </c>
      <c r="E232" s="4" t="s">
        <v>570</v>
      </c>
      <c r="F232" s="4" t="s">
        <v>444</v>
      </c>
    </row>
    <row r="233" spans="1:6">
      <c r="A233" s="6" t="s">
        <v>571</v>
      </c>
      <c r="B233" s="4" t="s">
        <v>444</v>
      </c>
      <c r="C233" s="23" t="s">
        <v>572</v>
      </c>
      <c r="D233" s="4" t="s">
        <v>444</v>
      </c>
      <c r="E233" s="4" t="s">
        <v>573</v>
      </c>
      <c r="F233" s="4" t="s">
        <v>444</v>
      </c>
    </row>
    <row r="234" spans="1:6">
      <c r="A234" s="6" t="s">
        <v>574</v>
      </c>
      <c r="B234" s="4" t="s">
        <v>444</v>
      </c>
      <c r="C234" s="23" t="s">
        <v>575</v>
      </c>
      <c r="D234" s="4" t="s">
        <v>444</v>
      </c>
      <c r="E234" s="4" t="s">
        <v>576</v>
      </c>
      <c r="F234" s="4" t="s">
        <v>444</v>
      </c>
    </row>
    <row r="235" spans="1:6">
      <c r="A235" s="6" t="s">
        <v>577</v>
      </c>
      <c r="B235" s="4" t="s">
        <v>444</v>
      </c>
      <c r="C235" s="23" t="s">
        <v>578</v>
      </c>
      <c r="D235" s="5" t="s">
        <v>444</v>
      </c>
      <c r="E235" s="4" t="s">
        <v>579</v>
      </c>
      <c r="F235" s="4" t="s">
        <v>444</v>
      </c>
    </row>
    <row r="236" spans="1:6">
      <c r="A236" s="6" t="s">
        <v>580</v>
      </c>
      <c r="B236" s="6" t="s">
        <v>444</v>
      </c>
      <c r="C236" s="23" t="s">
        <v>581</v>
      </c>
      <c r="D236" s="5" t="s">
        <v>444</v>
      </c>
      <c r="E236" s="4" t="s">
        <v>582</v>
      </c>
      <c r="F236" s="6" t="s">
        <v>444</v>
      </c>
    </row>
    <row r="237" spans="1:6">
      <c r="A237" s="6" t="s">
        <v>583</v>
      </c>
      <c r="B237" s="6" t="s">
        <v>444</v>
      </c>
      <c r="C237" s="23" t="s">
        <v>584</v>
      </c>
      <c r="D237" s="5" t="s">
        <v>444</v>
      </c>
      <c r="E237" s="4" t="s">
        <v>585</v>
      </c>
      <c r="F237" s="4" t="s">
        <v>444</v>
      </c>
    </row>
    <row r="238" spans="1:6">
      <c r="A238" s="6" t="s">
        <v>586</v>
      </c>
      <c r="B238" s="4" t="s">
        <v>444</v>
      </c>
      <c r="C238" s="23" t="s">
        <v>587</v>
      </c>
      <c r="D238" s="5" t="s">
        <v>444</v>
      </c>
      <c r="E238" s="4" t="s">
        <v>588</v>
      </c>
      <c r="F238" s="4" t="s">
        <v>444</v>
      </c>
    </row>
    <row r="239" spans="1:6">
      <c r="A239" s="6" t="s">
        <v>589</v>
      </c>
      <c r="B239" s="4" t="s">
        <v>444</v>
      </c>
      <c r="C239" s="23" t="s">
        <v>590</v>
      </c>
      <c r="D239" s="5" t="s">
        <v>444</v>
      </c>
      <c r="E239" s="4" t="s">
        <v>591</v>
      </c>
      <c r="F239" s="4" t="s">
        <v>444</v>
      </c>
    </row>
    <row r="240" spans="1:6">
      <c r="A240" s="6" t="s">
        <v>592</v>
      </c>
      <c r="B240" s="4" t="s">
        <v>444</v>
      </c>
      <c r="C240" s="23" t="s">
        <v>593</v>
      </c>
      <c r="D240" s="5" t="s">
        <v>444</v>
      </c>
      <c r="E240" s="4" t="s">
        <v>594</v>
      </c>
      <c r="F240" s="4" t="s">
        <v>444</v>
      </c>
    </row>
    <row r="241" spans="1:6">
      <c r="A241" s="6" t="s">
        <v>595</v>
      </c>
      <c r="B241" s="1" t="s">
        <v>444</v>
      </c>
      <c r="C241" s="23" t="s">
        <v>596</v>
      </c>
      <c r="D241" s="5" t="s">
        <v>444</v>
      </c>
      <c r="E241" s="4" t="s">
        <v>597</v>
      </c>
      <c r="F241" s="4" t="s">
        <v>444</v>
      </c>
    </row>
    <row r="242" spans="1:6">
      <c r="A242" s="6" t="s">
        <v>598</v>
      </c>
      <c r="B242" s="1" t="s">
        <v>444</v>
      </c>
      <c r="C242" s="23" t="s">
        <v>599</v>
      </c>
      <c r="D242" s="5" t="s">
        <v>444</v>
      </c>
      <c r="E242" s="4" t="s">
        <v>600</v>
      </c>
      <c r="F242" s="4" t="s">
        <v>444</v>
      </c>
    </row>
    <row r="243" spans="1:6">
      <c r="A243" s="6" t="s">
        <v>601</v>
      </c>
      <c r="B243" s="1" t="s">
        <v>444</v>
      </c>
      <c r="C243" s="23" t="s">
        <v>602</v>
      </c>
      <c r="D243" s="4" t="s">
        <v>444</v>
      </c>
      <c r="E243" s="4" t="s">
        <v>603</v>
      </c>
      <c r="F243" s="4" t="s">
        <v>444</v>
      </c>
    </row>
    <row r="244" spans="1:6">
      <c r="A244" s="6" t="s">
        <v>604</v>
      </c>
      <c r="B244" s="1" t="s">
        <v>444</v>
      </c>
      <c r="C244" s="23" t="s">
        <v>605</v>
      </c>
      <c r="D244" s="4" t="s">
        <v>444</v>
      </c>
      <c r="E244" s="4" t="s">
        <v>606</v>
      </c>
      <c r="F244" s="4" t="s">
        <v>444</v>
      </c>
    </row>
    <row r="245" spans="1:6">
      <c r="A245" s="6" t="s">
        <v>607</v>
      </c>
      <c r="B245" s="1" t="s">
        <v>444</v>
      </c>
      <c r="C245" s="23" t="s">
        <v>608</v>
      </c>
      <c r="D245" s="4" t="s">
        <v>444</v>
      </c>
      <c r="E245" s="4" t="s">
        <v>609</v>
      </c>
      <c r="F245" s="4" t="s">
        <v>444</v>
      </c>
    </row>
    <row r="246" spans="1:6">
      <c r="A246" s="6" t="s">
        <v>610</v>
      </c>
      <c r="B246" s="1" t="s">
        <v>444</v>
      </c>
      <c r="C246" s="23" t="s">
        <v>611</v>
      </c>
      <c r="D246" s="4" t="s">
        <v>444</v>
      </c>
      <c r="E246" s="4" t="s">
        <v>612</v>
      </c>
      <c r="F246" s="4" t="s">
        <v>444</v>
      </c>
    </row>
    <row r="247" spans="1:6">
      <c r="A247" s="6" t="s">
        <v>613</v>
      </c>
      <c r="B247" s="1" t="s">
        <v>444</v>
      </c>
      <c r="C247" s="23" t="s">
        <v>614</v>
      </c>
      <c r="D247" s="4" t="s">
        <v>444</v>
      </c>
      <c r="E247" s="4" t="s">
        <v>615</v>
      </c>
      <c r="F247" s="4" t="s">
        <v>444</v>
      </c>
    </row>
    <row r="248" spans="1:6">
      <c r="A248" s="6" t="s">
        <v>616</v>
      </c>
      <c r="B248" s="1" t="s">
        <v>444</v>
      </c>
      <c r="C248" s="23" t="s">
        <v>617</v>
      </c>
      <c r="D248" s="6" t="s">
        <v>444</v>
      </c>
      <c r="E248" s="4" t="s">
        <v>618</v>
      </c>
      <c r="F248" s="4" t="s">
        <v>444</v>
      </c>
    </row>
    <row r="249" spans="1:6">
      <c r="A249" s="6" t="s">
        <v>619</v>
      </c>
      <c r="B249" s="1" t="s">
        <v>444</v>
      </c>
      <c r="C249" s="23" t="s">
        <v>620</v>
      </c>
      <c r="D249" s="4" t="s">
        <v>444</v>
      </c>
      <c r="E249" s="4" t="s">
        <v>621</v>
      </c>
      <c r="F249" s="4" t="s">
        <v>444</v>
      </c>
    </row>
    <row r="250" spans="1:6">
      <c r="A250" s="6" t="s">
        <v>622</v>
      </c>
      <c r="B250" s="1" t="s">
        <v>444</v>
      </c>
      <c r="C250" s="23" t="s">
        <v>623</v>
      </c>
      <c r="D250" s="4" t="s">
        <v>444</v>
      </c>
      <c r="E250" s="4" t="s">
        <v>624</v>
      </c>
      <c r="F250" s="4" t="s">
        <v>444</v>
      </c>
    </row>
    <row r="251" spans="1:6">
      <c r="A251" s="6" t="s">
        <v>625</v>
      </c>
      <c r="B251" s="1" t="s">
        <v>444</v>
      </c>
      <c r="C251" s="23" t="s">
        <v>626</v>
      </c>
      <c r="D251" s="4" t="s">
        <v>444</v>
      </c>
      <c r="E251" s="4" t="s">
        <v>627</v>
      </c>
      <c r="F251" s="4" t="s">
        <v>444</v>
      </c>
    </row>
    <row r="252" spans="1:6">
      <c r="A252" s="1" t="s">
        <v>628</v>
      </c>
      <c r="B252" s="1" t="s">
        <v>444</v>
      </c>
      <c r="C252" s="23" t="s">
        <v>629</v>
      </c>
      <c r="D252" s="4" t="s">
        <v>444</v>
      </c>
      <c r="E252" s="4" t="s">
        <v>630</v>
      </c>
      <c r="F252" s="4" t="s">
        <v>444</v>
      </c>
    </row>
    <row r="253" spans="1:6">
      <c r="A253" s="1" t="s">
        <v>631</v>
      </c>
      <c r="B253" s="1" t="s">
        <v>444</v>
      </c>
      <c r="C253" s="23" t="s">
        <v>632</v>
      </c>
      <c r="D253" s="4" t="s">
        <v>444</v>
      </c>
      <c r="E253" s="4" t="s">
        <v>633</v>
      </c>
      <c r="F253" s="4" t="s">
        <v>444</v>
      </c>
    </row>
    <row r="254" spans="1:6">
      <c r="A254" s="1" t="s">
        <v>634</v>
      </c>
      <c r="B254" s="1" t="s">
        <v>444</v>
      </c>
      <c r="C254" s="23" t="s">
        <v>635</v>
      </c>
      <c r="D254" s="4" t="s">
        <v>444</v>
      </c>
      <c r="E254" s="4" t="s">
        <v>636</v>
      </c>
      <c r="F254" s="4" t="s">
        <v>444</v>
      </c>
    </row>
    <row r="255" spans="1:6">
      <c r="A255" s="1" t="s">
        <v>637</v>
      </c>
      <c r="B255" s="1" t="s">
        <v>444</v>
      </c>
      <c r="C255" s="23" t="s">
        <v>638</v>
      </c>
      <c r="D255" s="4" t="s">
        <v>444</v>
      </c>
      <c r="E255" s="4" t="s">
        <v>639</v>
      </c>
      <c r="F255" s="4" t="s">
        <v>444</v>
      </c>
    </row>
    <row r="256" spans="1:6">
      <c r="A256" s="1" t="s">
        <v>640</v>
      </c>
      <c r="B256" s="1" t="s">
        <v>444</v>
      </c>
      <c r="C256" s="23" t="s">
        <v>641</v>
      </c>
      <c r="D256" s="4" t="s">
        <v>444</v>
      </c>
      <c r="E256" s="4" t="s">
        <v>642</v>
      </c>
      <c r="F256" s="4" t="s">
        <v>444</v>
      </c>
    </row>
    <row r="257" spans="1:6">
      <c r="A257" s="1" t="s">
        <v>643</v>
      </c>
      <c r="B257" s="1" t="s">
        <v>444</v>
      </c>
      <c r="C257" s="23" t="s">
        <v>644</v>
      </c>
      <c r="D257" s="4" t="s">
        <v>444</v>
      </c>
      <c r="E257" s="4" t="s">
        <v>645</v>
      </c>
      <c r="F257" s="4" t="s">
        <v>444</v>
      </c>
    </row>
    <row r="258" spans="1:6">
      <c r="A258" s="1" t="s">
        <v>646</v>
      </c>
      <c r="B258" s="1" t="s">
        <v>444</v>
      </c>
      <c r="C258" s="23" t="s">
        <v>647</v>
      </c>
      <c r="D258" s="4" t="s">
        <v>444</v>
      </c>
      <c r="E258" s="4" t="s">
        <v>648</v>
      </c>
      <c r="F258" s="4" t="s">
        <v>444</v>
      </c>
    </row>
    <row r="259" spans="1:6">
      <c r="A259" s="1" t="s">
        <v>649</v>
      </c>
      <c r="B259" s="1" t="s">
        <v>444</v>
      </c>
      <c r="C259" s="23" t="s">
        <v>650</v>
      </c>
      <c r="D259" s="4" t="s">
        <v>444</v>
      </c>
      <c r="E259" s="4" t="s">
        <v>651</v>
      </c>
      <c r="F259" s="4" t="s">
        <v>444</v>
      </c>
    </row>
    <row r="260" spans="1:6">
      <c r="A260" s="1" t="s">
        <v>652</v>
      </c>
      <c r="B260" s="1" t="s">
        <v>444</v>
      </c>
      <c r="C260" s="23" t="s">
        <v>653</v>
      </c>
      <c r="D260" s="4" t="s">
        <v>444</v>
      </c>
      <c r="E260" s="4" t="s">
        <v>654</v>
      </c>
      <c r="F260" s="4" t="s">
        <v>444</v>
      </c>
    </row>
    <row r="261" spans="1:6">
      <c r="A261" s="1" t="s">
        <v>655</v>
      </c>
      <c r="B261" s="1" t="s">
        <v>444</v>
      </c>
      <c r="C261" s="23" t="s">
        <v>656</v>
      </c>
      <c r="D261" s="4" t="s">
        <v>444</v>
      </c>
      <c r="E261" s="4" t="s">
        <v>657</v>
      </c>
      <c r="F261" s="4" t="s">
        <v>444</v>
      </c>
    </row>
    <row r="262" spans="1:6">
      <c r="A262" s="1" t="s">
        <v>658</v>
      </c>
      <c r="B262" s="1" t="s">
        <v>444</v>
      </c>
      <c r="C262" s="23" t="s">
        <v>659</v>
      </c>
      <c r="D262" s="4" t="s">
        <v>444</v>
      </c>
      <c r="E262" s="4" t="s">
        <v>660</v>
      </c>
      <c r="F262" s="4" t="s">
        <v>444</v>
      </c>
    </row>
    <row r="263" spans="1:6">
      <c r="A263" s="1" t="s">
        <v>661</v>
      </c>
      <c r="B263" s="1" t="s">
        <v>444</v>
      </c>
      <c r="C263" s="23" t="s">
        <v>662</v>
      </c>
      <c r="D263" s="4" t="s">
        <v>444</v>
      </c>
      <c r="E263" s="4" t="s">
        <v>663</v>
      </c>
      <c r="F263" s="4" t="s">
        <v>444</v>
      </c>
    </row>
    <row r="264" spans="1:6">
      <c r="A264" s="1" t="s">
        <v>664</v>
      </c>
      <c r="B264" s="1" t="s">
        <v>444</v>
      </c>
      <c r="C264" s="23" t="s">
        <v>665</v>
      </c>
      <c r="D264" s="4" t="s">
        <v>444</v>
      </c>
      <c r="E264" s="4" t="s">
        <v>666</v>
      </c>
      <c r="F264" s="4" t="s">
        <v>444</v>
      </c>
    </row>
    <row r="265" spans="1:6">
      <c r="A265" s="1" t="s">
        <v>667</v>
      </c>
      <c r="B265" s="1" t="s">
        <v>444</v>
      </c>
      <c r="C265" s="23" t="s">
        <v>668</v>
      </c>
      <c r="D265" s="4" t="s">
        <v>444</v>
      </c>
    </row>
    <row r="266" spans="1:6">
      <c r="A266" s="1" t="s">
        <v>669</v>
      </c>
      <c r="B266" s="1" t="s">
        <v>444</v>
      </c>
      <c r="C266" s="23" t="s">
        <v>670</v>
      </c>
      <c r="D266" s="4" t="s">
        <v>444</v>
      </c>
    </row>
    <row r="267" spans="1:6">
      <c r="A267" s="1" t="s">
        <v>671</v>
      </c>
      <c r="B267" s="1" t="s">
        <v>444</v>
      </c>
    </row>
    <row r="268" spans="1:6">
      <c r="A268" s="1" t="s">
        <v>672</v>
      </c>
      <c r="B268" s="1" t="s">
        <v>444</v>
      </c>
    </row>
    <row r="269" spans="1:6">
      <c r="A269" s="1" t="s">
        <v>673</v>
      </c>
      <c r="B269" s="1" t="s">
        <v>444</v>
      </c>
    </row>
    <row r="270" spans="1:6">
      <c r="A270" s="1" t="s">
        <v>674</v>
      </c>
      <c r="B270" s="1" t="s">
        <v>444</v>
      </c>
    </row>
    <row r="271" spans="1:6">
      <c r="A271" s="1" t="s">
        <v>675</v>
      </c>
      <c r="B271" s="1" t="s">
        <v>444</v>
      </c>
    </row>
    <row r="272" spans="1:6">
      <c r="A272" s="1" t="s">
        <v>676</v>
      </c>
      <c r="B272" s="1" t="s">
        <v>444</v>
      </c>
    </row>
    <row r="273" spans="1:2">
      <c r="A273" s="1" t="s">
        <v>677</v>
      </c>
      <c r="B273" s="1" t="s">
        <v>444</v>
      </c>
    </row>
    <row r="274" spans="1:2">
      <c r="A274" s="1" t="s">
        <v>678</v>
      </c>
      <c r="B274" s="1" t="s">
        <v>444</v>
      </c>
    </row>
    <row r="275" spans="1:2">
      <c r="A275" s="1" t="s">
        <v>679</v>
      </c>
      <c r="B275" s="1" t="s">
        <v>444</v>
      </c>
    </row>
    <row r="276" spans="1:2">
      <c r="A276" s="1" t="s">
        <v>680</v>
      </c>
      <c r="B276" s="1" t="s">
        <v>444</v>
      </c>
    </row>
    <row r="277" spans="1:2">
      <c r="A277" s="1" t="s">
        <v>681</v>
      </c>
      <c r="B277" s="1" t="s">
        <v>444</v>
      </c>
    </row>
    <row r="278" spans="1:2">
      <c r="A278" s="1" t="s">
        <v>682</v>
      </c>
      <c r="B278" s="1" t="s">
        <v>444</v>
      </c>
    </row>
    <row r="279" spans="1:2">
      <c r="A279" s="1" t="s">
        <v>683</v>
      </c>
      <c r="B279" s="1" t="s">
        <v>444</v>
      </c>
    </row>
    <row r="280" spans="1:2">
      <c r="A280" s="1" t="s">
        <v>684</v>
      </c>
      <c r="B280" s="1" t="s">
        <v>444</v>
      </c>
    </row>
    <row r="281" spans="1:2">
      <c r="A281" s="1" t="s">
        <v>685</v>
      </c>
      <c r="B281" s="1" t="s">
        <v>444</v>
      </c>
    </row>
    <row r="282" spans="1:2">
      <c r="A282" s="1" t="s">
        <v>686</v>
      </c>
      <c r="B282" s="1" t="s">
        <v>444</v>
      </c>
    </row>
    <row r="283" spans="1:2">
      <c r="A283" s="1" t="s">
        <v>687</v>
      </c>
      <c r="B283" s="1" t="s">
        <v>444</v>
      </c>
    </row>
    <row r="284" spans="1:2">
      <c r="A284" s="1" t="s">
        <v>688</v>
      </c>
      <c r="B284" s="1" t="s">
        <v>444</v>
      </c>
    </row>
    <row r="285" spans="1:2">
      <c r="A285" s="1" t="s">
        <v>689</v>
      </c>
      <c r="B285" s="1" t="s">
        <v>444</v>
      </c>
    </row>
    <row r="286" spans="1:2">
      <c r="A286" s="1" t="s">
        <v>690</v>
      </c>
      <c r="B286" s="1" t="s">
        <v>444</v>
      </c>
    </row>
    <row r="287" spans="1:2">
      <c r="A287" s="1" t="s">
        <v>691</v>
      </c>
      <c r="B287" s="1" t="s">
        <v>444</v>
      </c>
    </row>
    <row r="288" spans="1:2">
      <c r="A288" s="1" t="s">
        <v>692</v>
      </c>
      <c r="B288" s="1" t="s">
        <v>444</v>
      </c>
    </row>
    <row r="289" spans="1:2">
      <c r="A289" s="1" t="s">
        <v>693</v>
      </c>
      <c r="B289" s="1" t="s">
        <v>444</v>
      </c>
    </row>
    <row r="290" spans="1:2">
      <c r="A290" s="1" t="s">
        <v>694</v>
      </c>
      <c r="B290" s="1" t="s">
        <v>444</v>
      </c>
    </row>
    <row r="291" spans="1:2">
      <c r="A291" s="1" t="s">
        <v>695</v>
      </c>
      <c r="B291" s="1" t="s">
        <v>444</v>
      </c>
    </row>
  </sheetData>
  <dataValidations count="3">
    <dataValidation type="list" allowBlank="1" showInputMessage="1" showErrorMessage="1" sqref="AA1:DZ1">
      <formula1>fTrial</formula1>
    </dataValidation>
    <dataValidation type="list" allowBlank="1" showInputMessage="1" showErrorMessage="1" sqref="AA3:DZ3">
      <formula1>rTrial</formula1>
    </dataValidation>
    <dataValidation type="list" allowBlank="1" showInputMessage="1" showErrorMessage="1" sqref="K5:DZ5">
      <formula1>mTrial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2"/>
  <sheetViews>
    <sheetView workbookViewId="0">
      <selection activeCell="A9" sqref="A9"/>
    </sheetView>
  </sheetViews>
  <sheetFormatPr defaultColWidth="11.42578125" defaultRowHeight="12.75"/>
  <cols>
    <col min="1" max="1" width="20.28515625" style="346" customWidth="1"/>
    <col min="2" max="2" width="11.42578125" style="346" customWidth="1"/>
    <col min="3" max="3" width="25.5703125" style="346" customWidth="1"/>
    <col min="4" max="4" width="16.42578125" style="346" customWidth="1"/>
    <col min="5" max="5" width="14.85546875" style="346" customWidth="1"/>
    <col min="6" max="6" width="38.42578125" style="346" customWidth="1"/>
    <col min="7" max="7" width="11.42578125" style="346" customWidth="1"/>
    <col min="8" max="8" width="14.28515625" style="346" bestFit="1" customWidth="1"/>
    <col min="9" max="9" width="11.42578125" style="346" customWidth="1"/>
    <col min="10" max="10" width="12.42578125" style="346" bestFit="1" customWidth="1"/>
    <col min="11" max="11" width="11.42578125" style="346" customWidth="1"/>
    <col min="12" max="12" width="14.42578125" style="346" bestFit="1" customWidth="1"/>
    <col min="13" max="13" width="11.42578125" style="346" customWidth="1"/>
    <col min="14" max="14" width="16.42578125" style="346" bestFit="1" customWidth="1"/>
    <col min="15" max="219" width="11.42578125" style="346" customWidth="1"/>
    <col min="220" max="16384" width="11.42578125" style="346"/>
  </cols>
  <sheetData>
    <row r="1" spans="1:16" ht="15">
      <c r="A1" s="346" t="s">
        <v>1280</v>
      </c>
      <c r="B1" s="346" t="s">
        <v>989</v>
      </c>
      <c r="C1" s="346" t="s">
        <v>1281</v>
      </c>
      <c r="D1" s="374" t="s">
        <v>1282</v>
      </c>
      <c r="E1" s="375" t="s">
        <v>1283</v>
      </c>
      <c r="F1" s="346" t="s">
        <v>1284</v>
      </c>
      <c r="H1" s="376" t="s">
        <v>1285</v>
      </c>
      <c r="I1" s="346" t="s">
        <v>1286</v>
      </c>
      <c r="J1" s="376" t="s">
        <v>1287</v>
      </c>
      <c r="K1" s="346" t="s">
        <v>989</v>
      </c>
      <c r="L1" s="346" t="s">
        <v>1288</v>
      </c>
      <c r="M1" s="346" t="s">
        <v>989</v>
      </c>
      <c r="N1" s="346" t="s">
        <v>1289</v>
      </c>
      <c r="O1" s="346" t="s">
        <v>989</v>
      </c>
      <c r="P1" s="346" t="s">
        <v>1290</v>
      </c>
    </row>
    <row r="2" spans="1:16">
      <c r="A2" s="346" t="s">
        <v>1291</v>
      </c>
      <c r="B2" s="346" t="s">
        <v>1292</v>
      </c>
      <c r="C2" s="340" t="s">
        <v>1293</v>
      </c>
      <c r="D2" s="377" t="s">
        <v>1294</v>
      </c>
      <c r="E2" s="377" t="s">
        <v>1295</v>
      </c>
      <c r="F2" s="346" t="s">
        <v>1296</v>
      </c>
      <c r="H2" s="376" t="s">
        <v>1297</v>
      </c>
      <c r="I2" s="346" t="s">
        <v>1298</v>
      </c>
      <c r="J2" s="376" t="s">
        <v>1299</v>
      </c>
      <c r="K2" s="346" t="s">
        <v>1300</v>
      </c>
      <c r="L2" s="346" t="s">
        <v>1301</v>
      </c>
      <c r="M2" s="346" t="s">
        <v>1302</v>
      </c>
      <c r="N2" s="346" t="s">
        <v>1303</v>
      </c>
      <c r="O2" s="346">
        <v>1</v>
      </c>
      <c r="P2" s="346" t="s">
        <v>1304</v>
      </c>
    </row>
    <row r="3" spans="1:16">
      <c r="A3" s="346" t="s">
        <v>1305</v>
      </c>
      <c r="B3" s="346" t="s">
        <v>1306</v>
      </c>
      <c r="C3" s="346" t="s">
        <v>1307</v>
      </c>
      <c r="D3" s="377" t="s">
        <v>1308</v>
      </c>
      <c r="E3" s="377" t="s">
        <v>1309</v>
      </c>
      <c r="F3" s="346" t="s">
        <v>1310</v>
      </c>
      <c r="H3" s="376" t="s">
        <v>1311</v>
      </c>
      <c r="I3" s="346" t="s">
        <v>1312</v>
      </c>
      <c r="J3" s="376" t="s">
        <v>1313</v>
      </c>
      <c r="K3" s="346" t="s">
        <v>1314</v>
      </c>
      <c r="L3" s="346" t="s">
        <v>1315</v>
      </c>
      <c r="M3" s="346" t="s">
        <v>1316</v>
      </c>
      <c r="N3" s="346" t="s">
        <v>1317</v>
      </c>
      <c r="O3" s="346">
        <v>2</v>
      </c>
      <c r="P3" s="346" t="s">
        <v>1318</v>
      </c>
    </row>
    <row r="4" spans="1:16">
      <c r="A4" s="346" t="s">
        <v>1319</v>
      </c>
      <c r="B4" s="346" t="s">
        <v>1320</v>
      </c>
      <c r="D4" s="377" t="s">
        <v>1321</v>
      </c>
      <c r="F4" s="346" t="s">
        <v>1322</v>
      </c>
      <c r="H4" s="376" t="s">
        <v>1323</v>
      </c>
      <c r="I4" s="346" t="s">
        <v>1324</v>
      </c>
      <c r="J4" s="376" t="s">
        <v>1325</v>
      </c>
      <c r="K4" s="346" t="s">
        <v>1326</v>
      </c>
      <c r="L4" s="346" t="s">
        <v>1327</v>
      </c>
      <c r="M4" s="346" t="s">
        <v>1328</v>
      </c>
      <c r="O4" s="346">
        <v>3</v>
      </c>
      <c r="P4" s="346" t="s">
        <v>1329</v>
      </c>
    </row>
    <row r="5" spans="1:16">
      <c r="A5" s="346" t="s">
        <v>1330</v>
      </c>
      <c r="B5" s="346" t="s">
        <v>1328</v>
      </c>
      <c r="C5" s="349"/>
      <c r="D5" s="377" t="s">
        <v>1331</v>
      </c>
      <c r="F5" s="346" t="s">
        <v>1332</v>
      </c>
      <c r="H5" s="376"/>
      <c r="J5" s="376" t="s">
        <v>1333</v>
      </c>
      <c r="K5" s="346" t="s">
        <v>1334</v>
      </c>
      <c r="L5" s="346" t="s">
        <v>1335</v>
      </c>
      <c r="M5" s="346" t="s">
        <v>1336</v>
      </c>
      <c r="O5" s="346">
        <v>4</v>
      </c>
      <c r="P5" s="346" t="s">
        <v>1337</v>
      </c>
    </row>
    <row r="6" spans="1:16">
      <c r="A6" s="346" t="s">
        <v>1338</v>
      </c>
      <c r="B6" s="346" t="s">
        <v>1339</v>
      </c>
      <c r="D6" s="377" t="s">
        <v>1340</v>
      </c>
      <c r="F6" s="346" t="s">
        <v>1341</v>
      </c>
      <c r="J6" s="346" t="s">
        <v>1342</v>
      </c>
      <c r="K6" s="346" t="s">
        <v>1343</v>
      </c>
      <c r="L6" s="346" t="s">
        <v>1344</v>
      </c>
      <c r="M6" s="346" t="s">
        <v>1345</v>
      </c>
    </row>
    <row r="7" spans="1:16">
      <c r="A7" s="346" t="s">
        <v>1346</v>
      </c>
      <c r="B7" s="346" t="s">
        <v>1316</v>
      </c>
      <c r="D7" s="377"/>
      <c r="F7" s="346" t="s">
        <v>1347</v>
      </c>
      <c r="J7" s="346" t="s">
        <v>1348</v>
      </c>
      <c r="K7" s="346" t="s">
        <v>1349</v>
      </c>
      <c r="L7" s="346" t="s">
        <v>1350</v>
      </c>
      <c r="M7" s="346" t="s">
        <v>1320</v>
      </c>
    </row>
    <row r="8" spans="1:16">
      <c r="A8" s="346" t="s">
        <v>1351</v>
      </c>
      <c r="B8" s="346" t="s">
        <v>1352</v>
      </c>
      <c r="D8" s="377"/>
      <c r="F8" s="346" t="s">
        <v>1353</v>
      </c>
      <c r="J8" s="346" t="s">
        <v>1354</v>
      </c>
      <c r="K8" s="346" t="s">
        <v>1355</v>
      </c>
      <c r="L8" s="346" t="s">
        <v>1356</v>
      </c>
      <c r="M8" s="346" t="s">
        <v>1357</v>
      </c>
    </row>
    <row r="9" spans="1:16">
      <c r="A9" s="346" t="s">
        <v>1358</v>
      </c>
      <c r="B9" s="346" t="s">
        <v>1359</v>
      </c>
      <c r="C9" s="350"/>
      <c r="D9" s="377"/>
      <c r="J9" s="346" t="s">
        <v>1360</v>
      </c>
      <c r="K9" s="346" t="s">
        <v>1361</v>
      </c>
    </row>
    <row r="10" spans="1:16">
      <c r="A10" s="346" t="s">
        <v>1362</v>
      </c>
      <c r="B10" s="346" t="s">
        <v>1363</v>
      </c>
      <c r="C10" s="350"/>
      <c r="J10" s="346" t="s">
        <v>1364</v>
      </c>
      <c r="K10" s="346" t="s">
        <v>1365</v>
      </c>
    </row>
    <row r="11" spans="1:16">
      <c r="A11" s="346" t="s">
        <v>1366</v>
      </c>
      <c r="B11" s="346" t="s">
        <v>1367</v>
      </c>
      <c r="J11" s="346" t="s">
        <v>1368</v>
      </c>
      <c r="K11" s="346" t="s">
        <v>1302</v>
      </c>
    </row>
    <row r="12" spans="1:16">
      <c r="A12" s="346" t="s">
        <v>1369</v>
      </c>
      <c r="B12" s="346" t="s">
        <v>1370</v>
      </c>
      <c r="J12" s="346" t="s">
        <v>1371</v>
      </c>
      <c r="K12" s="346" t="s">
        <v>1316</v>
      </c>
    </row>
    <row r="13" spans="1:16">
      <c r="A13" s="346" t="s">
        <v>1372</v>
      </c>
      <c r="B13" s="346" t="s">
        <v>1345</v>
      </c>
      <c r="C13" s="348"/>
      <c r="D13" s="377"/>
      <c r="J13" s="346" t="s">
        <v>1373</v>
      </c>
      <c r="K13" s="346" t="s">
        <v>1328</v>
      </c>
    </row>
    <row r="14" spans="1:16">
      <c r="A14" s="346" t="s">
        <v>1374</v>
      </c>
      <c r="B14" s="346" t="s">
        <v>1375</v>
      </c>
      <c r="C14" s="340"/>
      <c r="D14" s="377"/>
      <c r="J14" s="346" t="s">
        <v>1376</v>
      </c>
      <c r="K14" s="346" t="s">
        <v>1336</v>
      </c>
    </row>
    <row r="15" spans="1:16">
      <c r="A15" s="346" t="s">
        <v>1377</v>
      </c>
      <c r="B15" s="346" t="s">
        <v>1336</v>
      </c>
      <c r="C15" s="377"/>
      <c r="D15" s="377"/>
      <c r="J15" s="346" t="s">
        <v>1378</v>
      </c>
      <c r="K15" s="346" t="s">
        <v>1345</v>
      </c>
    </row>
    <row r="16" spans="1:16">
      <c r="A16" s="346" t="s">
        <v>1379</v>
      </c>
      <c r="B16" s="346" t="s">
        <v>1302</v>
      </c>
      <c r="J16" s="346" t="s">
        <v>1380</v>
      </c>
      <c r="K16" s="346" t="s">
        <v>1320</v>
      </c>
    </row>
    <row r="17" spans="1:11">
      <c r="A17" s="346" t="s">
        <v>1381</v>
      </c>
      <c r="B17" s="346" t="s">
        <v>1382</v>
      </c>
      <c r="J17" s="346" t="s">
        <v>1383</v>
      </c>
      <c r="K17" s="346" t="s">
        <v>1357</v>
      </c>
    </row>
    <row r="18" spans="1:11">
      <c r="J18" s="346" t="s">
        <v>1384</v>
      </c>
      <c r="K18" s="346" t="s">
        <v>1385</v>
      </c>
    </row>
    <row r="19" spans="1:11">
      <c r="J19" s="346" t="s">
        <v>1386</v>
      </c>
      <c r="K19" s="346" t="s">
        <v>1387</v>
      </c>
    </row>
    <row r="20" spans="1:11">
      <c r="J20" s="346" t="s">
        <v>1388</v>
      </c>
      <c r="K20" s="346" t="s">
        <v>1389</v>
      </c>
    </row>
    <row r="21" spans="1:11">
      <c r="K21" s="346" t="s">
        <v>1390</v>
      </c>
    </row>
    <row r="22" spans="1:11">
      <c r="K22" s="346" t="s">
        <v>1391</v>
      </c>
    </row>
  </sheetData>
  <dataConsolidate/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3"/>
  <sheetViews>
    <sheetView workbookViewId="0">
      <selection activeCell="A9" sqref="A9"/>
    </sheetView>
  </sheetViews>
  <sheetFormatPr defaultRowHeight="15"/>
  <sheetData>
    <row r="1" spans="1:16">
      <c r="A1" s="392">
        <v>45</v>
      </c>
      <c r="B1" s="392">
        <v>41</v>
      </c>
      <c r="C1" s="392">
        <v>1</v>
      </c>
      <c r="D1" s="392">
        <v>1</v>
      </c>
      <c r="E1" s="392">
        <v>4</v>
      </c>
      <c r="F1" s="392">
        <v>40</v>
      </c>
      <c r="G1" s="392">
        <v>40</v>
      </c>
      <c r="H1" s="392">
        <v>55</v>
      </c>
      <c r="I1" s="392">
        <v>46</v>
      </c>
      <c r="J1" s="392">
        <v>13.2</v>
      </c>
      <c r="K1" s="392">
        <v>2.5</v>
      </c>
      <c r="L1" s="392">
        <v>36.4</v>
      </c>
      <c r="M1" s="392">
        <v>7.2</v>
      </c>
      <c r="N1" s="392">
        <v>7.2</v>
      </c>
      <c r="O1" s="392">
        <v>1.8</v>
      </c>
      <c r="P1" s="392">
        <v>1.8</v>
      </c>
    </row>
    <row r="2" spans="1:16">
      <c r="A2" s="392">
        <v>45</v>
      </c>
      <c r="B2" s="392">
        <v>44</v>
      </c>
      <c r="C2" s="392">
        <v>1</v>
      </c>
      <c r="D2" s="392">
        <v>5</v>
      </c>
      <c r="E2" s="392">
        <v>6</v>
      </c>
      <c r="F2" s="392">
        <v>44</v>
      </c>
      <c r="G2" s="392">
        <v>44</v>
      </c>
      <c r="H2" s="392">
        <v>101</v>
      </c>
      <c r="I2" s="392">
        <v>76</v>
      </c>
      <c r="J2" s="392">
        <v>31.7</v>
      </c>
      <c r="K2" s="392">
        <v>3.3</v>
      </c>
      <c r="L2" s="392">
        <v>9.6999999999999993</v>
      </c>
      <c r="M2" s="392">
        <v>9</v>
      </c>
      <c r="N2" s="392">
        <v>5.4</v>
      </c>
      <c r="O2" s="392">
        <v>1.8</v>
      </c>
      <c r="P2" s="392">
        <v>3.6</v>
      </c>
    </row>
    <row r="3" spans="1:16">
      <c r="A3" s="392">
        <v>45</v>
      </c>
      <c r="B3" s="392">
        <v>44</v>
      </c>
      <c r="C3" s="392">
        <v>1</v>
      </c>
      <c r="D3" s="392">
        <v>1</v>
      </c>
      <c r="E3" s="392">
        <v>1</v>
      </c>
      <c r="F3" s="392">
        <v>44</v>
      </c>
      <c r="G3" s="392">
        <v>44</v>
      </c>
      <c r="H3" s="392">
        <v>41</v>
      </c>
      <c r="I3" s="392">
        <v>112</v>
      </c>
      <c r="J3" s="392">
        <v>6.9</v>
      </c>
      <c r="K3" s="392">
        <v>4.2</v>
      </c>
      <c r="L3" s="392">
        <v>5.3</v>
      </c>
      <c r="M3" s="392">
        <v>7.2</v>
      </c>
      <c r="N3" s="392">
        <v>7.2</v>
      </c>
      <c r="O3" s="392">
        <v>3.6</v>
      </c>
      <c r="P3" s="392">
        <v>3.6</v>
      </c>
    </row>
    <row r="4" spans="1:16">
      <c r="A4" s="392">
        <v>45</v>
      </c>
      <c r="B4" s="392">
        <v>40</v>
      </c>
      <c r="C4" s="392">
        <v>4</v>
      </c>
      <c r="D4" s="392">
        <v>4</v>
      </c>
      <c r="E4" s="392">
        <v>2</v>
      </c>
      <c r="F4" s="392">
        <v>39</v>
      </c>
      <c r="G4" s="392">
        <v>39</v>
      </c>
      <c r="H4" s="392">
        <v>60</v>
      </c>
      <c r="I4" s="392">
        <v>68</v>
      </c>
      <c r="J4" s="392">
        <v>13.5</v>
      </c>
      <c r="K4" s="392">
        <v>2.2000000000000002</v>
      </c>
      <c r="L4" s="392">
        <v>11.4</v>
      </c>
      <c r="M4" s="392">
        <v>7.2</v>
      </c>
      <c r="N4" s="392">
        <v>5.4</v>
      </c>
      <c r="O4" s="392">
        <v>1.8</v>
      </c>
      <c r="P4" s="392">
        <v>5.4</v>
      </c>
    </row>
    <row r="5" spans="1:16">
      <c r="A5" s="392">
        <v>45</v>
      </c>
      <c r="B5" s="392">
        <v>42</v>
      </c>
      <c r="C5" s="392">
        <v>4</v>
      </c>
      <c r="D5" s="392">
        <v>1</v>
      </c>
      <c r="E5" s="392">
        <v>2</v>
      </c>
      <c r="F5" s="392">
        <v>42</v>
      </c>
      <c r="G5" s="392">
        <v>42</v>
      </c>
      <c r="H5" s="392">
        <v>52</v>
      </c>
      <c r="I5" s="392">
        <v>75</v>
      </c>
      <c r="J5" s="392">
        <v>16.3</v>
      </c>
      <c r="K5" s="392">
        <v>2.7</v>
      </c>
      <c r="L5" s="392">
        <v>27</v>
      </c>
      <c r="M5" s="392">
        <v>7.2</v>
      </c>
      <c r="N5" s="392">
        <v>7.2</v>
      </c>
      <c r="O5" s="392">
        <v>3.6</v>
      </c>
      <c r="P5" s="392">
        <v>3.6</v>
      </c>
    </row>
    <row r="6" spans="1:16">
      <c r="A6" s="392">
        <v>45</v>
      </c>
      <c r="B6" s="392">
        <v>45</v>
      </c>
      <c r="C6" s="392">
        <v>3</v>
      </c>
      <c r="D6" s="392">
        <v>1</v>
      </c>
      <c r="E6" s="392">
        <v>4</v>
      </c>
      <c r="F6" s="392">
        <v>45</v>
      </c>
      <c r="G6" s="392">
        <v>45</v>
      </c>
      <c r="H6" s="392">
        <v>83</v>
      </c>
      <c r="I6" s="392">
        <v>105</v>
      </c>
      <c r="J6" s="392">
        <v>20.5</v>
      </c>
      <c r="K6" s="392">
        <v>4</v>
      </c>
      <c r="L6" s="392">
        <v>41.5</v>
      </c>
      <c r="M6" s="392">
        <v>7.2</v>
      </c>
      <c r="N6" s="392">
        <v>9</v>
      </c>
      <c r="O6" s="392">
        <v>3.6</v>
      </c>
      <c r="P6" s="392">
        <v>3.6</v>
      </c>
    </row>
    <row r="7" spans="1:16">
      <c r="A7" s="392">
        <v>45</v>
      </c>
      <c r="B7" s="392">
        <v>40</v>
      </c>
      <c r="C7" s="392">
        <v>5</v>
      </c>
      <c r="D7" s="392">
        <v>1</v>
      </c>
      <c r="E7" s="392">
        <v>2</v>
      </c>
      <c r="F7" s="392">
        <v>39</v>
      </c>
      <c r="G7" s="392">
        <v>39</v>
      </c>
      <c r="H7" s="392">
        <v>90</v>
      </c>
      <c r="I7" s="392">
        <v>176</v>
      </c>
      <c r="J7" s="392">
        <v>15.5</v>
      </c>
      <c r="K7" s="392">
        <v>6.5</v>
      </c>
      <c r="L7" s="392">
        <v>20.399999999999999</v>
      </c>
      <c r="M7" s="392">
        <v>7.2</v>
      </c>
      <c r="N7" s="392">
        <v>7.2</v>
      </c>
      <c r="O7" s="392">
        <v>3.6</v>
      </c>
      <c r="P7" s="392">
        <v>3.6</v>
      </c>
    </row>
    <row r="8" spans="1:16">
      <c r="A8" s="392">
        <v>45</v>
      </c>
      <c r="B8" s="392">
        <v>42</v>
      </c>
      <c r="C8" s="392">
        <v>3</v>
      </c>
      <c r="D8" s="392">
        <v>1</v>
      </c>
      <c r="E8" s="392">
        <v>6</v>
      </c>
      <c r="F8" s="392">
        <v>38</v>
      </c>
      <c r="G8" s="392">
        <v>38</v>
      </c>
      <c r="H8" s="392">
        <v>81</v>
      </c>
      <c r="I8" s="392">
        <v>52</v>
      </c>
      <c r="J8" s="392">
        <v>38.6</v>
      </c>
      <c r="K8" s="392">
        <v>2.2999999999999998</v>
      </c>
      <c r="L8" s="392">
        <v>48.6</v>
      </c>
      <c r="M8" s="392">
        <v>9</v>
      </c>
      <c r="N8" s="392">
        <v>7.2</v>
      </c>
      <c r="O8" s="392">
        <v>1.8</v>
      </c>
      <c r="P8" s="392">
        <v>1.8</v>
      </c>
    </row>
    <row r="9" spans="1:16">
      <c r="A9" s="392">
        <v>45</v>
      </c>
      <c r="B9" s="392">
        <v>43</v>
      </c>
      <c r="C9" s="392">
        <v>5</v>
      </c>
      <c r="D9" s="392">
        <v>7</v>
      </c>
      <c r="E9" s="392">
        <v>2</v>
      </c>
      <c r="F9" s="392">
        <v>43</v>
      </c>
      <c r="G9" s="392">
        <v>43</v>
      </c>
      <c r="H9" s="392">
        <v>82</v>
      </c>
      <c r="I9" s="392">
        <v>54</v>
      </c>
      <c r="J9" s="392">
        <v>17.5</v>
      </c>
      <c r="K9" s="392">
        <v>2.1</v>
      </c>
      <c r="L9" s="392">
        <v>6.2</v>
      </c>
      <c r="M9" s="392">
        <v>9</v>
      </c>
      <c r="N9" s="392">
        <v>7.2</v>
      </c>
      <c r="O9" s="392">
        <v>3.6</v>
      </c>
      <c r="P9" s="392">
        <v>3.6</v>
      </c>
    </row>
    <row r="10" spans="1:16">
      <c r="A10" s="392">
        <v>45</v>
      </c>
      <c r="B10" s="392">
        <v>42</v>
      </c>
      <c r="C10" s="392">
        <v>3</v>
      </c>
      <c r="D10" s="392">
        <v>5</v>
      </c>
      <c r="E10" s="392">
        <v>3</v>
      </c>
      <c r="F10" s="392">
        <v>40</v>
      </c>
      <c r="G10" s="392">
        <v>40</v>
      </c>
      <c r="H10" s="392">
        <v>87</v>
      </c>
      <c r="I10" s="392">
        <v>102</v>
      </c>
      <c r="J10" s="392">
        <v>21.5</v>
      </c>
      <c r="K10" s="392">
        <v>2</v>
      </c>
      <c r="L10" s="392">
        <v>8.8000000000000007</v>
      </c>
      <c r="M10" s="392">
        <v>7.2</v>
      </c>
      <c r="N10" s="392">
        <v>7.2</v>
      </c>
      <c r="O10" s="392">
        <v>3.6</v>
      </c>
      <c r="P10" s="392">
        <v>5.4</v>
      </c>
    </row>
    <row r="11" spans="1:16">
      <c r="A11" s="392">
        <v>45</v>
      </c>
      <c r="B11" s="392">
        <v>43</v>
      </c>
      <c r="C11" s="392">
        <v>1</v>
      </c>
      <c r="D11" s="392">
        <v>2</v>
      </c>
      <c r="E11" s="392">
        <v>6</v>
      </c>
      <c r="F11" s="392">
        <v>41</v>
      </c>
      <c r="G11" s="392">
        <v>41</v>
      </c>
      <c r="H11" s="392">
        <v>68</v>
      </c>
      <c r="I11" s="392">
        <v>111</v>
      </c>
      <c r="J11" s="392">
        <v>23.4</v>
      </c>
      <c r="K11" s="392">
        <v>1</v>
      </c>
      <c r="L11" s="392">
        <v>10.8</v>
      </c>
      <c r="M11" s="392">
        <v>5.4</v>
      </c>
      <c r="N11" s="392">
        <v>7.2</v>
      </c>
      <c r="O11" s="392">
        <v>3.6</v>
      </c>
      <c r="P11" s="392">
        <v>3.6</v>
      </c>
    </row>
    <row r="12" spans="1:16">
      <c r="A12" s="392">
        <v>45</v>
      </c>
      <c r="B12" s="392">
        <v>35</v>
      </c>
      <c r="C12" s="392">
        <v>4</v>
      </c>
      <c r="D12" s="392">
        <v>5</v>
      </c>
      <c r="E12" s="392">
        <v>8</v>
      </c>
      <c r="F12" s="392">
        <v>32</v>
      </c>
      <c r="G12" s="392">
        <v>32</v>
      </c>
      <c r="H12" s="392">
        <v>44</v>
      </c>
      <c r="I12" s="392">
        <v>36</v>
      </c>
      <c r="J12" s="392">
        <v>16.7</v>
      </c>
      <c r="K12" s="392">
        <v>1.7</v>
      </c>
      <c r="L12" s="392">
        <v>48.2</v>
      </c>
      <c r="M12" s="392">
        <v>9</v>
      </c>
      <c r="N12" s="392">
        <v>7.2</v>
      </c>
      <c r="O12" s="392">
        <v>1.8</v>
      </c>
      <c r="P12" s="392">
        <v>3.6</v>
      </c>
    </row>
    <row r="13" spans="1:16">
      <c r="A13" s="392">
        <v>45</v>
      </c>
      <c r="B13" s="392">
        <v>40</v>
      </c>
      <c r="C13" s="392">
        <v>1</v>
      </c>
      <c r="D13" s="392">
        <v>1</v>
      </c>
      <c r="E13" s="392">
        <v>6</v>
      </c>
      <c r="F13" s="392">
        <v>33</v>
      </c>
      <c r="G13" s="392">
        <v>33</v>
      </c>
      <c r="H13" s="392">
        <v>59</v>
      </c>
      <c r="I13" s="392">
        <v>41</v>
      </c>
      <c r="J13" s="392">
        <v>24.4</v>
      </c>
      <c r="K13" s="392">
        <v>1.5</v>
      </c>
      <c r="L13" s="392">
        <v>20</v>
      </c>
      <c r="M13" s="392">
        <v>7.2</v>
      </c>
      <c r="N13" s="392">
        <v>9</v>
      </c>
      <c r="O13" s="392">
        <v>3.6</v>
      </c>
      <c r="P13" s="392">
        <v>3.6</v>
      </c>
    </row>
    <row r="14" spans="1:16">
      <c r="A14" s="392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>
        <v>0</v>
      </c>
      <c r="N14" s="392">
        <v>0</v>
      </c>
      <c r="O14" s="392">
        <v>0</v>
      </c>
      <c r="P14" s="392">
        <v>0</v>
      </c>
    </row>
    <row r="15" spans="1:16">
      <c r="A15" s="392">
        <v>45</v>
      </c>
      <c r="B15" s="392">
        <v>37</v>
      </c>
      <c r="C15" s="392">
        <v>1</v>
      </c>
      <c r="D15" s="392">
        <v>1</v>
      </c>
      <c r="E15" s="392">
        <v>2</v>
      </c>
      <c r="F15" s="392">
        <v>37</v>
      </c>
      <c r="G15" s="392">
        <v>37</v>
      </c>
      <c r="H15" s="392">
        <v>71</v>
      </c>
      <c r="I15" s="392">
        <v>60</v>
      </c>
      <c r="J15" s="392">
        <v>20.5</v>
      </c>
      <c r="K15" s="392">
        <v>2.5</v>
      </c>
      <c r="L15" s="392">
        <v>26</v>
      </c>
      <c r="M15" s="392">
        <v>5.4</v>
      </c>
      <c r="N15" s="392">
        <v>7.2</v>
      </c>
      <c r="O15" s="392">
        <v>1.8</v>
      </c>
      <c r="P15" s="392">
        <v>1.8</v>
      </c>
    </row>
    <row r="16" spans="1:16">
      <c r="A16" s="392">
        <v>45</v>
      </c>
      <c r="B16" s="392">
        <v>33</v>
      </c>
      <c r="C16" s="392">
        <v>4</v>
      </c>
      <c r="D16" s="392">
        <v>2</v>
      </c>
      <c r="E16" s="392">
        <v>5</v>
      </c>
      <c r="F16" s="392">
        <v>32</v>
      </c>
      <c r="G16" s="392">
        <v>32</v>
      </c>
      <c r="H16" s="392">
        <v>90</v>
      </c>
      <c r="I16" s="392">
        <v>69</v>
      </c>
      <c r="J16" s="392">
        <v>24.6</v>
      </c>
      <c r="K16" s="392">
        <v>2.2000000000000002</v>
      </c>
      <c r="L16" s="392">
        <v>18</v>
      </c>
      <c r="M16" s="392">
        <v>7.2</v>
      </c>
      <c r="N16" s="392">
        <v>7.2</v>
      </c>
      <c r="O16" s="392">
        <v>1.8</v>
      </c>
      <c r="P16" s="392">
        <v>1.8</v>
      </c>
    </row>
    <row r="17" spans="1:16">
      <c r="A17" s="392">
        <v>45</v>
      </c>
      <c r="B17" s="392">
        <v>40</v>
      </c>
      <c r="C17" s="392">
        <v>1</v>
      </c>
      <c r="D17" s="392">
        <v>5</v>
      </c>
      <c r="E17" s="392">
        <v>4</v>
      </c>
      <c r="F17" s="392">
        <v>39</v>
      </c>
      <c r="G17" s="392">
        <v>39</v>
      </c>
      <c r="H17" s="392">
        <v>121</v>
      </c>
      <c r="I17" s="392">
        <v>76</v>
      </c>
      <c r="J17" s="392">
        <v>34.200000000000003</v>
      </c>
      <c r="K17" s="392">
        <v>3.9</v>
      </c>
      <c r="L17" s="392">
        <v>17.5</v>
      </c>
      <c r="M17" s="392">
        <v>9</v>
      </c>
      <c r="N17" s="392">
        <v>7.2</v>
      </c>
      <c r="O17" s="392">
        <v>1.8</v>
      </c>
      <c r="P17" s="392">
        <v>1.8</v>
      </c>
    </row>
    <row r="18" spans="1:16">
      <c r="A18" s="392">
        <v>45</v>
      </c>
      <c r="B18" s="392">
        <v>35</v>
      </c>
      <c r="C18" s="392">
        <v>4</v>
      </c>
      <c r="D18" s="392">
        <v>4</v>
      </c>
      <c r="E18" s="392">
        <v>2</v>
      </c>
      <c r="F18" s="392">
        <v>32</v>
      </c>
      <c r="G18" s="392">
        <v>32</v>
      </c>
      <c r="H18" s="392">
        <v>62</v>
      </c>
      <c r="I18" s="392">
        <v>47</v>
      </c>
      <c r="J18" s="392">
        <v>13.9</v>
      </c>
      <c r="K18" s="392">
        <v>2.5</v>
      </c>
      <c r="L18" s="392">
        <v>11.3</v>
      </c>
      <c r="M18" s="392">
        <v>5.4</v>
      </c>
      <c r="N18" s="392">
        <v>5.4</v>
      </c>
      <c r="O18" s="392">
        <v>1.8</v>
      </c>
      <c r="P18" s="392">
        <v>1.8</v>
      </c>
    </row>
    <row r="19" spans="1:16">
      <c r="A19" s="392">
        <v>45</v>
      </c>
      <c r="B19" s="392">
        <v>36</v>
      </c>
      <c r="C19" s="392">
        <v>4</v>
      </c>
      <c r="D19" s="392">
        <v>4</v>
      </c>
      <c r="E19" s="392">
        <v>5</v>
      </c>
      <c r="F19" s="392">
        <v>32</v>
      </c>
      <c r="G19" s="392">
        <v>32</v>
      </c>
      <c r="H19" s="392">
        <v>50</v>
      </c>
      <c r="I19" s="392">
        <v>12</v>
      </c>
      <c r="J19" s="392">
        <v>23.3</v>
      </c>
      <c r="K19" s="392">
        <v>1.1000000000000001</v>
      </c>
      <c r="L19" s="392">
        <v>43</v>
      </c>
      <c r="M19" s="392">
        <v>9</v>
      </c>
      <c r="N19" s="392">
        <v>7.2</v>
      </c>
      <c r="O19" s="392">
        <v>5.4</v>
      </c>
      <c r="P19" s="392">
        <v>1.8</v>
      </c>
    </row>
    <row r="20" spans="1:16">
      <c r="A20" s="392">
        <v>45</v>
      </c>
      <c r="B20" s="392">
        <v>29</v>
      </c>
      <c r="C20" s="392">
        <v>1</v>
      </c>
      <c r="D20" s="392">
        <v>1</v>
      </c>
      <c r="E20" s="392">
        <v>4</v>
      </c>
      <c r="F20" s="392">
        <v>29</v>
      </c>
      <c r="G20" s="392">
        <v>29</v>
      </c>
      <c r="H20" s="392">
        <v>60</v>
      </c>
      <c r="I20" s="392">
        <v>32</v>
      </c>
      <c r="J20" s="392">
        <v>27</v>
      </c>
      <c r="K20" s="392">
        <v>1.7</v>
      </c>
      <c r="L20" s="392">
        <v>23.2</v>
      </c>
      <c r="M20" s="392">
        <v>7.2</v>
      </c>
      <c r="N20" s="392">
        <v>7.2</v>
      </c>
      <c r="O20" s="392">
        <v>1.8</v>
      </c>
      <c r="P20" s="392">
        <v>1.8</v>
      </c>
    </row>
    <row r="21" spans="1:16">
      <c r="A21" s="392">
        <v>45</v>
      </c>
      <c r="B21" s="392">
        <v>48</v>
      </c>
      <c r="C21" s="392">
        <v>1</v>
      </c>
      <c r="D21" s="392">
        <v>1</v>
      </c>
      <c r="E21" s="392">
        <v>2</v>
      </c>
      <c r="F21" s="392">
        <v>48</v>
      </c>
      <c r="G21" s="392">
        <v>48</v>
      </c>
      <c r="H21" s="392">
        <v>100</v>
      </c>
      <c r="I21" s="392">
        <v>290</v>
      </c>
      <c r="J21" s="392">
        <v>23.4</v>
      </c>
      <c r="K21" s="392">
        <v>10.1</v>
      </c>
      <c r="L21" s="392">
        <v>27.6</v>
      </c>
      <c r="M21" s="392">
        <v>7.2</v>
      </c>
      <c r="N21" s="392">
        <v>9</v>
      </c>
      <c r="O21" s="392">
        <v>1.8</v>
      </c>
      <c r="P21" s="392">
        <v>1.8</v>
      </c>
    </row>
    <row r="22" spans="1:16">
      <c r="A22" s="392">
        <v>45</v>
      </c>
      <c r="B22" s="392">
        <v>33</v>
      </c>
      <c r="C22" s="392">
        <v>1</v>
      </c>
      <c r="D22" s="392">
        <v>1</v>
      </c>
      <c r="E22" s="392">
        <v>4</v>
      </c>
      <c r="F22" s="392">
        <v>32</v>
      </c>
      <c r="G22" s="392">
        <v>32</v>
      </c>
      <c r="H22" s="392">
        <v>74</v>
      </c>
      <c r="I22" s="392">
        <v>30</v>
      </c>
      <c r="J22" s="392">
        <v>18.2</v>
      </c>
      <c r="K22" s="392">
        <v>1.5</v>
      </c>
      <c r="L22" s="392">
        <v>6</v>
      </c>
      <c r="M22" s="392">
        <v>7.2</v>
      </c>
      <c r="N22" s="392">
        <v>5.4</v>
      </c>
      <c r="O22" s="392">
        <v>1.8</v>
      </c>
      <c r="P22" s="392">
        <v>1.8</v>
      </c>
    </row>
    <row r="23" spans="1:16">
      <c r="A23" s="392">
        <v>45</v>
      </c>
      <c r="B23" s="392">
        <v>38</v>
      </c>
      <c r="C23" s="392">
        <v>4</v>
      </c>
      <c r="D23" s="392">
        <v>4</v>
      </c>
      <c r="E23" s="392">
        <v>2</v>
      </c>
      <c r="F23" s="392">
        <v>32</v>
      </c>
      <c r="G23" s="392">
        <v>32</v>
      </c>
      <c r="H23" s="392">
        <v>29</v>
      </c>
      <c r="I23" s="392">
        <v>84</v>
      </c>
      <c r="J23" s="392">
        <v>5.6</v>
      </c>
      <c r="K23" s="392">
        <v>3.4</v>
      </c>
      <c r="L23" s="392">
        <v>51.7</v>
      </c>
      <c r="M23" s="392">
        <v>5.4</v>
      </c>
      <c r="N23" s="392">
        <v>7.2</v>
      </c>
      <c r="O23" s="392">
        <v>1.8</v>
      </c>
      <c r="P23" s="392">
        <v>1.8</v>
      </c>
    </row>
    <row r="24" spans="1:16">
      <c r="A24" s="392">
        <v>45</v>
      </c>
      <c r="B24" s="392">
        <v>43</v>
      </c>
      <c r="C24" s="392">
        <v>1</v>
      </c>
      <c r="D24" s="392">
        <v>2</v>
      </c>
      <c r="E24" s="392">
        <v>4</v>
      </c>
      <c r="F24" s="392">
        <v>43</v>
      </c>
      <c r="G24" s="392">
        <v>43</v>
      </c>
      <c r="H24" s="392">
        <v>68</v>
      </c>
      <c r="I24" s="392">
        <v>38</v>
      </c>
      <c r="J24" s="392">
        <v>15</v>
      </c>
      <c r="K24" s="392">
        <v>1.5</v>
      </c>
      <c r="L24" s="392">
        <v>11.5</v>
      </c>
      <c r="M24" s="392">
        <v>5.4</v>
      </c>
      <c r="N24" s="392">
        <v>5.4</v>
      </c>
      <c r="O24" s="392">
        <v>1.8</v>
      </c>
      <c r="P24" s="392">
        <v>3.6</v>
      </c>
    </row>
    <row r="25" spans="1:16">
      <c r="A25" s="392">
        <v>45</v>
      </c>
      <c r="B25" s="392">
        <v>38</v>
      </c>
      <c r="C25" s="392">
        <v>3</v>
      </c>
      <c r="D25" s="392">
        <v>5</v>
      </c>
      <c r="E25" s="392">
        <v>2</v>
      </c>
      <c r="F25" s="392">
        <v>38</v>
      </c>
      <c r="G25" s="392">
        <v>38</v>
      </c>
      <c r="H25" s="392">
        <v>102</v>
      </c>
      <c r="I25" s="392">
        <v>101</v>
      </c>
      <c r="J25" s="392">
        <v>20.5</v>
      </c>
      <c r="K25" s="392">
        <v>3.9</v>
      </c>
      <c r="L25" s="392">
        <v>24.6</v>
      </c>
      <c r="M25" s="392">
        <v>7.2</v>
      </c>
      <c r="N25" s="392">
        <v>7.2</v>
      </c>
      <c r="O25" s="392">
        <v>1.8</v>
      </c>
      <c r="P25" s="392">
        <v>3.6</v>
      </c>
    </row>
    <row r="26" spans="1:16">
      <c r="A26" s="392">
        <v>45</v>
      </c>
      <c r="B26" s="392">
        <v>39</v>
      </c>
      <c r="C26" s="392">
        <v>1</v>
      </c>
      <c r="D26" s="392">
        <v>1</v>
      </c>
      <c r="E26" s="392">
        <v>3</v>
      </c>
      <c r="F26" s="392">
        <v>39</v>
      </c>
      <c r="G26" s="392">
        <v>39</v>
      </c>
      <c r="H26" s="392">
        <v>120</v>
      </c>
      <c r="I26" s="392">
        <v>74</v>
      </c>
      <c r="J26" s="392">
        <v>24.9</v>
      </c>
      <c r="K26" s="392">
        <v>3.1</v>
      </c>
      <c r="L26" s="392">
        <v>20.6</v>
      </c>
      <c r="M26" s="392">
        <v>7.2</v>
      </c>
      <c r="N26" s="392">
        <v>9</v>
      </c>
      <c r="O26" s="392">
        <v>1.8</v>
      </c>
      <c r="P26" s="392">
        <v>1.8</v>
      </c>
    </row>
    <row r="27" spans="1:16">
      <c r="A27" s="392">
        <v>45</v>
      </c>
      <c r="B27" s="392">
        <v>39</v>
      </c>
      <c r="C27" s="392">
        <v>1</v>
      </c>
      <c r="D27" s="392">
        <v>2</v>
      </c>
      <c r="E27" s="392">
        <v>5</v>
      </c>
      <c r="F27" s="392">
        <v>38</v>
      </c>
      <c r="G27" s="392">
        <v>38</v>
      </c>
      <c r="H27" s="392">
        <v>79</v>
      </c>
      <c r="I27" s="392">
        <v>23</v>
      </c>
      <c r="J27" s="392">
        <v>22.9</v>
      </c>
      <c r="K27" s="392">
        <v>1.2</v>
      </c>
      <c r="L27" s="392">
        <v>10.5</v>
      </c>
      <c r="M27" s="392">
        <v>5.4</v>
      </c>
      <c r="N27" s="392">
        <v>7.2</v>
      </c>
      <c r="O27" s="392">
        <v>1.8</v>
      </c>
      <c r="P27" s="392">
        <v>5.4</v>
      </c>
    </row>
    <row r="28" spans="1:16">
      <c r="A28" s="392"/>
      <c r="B28" s="392"/>
      <c r="C28" s="392"/>
      <c r="D28" s="392"/>
      <c r="E28" s="392"/>
      <c r="F28" s="392"/>
      <c r="G28" s="392"/>
      <c r="H28" s="392"/>
      <c r="I28" s="392"/>
      <c r="J28" s="392"/>
      <c r="K28" s="392"/>
      <c r="L28" s="392"/>
      <c r="M28" s="392">
        <v>0</v>
      </c>
      <c r="N28" s="392">
        <v>0</v>
      </c>
      <c r="O28" s="392">
        <v>0</v>
      </c>
      <c r="P28" s="392">
        <v>0</v>
      </c>
    </row>
    <row r="29" spans="1:16">
      <c r="A29" s="392">
        <v>45</v>
      </c>
      <c r="B29" s="392">
        <v>39</v>
      </c>
      <c r="C29" s="392">
        <v>6</v>
      </c>
      <c r="D29" s="392">
        <v>7</v>
      </c>
      <c r="E29" s="392">
        <v>4</v>
      </c>
      <c r="F29" s="392">
        <v>36</v>
      </c>
      <c r="G29" s="392">
        <v>36</v>
      </c>
      <c r="H29" s="392">
        <v>54</v>
      </c>
      <c r="I29" s="392">
        <v>29</v>
      </c>
      <c r="J29" s="392">
        <v>16.7</v>
      </c>
      <c r="K29" s="392">
        <v>1.7</v>
      </c>
      <c r="L29" s="392">
        <v>36.5</v>
      </c>
      <c r="M29" s="392">
        <v>7.2</v>
      </c>
      <c r="N29" s="392">
        <v>5.4</v>
      </c>
      <c r="O29" s="392">
        <v>1.8</v>
      </c>
      <c r="P29" s="392">
        <v>1.8</v>
      </c>
    </row>
    <row r="30" spans="1:16">
      <c r="A30" s="392">
        <v>45</v>
      </c>
      <c r="B30" s="392">
        <v>28</v>
      </c>
      <c r="C30" s="392">
        <v>4</v>
      </c>
      <c r="D30" s="392">
        <v>7</v>
      </c>
      <c r="E30" s="392">
        <v>2</v>
      </c>
      <c r="F30" s="392">
        <v>28</v>
      </c>
      <c r="G30" s="392">
        <v>28</v>
      </c>
      <c r="H30" s="392">
        <v>60</v>
      </c>
      <c r="I30" s="392">
        <v>61</v>
      </c>
      <c r="J30" s="392">
        <v>14.9</v>
      </c>
      <c r="K30" s="392">
        <v>2</v>
      </c>
      <c r="L30" s="392">
        <v>5.2</v>
      </c>
      <c r="M30" s="392">
        <v>7.2</v>
      </c>
      <c r="N30" s="392">
        <v>5.4</v>
      </c>
      <c r="O30" s="392">
        <v>3.6</v>
      </c>
      <c r="P30" s="392">
        <v>5.4</v>
      </c>
    </row>
    <row r="31" spans="1:16">
      <c r="A31" s="392">
        <v>45</v>
      </c>
      <c r="B31" s="392">
        <v>39</v>
      </c>
      <c r="C31" s="392">
        <v>4</v>
      </c>
      <c r="D31" s="392">
        <v>3</v>
      </c>
      <c r="E31" s="392">
        <v>4</v>
      </c>
      <c r="F31" s="392">
        <v>39</v>
      </c>
      <c r="G31" s="392">
        <v>39</v>
      </c>
      <c r="H31" s="392">
        <v>64</v>
      </c>
      <c r="I31" s="392">
        <v>38</v>
      </c>
      <c r="J31" s="392">
        <v>14.5</v>
      </c>
      <c r="K31" s="392">
        <v>1.7</v>
      </c>
      <c r="L31" s="392">
        <v>6.5</v>
      </c>
      <c r="M31" s="392">
        <v>5.4</v>
      </c>
      <c r="N31" s="392">
        <v>5.4</v>
      </c>
      <c r="O31" s="392">
        <v>3.6</v>
      </c>
      <c r="P31" s="392">
        <v>3.6</v>
      </c>
    </row>
    <row r="32" spans="1:16">
      <c r="A32" s="392">
        <v>45</v>
      </c>
      <c r="B32" s="392">
        <v>38</v>
      </c>
      <c r="C32" s="392">
        <v>4</v>
      </c>
      <c r="D32" s="392">
        <v>2</v>
      </c>
      <c r="E32" s="392">
        <v>4</v>
      </c>
      <c r="F32" s="392">
        <v>38</v>
      </c>
      <c r="G32" s="392">
        <v>38</v>
      </c>
      <c r="H32" s="392">
        <v>52</v>
      </c>
      <c r="I32" s="392">
        <v>26</v>
      </c>
      <c r="J32" s="392">
        <v>30.1</v>
      </c>
      <c r="K32" s="392">
        <v>1.1000000000000001</v>
      </c>
      <c r="L32" s="392">
        <v>28.9</v>
      </c>
      <c r="M32" s="392">
        <v>5.4</v>
      </c>
      <c r="N32" s="392">
        <v>5.4</v>
      </c>
      <c r="O32" s="392">
        <v>1.8</v>
      </c>
      <c r="P32" s="392">
        <v>3.6</v>
      </c>
    </row>
    <row r="33" spans="1:16">
      <c r="A33" s="392">
        <v>45</v>
      </c>
      <c r="B33" s="392">
        <v>36</v>
      </c>
      <c r="C33" s="392">
        <v>1</v>
      </c>
      <c r="D33" s="392">
        <v>1</v>
      </c>
      <c r="E33" s="392">
        <v>2</v>
      </c>
      <c r="F33" s="392">
        <v>36</v>
      </c>
      <c r="G33" s="392">
        <v>36</v>
      </c>
      <c r="H33" s="392">
        <v>140</v>
      </c>
      <c r="I33" s="392">
        <v>200</v>
      </c>
      <c r="J33" s="392">
        <v>16.2</v>
      </c>
      <c r="K33" s="392">
        <v>6.2</v>
      </c>
      <c r="L33" s="392">
        <v>17.3</v>
      </c>
      <c r="M33" s="392">
        <v>7.2</v>
      </c>
      <c r="N33" s="392">
        <v>5.4</v>
      </c>
      <c r="O33" s="392">
        <v>1.8</v>
      </c>
      <c r="P33" s="392">
        <v>3.6</v>
      </c>
    </row>
    <row r="34" spans="1:16">
      <c r="A34" s="392">
        <v>45</v>
      </c>
      <c r="B34" s="392">
        <v>42</v>
      </c>
      <c r="C34" s="392">
        <v>1</v>
      </c>
      <c r="D34" s="392">
        <v>1</v>
      </c>
      <c r="E34" s="392">
        <v>2</v>
      </c>
      <c r="F34" s="392">
        <v>40</v>
      </c>
      <c r="G34" s="392">
        <v>40</v>
      </c>
      <c r="H34" s="392">
        <v>66</v>
      </c>
      <c r="I34" s="392">
        <v>15</v>
      </c>
      <c r="J34" s="392">
        <v>27.8</v>
      </c>
      <c r="K34" s="392">
        <v>1</v>
      </c>
      <c r="L34" s="392">
        <v>24.8</v>
      </c>
      <c r="M34" s="392">
        <v>7.2</v>
      </c>
      <c r="N34" s="392">
        <v>9</v>
      </c>
      <c r="O34" s="392">
        <v>3.6</v>
      </c>
      <c r="P34" s="392">
        <v>3.6</v>
      </c>
    </row>
    <row r="35" spans="1:16">
      <c r="A35" s="392">
        <v>45</v>
      </c>
      <c r="B35" s="392">
        <v>42</v>
      </c>
      <c r="C35" s="392">
        <v>1</v>
      </c>
      <c r="D35" s="392">
        <v>2</v>
      </c>
      <c r="E35" s="392">
        <v>4</v>
      </c>
      <c r="F35" s="392">
        <v>42</v>
      </c>
      <c r="G35" s="392">
        <v>42</v>
      </c>
      <c r="H35" s="392">
        <v>130</v>
      </c>
      <c r="I35" s="392">
        <v>63</v>
      </c>
      <c r="J35" s="392">
        <v>36.5</v>
      </c>
      <c r="K35" s="392">
        <v>3.1</v>
      </c>
      <c r="L35" s="392">
        <v>40.299999999999997</v>
      </c>
      <c r="M35" s="392">
        <v>7.2</v>
      </c>
      <c r="N35" s="392">
        <v>9</v>
      </c>
      <c r="O35" s="392">
        <v>1.8</v>
      </c>
      <c r="P35" s="392">
        <v>1.8</v>
      </c>
    </row>
    <row r="36" spans="1:16">
      <c r="A36" s="392">
        <v>45</v>
      </c>
      <c r="B36" s="392">
        <v>45</v>
      </c>
      <c r="C36" s="392">
        <v>3</v>
      </c>
      <c r="D36" s="392">
        <v>1</v>
      </c>
      <c r="E36" s="392">
        <v>2</v>
      </c>
      <c r="F36" s="392">
        <v>43</v>
      </c>
      <c r="G36" s="392">
        <v>43</v>
      </c>
      <c r="H36" s="392">
        <v>79</v>
      </c>
      <c r="I36" s="392">
        <v>41</v>
      </c>
      <c r="J36" s="392">
        <v>26.9</v>
      </c>
      <c r="K36" s="392">
        <v>2.9</v>
      </c>
      <c r="L36" s="392">
        <v>61.6</v>
      </c>
      <c r="M36" s="392">
        <v>9</v>
      </c>
      <c r="N36" s="392">
        <v>9</v>
      </c>
      <c r="O36" s="392">
        <v>1.8</v>
      </c>
      <c r="P36" s="392">
        <v>1.8</v>
      </c>
    </row>
    <row r="37" spans="1:16">
      <c r="A37" s="392">
        <v>45</v>
      </c>
      <c r="B37" s="392">
        <v>41</v>
      </c>
      <c r="C37" s="392">
        <v>1</v>
      </c>
      <c r="D37" s="392">
        <v>2</v>
      </c>
      <c r="E37" s="392">
        <v>3</v>
      </c>
      <c r="F37" s="392">
        <v>41</v>
      </c>
      <c r="G37" s="392">
        <v>41</v>
      </c>
      <c r="H37" s="392">
        <v>95</v>
      </c>
      <c r="I37" s="392">
        <v>56</v>
      </c>
      <c r="J37" s="392">
        <v>28.6</v>
      </c>
      <c r="K37" s="392">
        <v>3.2</v>
      </c>
      <c r="L37" s="392">
        <v>16.5</v>
      </c>
      <c r="M37" s="392">
        <v>7.2</v>
      </c>
      <c r="N37" s="392">
        <v>7.2</v>
      </c>
      <c r="O37" s="392">
        <v>3.6</v>
      </c>
      <c r="P37" s="392">
        <v>1.8</v>
      </c>
    </row>
    <row r="38" spans="1:16">
      <c r="A38" s="392">
        <v>45</v>
      </c>
      <c r="B38" s="392">
        <v>45</v>
      </c>
      <c r="C38" s="392">
        <v>5</v>
      </c>
      <c r="D38" s="392">
        <v>1</v>
      </c>
      <c r="E38" s="392">
        <v>4</v>
      </c>
      <c r="F38" s="392">
        <v>45</v>
      </c>
      <c r="G38" s="392">
        <v>45</v>
      </c>
      <c r="H38" s="392">
        <v>90</v>
      </c>
      <c r="I38" s="392">
        <v>34</v>
      </c>
      <c r="J38" s="392">
        <v>42.7</v>
      </c>
      <c r="K38" s="392">
        <v>2.1</v>
      </c>
      <c r="L38" s="392">
        <v>23.9</v>
      </c>
      <c r="M38" s="392">
        <v>9</v>
      </c>
      <c r="N38" s="392">
        <v>7.2</v>
      </c>
      <c r="O38" s="392">
        <v>3.6</v>
      </c>
      <c r="P38" s="392">
        <v>1.8</v>
      </c>
    </row>
    <row r="39" spans="1:16">
      <c r="A39" s="392">
        <v>45</v>
      </c>
      <c r="B39" s="392">
        <v>41</v>
      </c>
      <c r="C39" s="392">
        <v>1</v>
      </c>
      <c r="D39" s="392">
        <v>7</v>
      </c>
      <c r="E39" s="392">
        <v>2</v>
      </c>
      <c r="F39" s="392">
        <v>40</v>
      </c>
      <c r="G39" s="392">
        <v>40</v>
      </c>
      <c r="H39" s="392">
        <v>76</v>
      </c>
      <c r="I39" s="392">
        <v>58</v>
      </c>
      <c r="J39" s="392">
        <v>24.7</v>
      </c>
      <c r="K39" s="392">
        <v>2.8</v>
      </c>
      <c r="L39" s="392">
        <v>31.1</v>
      </c>
      <c r="M39" s="392">
        <v>9</v>
      </c>
      <c r="N39" s="392">
        <v>7.2</v>
      </c>
      <c r="O39" s="392">
        <v>1.8</v>
      </c>
      <c r="P39" s="392">
        <v>1.8</v>
      </c>
    </row>
    <row r="40" spans="1:16">
      <c r="A40" s="392">
        <v>45</v>
      </c>
      <c r="B40" s="392">
        <v>41</v>
      </c>
      <c r="C40" s="392">
        <v>5</v>
      </c>
      <c r="D40" s="392">
        <v>1</v>
      </c>
      <c r="E40" s="392">
        <v>4</v>
      </c>
      <c r="F40" s="392">
        <v>41</v>
      </c>
      <c r="G40" s="392">
        <v>41</v>
      </c>
      <c r="H40" s="392">
        <v>69</v>
      </c>
      <c r="I40" s="392">
        <v>21</v>
      </c>
      <c r="J40" s="392">
        <v>18.3</v>
      </c>
      <c r="K40" s="392">
        <v>1.1000000000000001</v>
      </c>
      <c r="L40" s="392">
        <v>9.9</v>
      </c>
      <c r="M40" s="392">
        <v>5.4</v>
      </c>
      <c r="N40" s="392">
        <v>5.4</v>
      </c>
      <c r="O40" s="392">
        <v>1.8</v>
      </c>
      <c r="P40" s="392">
        <v>3.6</v>
      </c>
    </row>
    <row r="41" spans="1:16">
      <c r="A41" s="392">
        <v>45</v>
      </c>
      <c r="B41" s="392">
        <v>40</v>
      </c>
      <c r="C41" s="392">
        <v>4</v>
      </c>
      <c r="D41" s="392">
        <v>5</v>
      </c>
      <c r="E41" s="392">
        <v>4</v>
      </c>
      <c r="F41" s="392">
        <v>39</v>
      </c>
      <c r="G41" s="392">
        <v>39</v>
      </c>
      <c r="H41" s="392">
        <v>57</v>
      </c>
      <c r="I41" s="392">
        <v>22</v>
      </c>
      <c r="J41" s="392">
        <v>17.100000000000001</v>
      </c>
      <c r="K41" s="392">
        <v>1.2</v>
      </c>
      <c r="L41" s="392">
        <v>12.1</v>
      </c>
      <c r="M41" s="392">
        <v>5.4</v>
      </c>
      <c r="N41" s="392">
        <v>5.4</v>
      </c>
      <c r="O41" s="392">
        <v>1.8</v>
      </c>
      <c r="P41" s="392">
        <v>3.6</v>
      </c>
    </row>
    <row r="42" spans="1:16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>
        <v>0</v>
      </c>
      <c r="N42" s="392">
        <v>0</v>
      </c>
      <c r="O42" s="392">
        <v>0</v>
      </c>
      <c r="P42" s="392">
        <v>0</v>
      </c>
    </row>
    <row r="43" spans="1:16">
      <c r="A43" s="393" t="s">
        <v>799</v>
      </c>
      <c r="B43" s="393" t="s">
        <v>800</v>
      </c>
      <c r="C43" s="393" t="s">
        <v>801</v>
      </c>
      <c r="D43" s="393" t="s">
        <v>802</v>
      </c>
      <c r="E43" s="393" t="s">
        <v>803</v>
      </c>
      <c r="F43" s="393" t="s">
        <v>809</v>
      </c>
      <c r="G43" s="394" t="s">
        <v>810</v>
      </c>
      <c r="H43" s="393" t="s">
        <v>811</v>
      </c>
      <c r="I43" s="393" t="s">
        <v>812</v>
      </c>
      <c r="J43" s="393" t="s">
        <v>813</v>
      </c>
      <c r="K43" s="393" t="s">
        <v>814</v>
      </c>
      <c r="L43" s="393" t="s">
        <v>815</v>
      </c>
      <c r="M43" s="392" t="s">
        <v>818</v>
      </c>
      <c r="N43" s="392" t="s">
        <v>819</v>
      </c>
      <c r="O43" s="392" t="s">
        <v>820</v>
      </c>
      <c r="P43" s="392" t="s">
        <v>821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HH24"/>
  <sheetViews>
    <sheetView topLeftCell="B1" workbookViewId="0">
      <pane xSplit="25" ySplit="24" topLeftCell="AA25" activePane="bottomRight" state="frozenSplit"/>
      <selection activeCell="B1" sqref="B1"/>
      <selection pane="topRight" activeCell="H1" sqref="H1"/>
      <selection pane="bottomLeft" activeCell="A20" sqref="A20"/>
      <selection pane="bottomRight" activeCell="G36" sqref="G36"/>
    </sheetView>
  </sheetViews>
  <sheetFormatPr defaultRowHeight="11.25"/>
  <cols>
    <col min="1" max="1" width="9.140625" style="170" hidden="1" customWidth="1"/>
    <col min="2" max="2" width="3.5703125" style="171" customWidth="1"/>
    <col min="3" max="3" width="4" style="171" customWidth="1"/>
    <col min="4" max="5" width="4.28515625" style="171" customWidth="1"/>
    <col min="6" max="6" width="6.85546875" style="171" hidden="1" customWidth="1"/>
    <col min="7" max="7" width="10.42578125" style="171" customWidth="1"/>
    <col min="8" max="8" width="9.7109375" style="171" customWidth="1"/>
    <col min="9" max="9" width="30.7109375" style="171" hidden="1" customWidth="1"/>
    <col min="10" max="11" width="21.28515625" style="171" hidden="1" customWidth="1"/>
    <col min="12" max="12" width="18.7109375" style="171" hidden="1" customWidth="1"/>
    <col min="13" max="25" width="12" style="171" hidden="1" customWidth="1"/>
    <col min="26" max="26" width="8.140625" style="171" hidden="1" customWidth="1"/>
    <col min="27" max="27" width="7.140625" style="171" customWidth="1"/>
    <col min="28" max="28" width="7.42578125" style="171" customWidth="1"/>
    <col min="29" max="29" width="9.140625" style="172"/>
    <col min="30" max="30" width="9.5703125" style="172" customWidth="1"/>
    <col min="31" max="34" width="7.140625" style="173" customWidth="1"/>
    <col min="35" max="38" width="7.140625" style="174" customWidth="1"/>
    <col min="39" max="40" width="7.140625" style="173" customWidth="1"/>
    <col min="41" max="41" width="8" style="173" customWidth="1"/>
    <col min="42" max="55" width="7.140625" style="173" customWidth="1"/>
    <col min="56" max="56" width="7.42578125" style="173" customWidth="1"/>
    <col min="57" max="69" width="7.140625" style="173" customWidth="1"/>
    <col min="70" max="70" width="9.5703125" style="173" customWidth="1"/>
    <col min="71" max="71" width="7.140625" style="170" customWidth="1"/>
    <col min="72" max="74" width="7.85546875" style="170" customWidth="1"/>
    <col min="75" max="82" width="7.140625" style="170" customWidth="1"/>
    <col min="83" max="83" width="8" style="170" customWidth="1"/>
    <col min="84" max="89" width="7.140625" style="170" customWidth="1"/>
    <col min="90" max="90" width="7" style="170" customWidth="1"/>
    <col min="91" max="130" width="7.140625" style="170" customWidth="1"/>
    <col min="131" max="16384" width="9.140625" style="170"/>
  </cols>
  <sheetData>
    <row r="1" spans="1:216" s="39" customFormat="1" ht="13.5" customHeight="1">
      <c r="A1" s="32" t="s">
        <v>115</v>
      </c>
      <c r="B1" s="33" t="s">
        <v>117</v>
      </c>
      <c r="C1" s="33" t="s">
        <v>125</v>
      </c>
      <c r="D1" s="33" t="s">
        <v>133</v>
      </c>
      <c r="E1" s="33" t="s">
        <v>124</v>
      </c>
      <c r="F1" s="33" t="s">
        <v>134</v>
      </c>
      <c r="G1" s="33" t="s">
        <v>132</v>
      </c>
      <c r="H1" s="34" t="s">
        <v>141</v>
      </c>
      <c r="I1" s="34" t="s">
        <v>154</v>
      </c>
      <c r="J1" s="34" t="s">
        <v>161</v>
      </c>
      <c r="K1" s="34" t="s">
        <v>166</v>
      </c>
      <c r="L1" s="34" t="s">
        <v>172</v>
      </c>
      <c r="M1" s="34" t="s">
        <v>173</v>
      </c>
      <c r="N1" s="34" t="s">
        <v>179</v>
      </c>
      <c r="O1" s="34" t="s">
        <v>178</v>
      </c>
      <c r="P1" s="35" t="s">
        <v>186</v>
      </c>
      <c r="Q1" s="35" t="s">
        <v>191</v>
      </c>
      <c r="R1" s="35" t="s">
        <v>197</v>
      </c>
      <c r="S1" s="35" t="s">
        <v>203</v>
      </c>
      <c r="T1" s="35" t="s">
        <v>209</v>
      </c>
      <c r="U1" s="35" t="s">
        <v>215</v>
      </c>
      <c r="V1" s="35" t="s">
        <v>221</v>
      </c>
      <c r="W1" s="35" t="s">
        <v>227</v>
      </c>
      <c r="X1" s="35" t="s">
        <v>232</v>
      </c>
      <c r="Y1" s="35"/>
      <c r="Z1" s="35"/>
      <c r="AA1" s="35" t="s">
        <v>108</v>
      </c>
      <c r="AB1" s="36" t="s">
        <v>118</v>
      </c>
      <c r="AC1" s="36" t="s">
        <v>126</v>
      </c>
      <c r="AD1" s="34" t="s">
        <v>135</v>
      </c>
      <c r="AE1" s="34" t="s">
        <v>142</v>
      </c>
      <c r="AF1" s="34" t="s">
        <v>149</v>
      </c>
      <c r="AG1" s="34" t="s">
        <v>155</v>
      </c>
      <c r="AH1" s="34" t="s">
        <v>163</v>
      </c>
      <c r="AI1" s="34" t="s">
        <v>168</v>
      </c>
      <c r="AJ1" s="34" t="s">
        <v>174</v>
      </c>
      <c r="AK1" s="34" t="s">
        <v>180</v>
      </c>
      <c r="AL1" s="34" t="s">
        <v>187</v>
      </c>
      <c r="AM1" s="34" t="s">
        <v>192</v>
      </c>
      <c r="AN1" s="34" t="s">
        <v>198</v>
      </c>
      <c r="AO1" s="34" t="s">
        <v>204</v>
      </c>
      <c r="AP1" s="34" t="s">
        <v>210</v>
      </c>
      <c r="AQ1" s="34" t="s">
        <v>216</v>
      </c>
      <c r="AR1" s="34" t="s">
        <v>222</v>
      </c>
      <c r="AS1" s="34" t="s">
        <v>228</v>
      </c>
      <c r="AT1" s="34" t="s">
        <v>233</v>
      </c>
      <c r="AU1" s="34" t="s">
        <v>237</v>
      </c>
      <c r="AV1" s="34" t="s">
        <v>241</v>
      </c>
      <c r="AW1" s="34" t="s">
        <v>246</v>
      </c>
      <c r="AX1" s="34" t="s">
        <v>250</v>
      </c>
      <c r="AY1" s="34" t="s">
        <v>253</v>
      </c>
      <c r="AZ1" s="34" t="s">
        <v>257</v>
      </c>
      <c r="BA1" s="34" t="s">
        <v>260</v>
      </c>
      <c r="BB1" s="34" t="s">
        <v>264</v>
      </c>
      <c r="BC1" s="34" t="s">
        <v>267</v>
      </c>
      <c r="BD1" s="34" t="s">
        <v>270</v>
      </c>
      <c r="BE1" s="34" t="s">
        <v>273</v>
      </c>
      <c r="BF1" s="34" t="s">
        <v>276</v>
      </c>
      <c r="BG1" s="34" t="s">
        <v>279</v>
      </c>
      <c r="BH1" s="34" t="s">
        <v>282</v>
      </c>
      <c r="BI1" s="34" t="s">
        <v>285</v>
      </c>
      <c r="BJ1" s="34" t="s">
        <v>288</v>
      </c>
      <c r="BK1" s="34" t="s">
        <v>291</v>
      </c>
      <c r="BL1" s="34" t="s">
        <v>294</v>
      </c>
      <c r="BM1" s="34" t="s">
        <v>297</v>
      </c>
      <c r="BN1" s="34" t="s">
        <v>300</v>
      </c>
      <c r="BO1" s="34" t="s">
        <v>303</v>
      </c>
      <c r="BP1" s="34" t="s">
        <v>306</v>
      </c>
      <c r="BQ1" s="34" t="s">
        <v>309</v>
      </c>
      <c r="BR1" s="34" t="s">
        <v>312</v>
      </c>
      <c r="BS1" s="34" t="s">
        <v>315</v>
      </c>
      <c r="BT1" s="34" t="s">
        <v>318</v>
      </c>
      <c r="BU1" s="34" t="s">
        <v>321</v>
      </c>
      <c r="BV1" s="34" t="s">
        <v>324</v>
      </c>
      <c r="BW1" s="34" t="s">
        <v>327</v>
      </c>
      <c r="BX1" s="34" t="s">
        <v>330</v>
      </c>
      <c r="BY1" s="34" t="s">
        <v>333</v>
      </c>
      <c r="BZ1" s="34" t="s">
        <v>336</v>
      </c>
      <c r="CA1" s="34" t="s">
        <v>339</v>
      </c>
      <c r="CB1" s="34" t="s">
        <v>342</v>
      </c>
      <c r="CC1" s="34" t="s">
        <v>345</v>
      </c>
      <c r="CD1" s="34" t="s">
        <v>348</v>
      </c>
      <c r="CE1" s="34" t="s">
        <v>351</v>
      </c>
      <c r="CF1" s="34" t="s">
        <v>354</v>
      </c>
      <c r="CG1" s="34" t="s">
        <v>357</v>
      </c>
      <c r="CH1" s="34" t="s">
        <v>360</v>
      </c>
      <c r="CI1" s="34" t="s">
        <v>363</v>
      </c>
      <c r="CJ1" s="34" t="s">
        <v>366</v>
      </c>
      <c r="CK1" s="34" t="s">
        <v>369</v>
      </c>
      <c r="CL1" s="34" t="s">
        <v>372</v>
      </c>
      <c r="CM1" s="34" t="s">
        <v>376</v>
      </c>
      <c r="CN1" s="34" t="s">
        <v>379</v>
      </c>
      <c r="CO1" s="34" t="s">
        <v>382</v>
      </c>
      <c r="CP1" s="34" t="s">
        <v>385</v>
      </c>
      <c r="CQ1" s="34" t="s">
        <v>388</v>
      </c>
      <c r="CR1" s="34" t="s">
        <v>391</v>
      </c>
      <c r="CS1" s="34" t="s">
        <v>394</v>
      </c>
      <c r="CT1" s="34" t="s">
        <v>398</v>
      </c>
      <c r="CU1" s="34" t="s">
        <v>401</v>
      </c>
      <c r="CV1" s="34" t="s">
        <v>404</v>
      </c>
      <c r="CW1" s="34" t="s">
        <v>407</v>
      </c>
      <c r="CX1" s="34" t="s">
        <v>410</v>
      </c>
      <c r="CY1" s="34" t="s">
        <v>413</v>
      </c>
      <c r="CZ1" s="34" t="s">
        <v>416</v>
      </c>
      <c r="DA1" s="34" t="s">
        <v>419</v>
      </c>
      <c r="DB1" s="34" t="s">
        <v>422</v>
      </c>
      <c r="DC1" s="34" t="s">
        <v>263</v>
      </c>
      <c r="DD1" s="34" t="s">
        <v>427</v>
      </c>
      <c r="DE1" s="34" t="s">
        <v>431</v>
      </c>
      <c r="DF1" s="34" t="s">
        <v>434</v>
      </c>
      <c r="DG1" s="34" t="s">
        <v>696</v>
      </c>
      <c r="DH1" s="34" t="s">
        <v>697</v>
      </c>
      <c r="DI1" s="34" t="s">
        <v>698</v>
      </c>
      <c r="DJ1" s="34" t="s">
        <v>699</v>
      </c>
      <c r="DK1" s="34" t="s">
        <v>700</v>
      </c>
      <c r="DL1" s="34" t="s">
        <v>701</v>
      </c>
      <c r="DM1" s="34" t="s">
        <v>702</v>
      </c>
      <c r="DN1" s="34" t="s">
        <v>703</v>
      </c>
      <c r="DO1" s="34" t="s">
        <v>704</v>
      </c>
      <c r="DP1" s="34" t="s">
        <v>705</v>
      </c>
      <c r="DQ1" s="34" t="s">
        <v>706</v>
      </c>
      <c r="DR1" s="34" t="s">
        <v>707</v>
      </c>
      <c r="DS1" s="34" t="s">
        <v>708</v>
      </c>
      <c r="DT1" s="34" t="s">
        <v>709</v>
      </c>
      <c r="DU1" s="34" t="s">
        <v>710</v>
      </c>
      <c r="DV1" s="34" t="s">
        <v>711</v>
      </c>
      <c r="DW1" s="34" t="s">
        <v>712</v>
      </c>
      <c r="DX1" s="34" t="s">
        <v>713</v>
      </c>
      <c r="DY1" s="34" t="s">
        <v>714</v>
      </c>
      <c r="DZ1" s="34" t="s">
        <v>715</v>
      </c>
      <c r="EA1" s="37" t="s">
        <v>466</v>
      </c>
      <c r="EB1" s="32" t="s">
        <v>469</v>
      </c>
      <c r="EC1" s="32" t="s">
        <v>472</v>
      </c>
      <c r="ED1" s="37" t="s">
        <v>716</v>
      </c>
      <c r="EE1" s="38" t="s">
        <v>717</v>
      </c>
      <c r="EF1" s="38" t="s">
        <v>718</v>
      </c>
      <c r="EG1" s="37" t="s">
        <v>89</v>
      </c>
      <c r="EH1" s="37" t="s">
        <v>72</v>
      </c>
      <c r="EI1" s="37" t="s">
        <v>719</v>
      </c>
      <c r="EJ1" s="37" t="s">
        <v>720</v>
      </c>
      <c r="EK1" s="37" t="s">
        <v>77</v>
      </c>
      <c r="EL1" s="37" t="s">
        <v>721</v>
      </c>
      <c r="EM1" s="37" t="s">
        <v>80</v>
      </c>
      <c r="EN1" s="37" t="s">
        <v>79</v>
      </c>
      <c r="ER1" s="37" t="s">
        <v>722</v>
      </c>
      <c r="ES1" s="37" t="s">
        <v>723</v>
      </c>
      <c r="ET1" s="37" t="s">
        <v>724</v>
      </c>
      <c r="EU1" s="37" t="s">
        <v>725</v>
      </c>
      <c r="EV1" s="37" t="s">
        <v>726</v>
      </c>
      <c r="EW1" s="37" t="s">
        <v>727</v>
      </c>
      <c r="EX1" s="37" t="s">
        <v>728</v>
      </c>
      <c r="EY1" s="37" t="s">
        <v>729</v>
      </c>
      <c r="EZ1" s="37" t="s">
        <v>730</v>
      </c>
      <c r="FA1" s="37" t="s">
        <v>731</v>
      </c>
      <c r="FB1" s="37" t="s">
        <v>732</v>
      </c>
      <c r="FC1" s="37" t="s">
        <v>733</v>
      </c>
      <c r="FD1" s="37" t="s">
        <v>734</v>
      </c>
      <c r="FE1" s="37" t="s">
        <v>735</v>
      </c>
      <c r="FF1" s="37" t="s">
        <v>736</v>
      </c>
      <c r="FG1" s="37" t="s">
        <v>737</v>
      </c>
      <c r="FH1" s="37" t="s">
        <v>738</v>
      </c>
      <c r="FI1" s="37" t="s">
        <v>739</v>
      </c>
      <c r="FJ1" s="37" t="s">
        <v>740</v>
      </c>
      <c r="FK1" s="37" t="s">
        <v>741</v>
      </c>
      <c r="FL1" s="37" t="s">
        <v>742</v>
      </c>
      <c r="FM1" s="37" t="s">
        <v>743</v>
      </c>
      <c r="FN1" s="37" t="s">
        <v>744</v>
      </c>
      <c r="FO1" s="37" t="s">
        <v>745</v>
      </c>
      <c r="FP1" s="37" t="s">
        <v>746</v>
      </c>
      <c r="FQ1" s="37" t="s">
        <v>747</v>
      </c>
      <c r="FR1" s="37" t="s">
        <v>748</v>
      </c>
      <c r="FS1" s="37" t="s">
        <v>749</v>
      </c>
      <c r="FT1" s="37" t="s">
        <v>750</v>
      </c>
      <c r="FU1" s="37" t="s">
        <v>751</v>
      </c>
      <c r="FV1" s="37" t="s">
        <v>752</v>
      </c>
      <c r="FW1" s="37" t="s">
        <v>753</v>
      </c>
      <c r="FX1" s="37" t="s">
        <v>754</v>
      </c>
      <c r="FY1" s="37" t="s">
        <v>755</v>
      </c>
      <c r="FZ1" s="37" t="s">
        <v>756</v>
      </c>
      <c r="GA1" s="37" t="s">
        <v>757</v>
      </c>
      <c r="GB1" s="37" t="s">
        <v>758</v>
      </c>
      <c r="GC1" s="37" t="s">
        <v>759</v>
      </c>
      <c r="GD1" s="37" t="s">
        <v>760</v>
      </c>
      <c r="GE1" s="37" t="s">
        <v>761</v>
      </c>
      <c r="GF1" s="37" t="s">
        <v>762</v>
      </c>
      <c r="GG1" s="37" t="s">
        <v>763</v>
      </c>
      <c r="GH1" s="37" t="s">
        <v>764</v>
      </c>
      <c r="GI1" s="37" t="s">
        <v>765</v>
      </c>
      <c r="GJ1" s="37" t="s">
        <v>766</v>
      </c>
      <c r="GK1" s="37" t="s">
        <v>767</v>
      </c>
      <c r="GL1" s="37" t="s">
        <v>768</v>
      </c>
      <c r="GM1" s="37" t="s">
        <v>769</v>
      </c>
      <c r="GN1" s="37" t="s">
        <v>770</v>
      </c>
      <c r="GO1" s="37" t="s">
        <v>771</v>
      </c>
      <c r="GP1" s="37" t="s">
        <v>772</v>
      </c>
      <c r="GQ1" s="37" t="s">
        <v>773</v>
      </c>
      <c r="GR1" s="37" t="s">
        <v>774</v>
      </c>
      <c r="GS1" s="37" t="s">
        <v>227</v>
      </c>
      <c r="GT1" s="37" t="s">
        <v>775</v>
      </c>
      <c r="GU1" s="37" t="s">
        <v>776</v>
      </c>
      <c r="GV1" s="37" t="s">
        <v>232</v>
      </c>
      <c r="GW1" s="37" t="s">
        <v>777</v>
      </c>
      <c r="GX1" s="37" t="s">
        <v>778</v>
      </c>
      <c r="GY1" s="37" t="s">
        <v>779</v>
      </c>
      <c r="GZ1" s="37" t="s">
        <v>780</v>
      </c>
      <c r="HA1" s="37" t="s">
        <v>781</v>
      </c>
      <c r="HB1" s="37" t="s">
        <v>782</v>
      </c>
      <c r="HC1" s="37" t="s">
        <v>783</v>
      </c>
      <c r="HD1" s="37" t="s">
        <v>784</v>
      </c>
      <c r="HE1" s="37" t="s">
        <v>785</v>
      </c>
      <c r="HF1" s="37" t="s">
        <v>786</v>
      </c>
      <c r="HG1" s="37" t="s">
        <v>787</v>
      </c>
      <c r="HH1" s="37" t="s">
        <v>788</v>
      </c>
    </row>
    <row r="2" spans="1:216" s="39" customFormat="1" ht="17.25" hidden="1" customHeight="1">
      <c r="A2" s="32" t="s">
        <v>116</v>
      </c>
      <c r="B2" s="33" t="s">
        <v>789</v>
      </c>
      <c r="C2" s="40" t="s">
        <v>790</v>
      </c>
      <c r="D2" s="40" t="s">
        <v>791</v>
      </c>
      <c r="E2" s="40" t="s">
        <v>792</v>
      </c>
      <c r="F2" s="40" t="s">
        <v>793</v>
      </c>
      <c r="G2" s="41" t="s">
        <v>794</v>
      </c>
      <c r="H2" s="35" t="s">
        <v>795</v>
      </c>
      <c r="I2" s="35" t="s">
        <v>796</v>
      </c>
      <c r="J2" s="35"/>
      <c r="K2" s="35"/>
      <c r="L2" s="35" t="s">
        <v>797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42" t="s">
        <v>798</v>
      </c>
      <c r="AA2" s="43" t="s">
        <v>799</v>
      </c>
      <c r="AB2" s="43" t="s">
        <v>800</v>
      </c>
      <c r="AC2" s="44" t="s">
        <v>801</v>
      </c>
      <c r="AD2" s="44" t="s">
        <v>802</v>
      </c>
      <c r="AE2" s="44" t="s">
        <v>803</v>
      </c>
      <c r="AF2" s="44" t="s">
        <v>804</v>
      </c>
      <c r="AG2" s="44" t="s">
        <v>805</v>
      </c>
      <c r="AH2" s="44" t="s">
        <v>806</v>
      </c>
      <c r="AI2" s="45" t="s">
        <v>807</v>
      </c>
      <c r="AJ2" s="45" t="s">
        <v>808</v>
      </c>
      <c r="AK2" s="46" t="s">
        <v>809</v>
      </c>
      <c r="AL2" s="47" t="s">
        <v>810</v>
      </c>
      <c r="AM2" s="46" t="s">
        <v>811</v>
      </c>
      <c r="AN2" s="46" t="s">
        <v>812</v>
      </c>
      <c r="AO2" s="46" t="s">
        <v>813</v>
      </c>
      <c r="AP2" s="46" t="s">
        <v>814</v>
      </c>
      <c r="AQ2" s="46" t="s">
        <v>815</v>
      </c>
      <c r="AR2" s="46" t="s">
        <v>816</v>
      </c>
      <c r="AS2" s="46" t="s">
        <v>817</v>
      </c>
      <c r="AT2" s="46" t="s">
        <v>818</v>
      </c>
      <c r="AU2" s="46" t="s">
        <v>819</v>
      </c>
      <c r="AV2" s="46" t="s">
        <v>820</v>
      </c>
      <c r="AW2" s="46" t="s">
        <v>821</v>
      </c>
      <c r="AX2" s="46" t="s">
        <v>822</v>
      </c>
      <c r="AY2" s="46" t="s">
        <v>823</v>
      </c>
      <c r="AZ2" s="46" t="s">
        <v>824</v>
      </c>
      <c r="BA2" s="46" t="s">
        <v>825</v>
      </c>
      <c r="BB2" s="46" t="s">
        <v>826</v>
      </c>
      <c r="BC2" s="46" t="s">
        <v>827</v>
      </c>
      <c r="BD2" s="46" t="s">
        <v>828</v>
      </c>
      <c r="BE2" s="46" t="s">
        <v>829</v>
      </c>
      <c r="BF2" s="46" t="s">
        <v>830</v>
      </c>
      <c r="BG2" s="46" t="s">
        <v>831</v>
      </c>
      <c r="BH2" s="46" t="s">
        <v>832</v>
      </c>
      <c r="BI2" s="46" t="s">
        <v>833</v>
      </c>
      <c r="BJ2" s="46" t="s">
        <v>834</v>
      </c>
      <c r="BK2" s="46" t="s">
        <v>835</v>
      </c>
      <c r="BL2" s="46" t="s">
        <v>836</v>
      </c>
      <c r="BM2" s="46" t="s">
        <v>837</v>
      </c>
      <c r="BN2" s="46" t="s">
        <v>838</v>
      </c>
      <c r="BO2" s="39" t="s">
        <v>839</v>
      </c>
      <c r="BP2" s="39" t="s">
        <v>840</v>
      </c>
      <c r="BQ2" s="39" t="s">
        <v>841</v>
      </c>
      <c r="BR2" s="39" t="s">
        <v>842</v>
      </c>
      <c r="BS2" s="39" t="s">
        <v>843</v>
      </c>
      <c r="BT2" s="46" t="s">
        <v>844</v>
      </c>
      <c r="BU2" s="39" t="s">
        <v>845</v>
      </c>
      <c r="BV2" s="39" t="s">
        <v>846</v>
      </c>
      <c r="BW2" s="39" t="s">
        <v>847</v>
      </c>
      <c r="BX2" s="39" t="s">
        <v>848</v>
      </c>
      <c r="BY2" s="39" t="s">
        <v>849</v>
      </c>
      <c r="BZ2" s="39" t="s">
        <v>850</v>
      </c>
      <c r="CA2" s="39" t="s">
        <v>851</v>
      </c>
      <c r="CB2" s="39" t="s">
        <v>852</v>
      </c>
      <c r="CC2" s="39" t="s">
        <v>853</v>
      </c>
      <c r="CD2" s="39" t="s">
        <v>854</v>
      </c>
      <c r="CE2" s="39" t="s">
        <v>310</v>
      </c>
      <c r="CF2" s="39" t="s">
        <v>855</v>
      </c>
      <c r="CG2" s="39" t="s">
        <v>856</v>
      </c>
      <c r="CH2" s="39" t="s">
        <v>857</v>
      </c>
      <c r="CI2" s="39" t="s">
        <v>858</v>
      </c>
      <c r="CJ2" s="39" t="s">
        <v>859</v>
      </c>
      <c r="CK2" s="39" t="s">
        <v>860</v>
      </c>
      <c r="CL2" s="39" t="s">
        <v>861</v>
      </c>
      <c r="CM2" s="39" t="s">
        <v>862</v>
      </c>
      <c r="CN2" s="39" t="s">
        <v>863</v>
      </c>
      <c r="CO2" s="39" t="s">
        <v>864</v>
      </c>
      <c r="CP2" s="39" t="s">
        <v>865</v>
      </c>
      <c r="CQ2" s="39" t="s">
        <v>866</v>
      </c>
      <c r="CR2" s="39" t="s">
        <v>867</v>
      </c>
      <c r="CS2" s="39" t="s">
        <v>868</v>
      </c>
      <c r="CT2" s="39" t="s">
        <v>869</v>
      </c>
      <c r="CU2" s="39" t="s">
        <v>870</v>
      </c>
      <c r="CV2" s="39" t="s">
        <v>871</v>
      </c>
      <c r="CW2" s="39" t="s">
        <v>872</v>
      </c>
      <c r="CX2" s="39" t="s">
        <v>873</v>
      </c>
      <c r="CY2" s="39" t="s">
        <v>874</v>
      </c>
      <c r="CZ2" s="39" t="s">
        <v>875</v>
      </c>
      <c r="DA2" s="39" t="s">
        <v>876</v>
      </c>
      <c r="DB2" s="39" t="s">
        <v>877</v>
      </c>
      <c r="DC2" s="39" t="s">
        <v>878</v>
      </c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GY2" s="1"/>
      <c r="GZ2" s="1"/>
      <c r="HA2" s="1"/>
      <c r="HB2" s="1"/>
      <c r="HC2" s="1"/>
      <c r="HD2" s="1"/>
      <c r="HE2" s="1"/>
      <c r="HF2" s="1"/>
      <c r="HG2" s="1"/>
      <c r="HH2" s="1"/>
    </row>
    <row r="3" spans="1:216" s="39" customFormat="1" ht="14.1" hidden="1" customHeight="1">
      <c r="A3" s="32" t="s">
        <v>123</v>
      </c>
      <c r="B3" s="48" t="s">
        <v>123</v>
      </c>
      <c r="C3" s="40"/>
      <c r="D3" s="40"/>
      <c r="E3" s="40"/>
      <c r="F3" s="40"/>
      <c r="G3" s="41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49"/>
      <c r="AA3" s="50">
        <v>0</v>
      </c>
      <c r="AB3" s="50">
        <v>0</v>
      </c>
      <c r="AC3" s="50">
        <v>0</v>
      </c>
      <c r="AD3" s="50">
        <v>0</v>
      </c>
      <c r="AE3" s="51">
        <v>0</v>
      </c>
      <c r="AF3" s="50">
        <v>0</v>
      </c>
      <c r="AG3" s="50">
        <v>0</v>
      </c>
      <c r="AH3" s="50">
        <v>0</v>
      </c>
      <c r="AI3" s="50">
        <v>0</v>
      </c>
      <c r="AJ3" s="50">
        <v>0</v>
      </c>
      <c r="AK3" s="50">
        <v>0</v>
      </c>
      <c r="AL3" s="51">
        <v>0</v>
      </c>
      <c r="AM3" s="50">
        <v>0</v>
      </c>
      <c r="AN3" s="50">
        <v>0</v>
      </c>
      <c r="AO3" s="52">
        <v>0</v>
      </c>
      <c r="AP3" s="52">
        <v>0</v>
      </c>
      <c r="AQ3" s="52">
        <v>0</v>
      </c>
      <c r="AR3" s="50">
        <v>0</v>
      </c>
      <c r="AS3" s="50">
        <v>0</v>
      </c>
      <c r="AT3" s="50">
        <v>0</v>
      </c>
      <c r="AU3" s="50">
        <v>0</v>
      </c>
      <c r="AV3" s="50">
        <v>0</v>
      </c>
      <c r="AW3" s="50">
        <v>0</v>
      </c>
      <c r="AX3" s="52">
        <v>0</v>
      </c>
      <c r="AY3" s="52">
        <v>0</v>
      </c>
      <c r="AZ3" s="52">
        <v>0</v>
      </c>
      <c r="BA3" s="52">
        <v>0</v>
      </c>
      <c r="BB3" s="52">
        <v>0</v>
      </c>
      <c r="BC3" s="52">
        <v>0</v>
      </c>
      <c r="BD3" s="52">
        <v>0</v>
      </c>
      <c r="BE3" s="50">
        <v>0</v>
      </c>
      <c r="BF3" s="50">
        <v>0</v>
      </c>
      <c r="BG3" s="50">
        <v>0</v>
      </c>
      <c r="BH3" s="50">
        <v>0</v>
      </c>
      <c r="BI3" s="50">
        <v>0</v>
      </c>
      <c r="BJ3" s="52">
        <v>0</v>
      </c>
      <c r="BK3" s="52">
        <v>0</v>
      </c>
      <c r="BL3" s="52">
        <v>0</v>
      </c>
      <c r="BM3" s="50">
        <v>0</v>
      </c>
      <c r="BN3" s="50">
        <v>0</v>
      </c>
      <c r="BO3" s="51">
        <v>0</v>
      </c>
      <c r="BP3" s="51">
        <v>0</v>
      </c>
      <c r="BQ3" s="51">
        <v>0</v>
      </c>
      <c r="BR3" s="51">
        <v>0</v>
      </c>
      <c r="BS3" s="51">
        <v>0</v>
      </c>
      <c r="BT3" s="51">
        <v>0</v>
      </c>
      <c r="BU3" s="53">
        <v>0</v>
      </c>
      <c r="BV3" s="53">
        <v>0</v>
      </c>
      <c r="BW3" s="53">
        <v>0</v>
      </c>
      <c r="BX3" s="53">
        <v>0</v>
      </c>
      <c r="BY3" s="53">
        <v>0</v>
      </c>
      <c r="BZ3" s="53">
        <v>0</v>
      </c>
      <c r="CA3" s="53">
        <v>0</v>
      </c>
      <c r="CB3" s="53">
        <v>0</v>
      </c>
      <c r="CC3" s="53">
        <v>0</v>
      </c>
      <c r="CD3" s="53">
        <v>0</v>
      </c>
      <c r="CE3" s="53">
        <v>0</v>
      </c>
      <c r="CF3" s="53">
        <v>0</v>
      </c>
      <c r="CG3" s="53">
        <v>0</v>
      </c>
      <c r="CH3" s="53">
        <v>0</v>
      </c>
      <c r="CI3" s="53">
        <v>0</v>
      </c>
      <c r="CJ3" s="53">
        <v>0</v>
      </c>
      <c r="CK3" s="53">
        <v>0</v>
      </c>
      <c r="CL3" s="53">
        <v>0</v>
      </c>
      <c r="CM3" s="53">
        <v>0</v>
      </c>
      <c r="CN3" s="53">
        <v>0</v>
      </c>
      <c r="CO3" s="53">
        <v>0</v>
      </c>
      <c r="CP3" s="53">
        <v>0</v>
      </c>
      <c r="CQ3" s="53">
        <v>0</v>
      </c>
      <c r="CR3" s="53">
        <v>0</v>
      </c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5"/>
      <c r="DE3" s="56"/>
      <c r="DF3" s="56"/>
      <c r="DG3" s="57"/>
      <c r="DH3" s="57"/>
      <c r="DI3" s="57"/>
      <c r="DJ3" s="57"/>
      <c r="DK3" s="58"/>
      <c r="DL3" s="58"/>
      <c r="DM3" s="58"/>
      <c r="DN3" s="58"/>
      <c r="DO3" s="58"/>
      <c r="DP3" s="58"/>
      <c r="DQ3" s="58"/>
      <c r="DR3" s="58"/>
      <c r="DS3" s="59"/>
      <c r="DT3" s="59"/>
      <c r="DU3" s="60"/>
      <c r="DX3" s="58" t="s">
        <v>879</v>
      </c>
      <c r="DY3" s="58" t="s">
        <v>879</v>
      </c>
      <c r="DZ3" s="58" t="s">
        <v>879</v>
      </c>
      <c r="EA3" s="58" t="s">
        <v>879</v>
      </c>
      <c r="EB3" s="58" t="s">
        <v>879</v>
      </c>
      <c r="EC3" s="58" t="s">
        <v>879</v>
      </c>
      <c r="ED3" s="58" t="s">
        <v>879</v>
      </c>
      <c r="EE3" s="58" t="s">
        <v>879</v>
      </c>
      <c r="EF3" s="58">
        <v>0</v>
      </c>
      <c r="EG3" s="58" t="s">
        <v>879</v>
      </c>
      <c r="EH3" s="58" t="s">
        <v>879</v>
      </c>
      <c r="EI3" s="58" t="s">
        <v>879</v>
      </c>
      <c r="EJ3" s="58" t="s">
        <v>879</v>
      </c>
      <c r="EK3" s="58" t="s">
        <v>879</v>
      </c>
      <c r="EL3" s="58" t="s">
        <v>879</v>
      </c>
      <c r="EM3" s="58" t="s">
        <v>879</v>
      </c>
      <c r="EN3" s="58" t="s">
        <v>879</v>
      </c>
      <c r="EO3" s="59">
        <v>37987</v>
      </c>
      <c r="EP3" s="59">
        <v>37987</v>
      </c>
      <c r="EQ3" s="60">
        <v>0</v>
      </c>
      <c r="ER3" s="61">
        <v>0</v>
      </c>
      <c r="ES3" s="61">
        <v>0</v>
      </c>
      <c r="ET3" s="62">
        <v>0</v>
      </c>
      <c r="EU3" s="63">
        <v>0</v>
      </c>
      <c r="EV3" s="61">
        <v>0</v>
      </c>
      <c r="EW3" s="61">
        <v>0</v>
      </c>
      <c r="EX3" s="62">
        <v>0</v>
      </c>
      <c r="EY3" s="63">
        <v>0</v>
      </c>
      <c r="EZ3" s="63">
        <v>0</v>
      </c>
      <c r="FA3" s="61" t="s">
        <v>879</v>
      </c>
      <c r="FB3" s="63">
        <v>0</v>
      </c>
      <c r="FC3" s="61" t="s">
        <v>879</v>
      </c>
      <c r="FD3" s="61">
        <v>0</v>
      </c>
      <c r="FE3" s="62">
        <v>0</v>
      </c>
      <c r="FF3" s="61" t="s">
        <v>879</v>
      </c>
      <c r="FG3" s="61" t="s">
        <v>879</v>
      </c>
      <c r="FH3" s="61" t="s">
        <v>879</v>
      </c>
      <c r="FI3" s="61" t="s">
        <v>879</v>
      </c>
      <c r="FJ3" s="61" t="s">
        <v>879</v>
      </c>
      <c r="FK3" s="61" t="s">
        <v>879</v>
      </c>
      <c r="FL3" s="61" t="s">
        <v>879</v>
      </c>
      <c r="FM3" s="61" t="s">
        <v>879</v>
      </c>
      <c r="FN3" s="64" t="s">
        <v>879</v>
      </c>
      <c r="FO3" s="64" t="s">
        <v>879</v>
      </c>
      <c r="FP3" s="64" t="s">
        <v>879</v>
      </c>
      <c r="FQ3" s="64" t="s">
        <v>879</v>
      </c>
      <c r="FR3" s="64" t="s">
        <v>879</v>
      </c>
      <c r="FS3" s="64" t="s">
        <v>879</v>
      </c>
      <c r="FT3" s="64" t="s">
        <v>879</v>
      </c>
      <c r="FU3" s="64" t="s">
        <v>879</v>
      </c>
      <c r="FV3" s="64" t="s">
        <v>879</v>
      </c>
      <c r="FW3" s="64" t="s">
        <v>879</v>
      </c>
      <c r="FX3" s="64" t="s">
        <v>879</v>
      </c>
      <c r="FY3" s="64" t="s">
        <v>879</v>
      </c>
      <c r="FZ3" s="64" t="s">
        <v>879</v>
      </c>
      <c r="GA3" s="64" t="s">
        <v>879</v>
      </c>
      <c r="GB3" s="64" t="s">
        <v>879</v>
      </c>
      <c r="GC3" s="64" t="s">
        <v>879</v>
      </c>
      <c r="GD3" s="64" t="s">
        <v>879</v>
      </c>
      <c r="GE3" s="64" t="s">
        <v>879</v>
      </c>
      <c r="GF3" s="64" t="s">
        <v>879</v>
      </c>
      <c r="GG3" s="64" t="s">
        <v>879</v>
      </c>
      <c r="GH3" s="64" t="s">
        <v>879</v>
      </c>
      <c r="GI3" s="64" t="s">
        <v>879</v>
      </c>
      <c r="GJ3" s="64" t="s">
        <v>879</v>
      </c>
      <c r="GK3" s="64" t="s">
        <v>879</v>
      </c>
      <c r="GL3" s="64" t="s">
        <v>879</v>
      </c>
      <c r="GM3" s="64" t="s">
        <v>879</v>
      </c>
      <c r="GN3" s="64" t="s">
        <v>879</v>
      </c>
      <c r="GO3" s="64" t="s">
        <v>879</v>
      </c>
      <c r="GP3" s="64" t="s">
        <v>879</v>
      </c>
      <c r="GQ3" s="64" t="s">
        <v>879</v>
      </c>
      <c r="GR3" s="64" t="s">
        <v>879</v>
      </c>
      <c r="GS3" s="64" t="s">
        <v>879</v>
      </c>
      <c r="GT3" s="64" t="s">
        <v>879</v>
      </c>
      <c r="GU3" s="64" t="s">
        <v>879</v>
      </c>
      <c r="GV3" s="64" t="s">
        <v>879</v>
      </c>
      <c r="GW3" s="64" t="s">
        <v>879</v>
      </c>
      <c r="GX3" s="64" t="s">
        <v>879</v>
      </c>
      <c r="GY3" s="58" t="s">
        <v>879</v>
      </c>
      <c r="GZ3" s="58" t="s">
        <v>879</v>
      </c>
      <c r="HA3" s="58" t="s">
        <v>879</v>
      </c>
      <c r="HB3" s="58" t="s">
        <v>879</v>
      </c>
      <c r="HC3" s="58" t="s">
        <v>879</v>
      </c>
      <c r="HD3" s="58" t="s">
        <v>879</v>
      </c>
      <c r="HE3" s="58" t="s">
        <v>879</v>
      </c>
      <c r="HF3" s="58" t="s">
        <v>879</v>
      </c>
      <c r="HG3" s="58" t="s">
        <v>879</v>
      </c>
      <c r="HH3" s="58" t="s">
        <v>879</v>
      </c>
    </row>
    <row r="4" spans="1:216" s="69" customFormat="1" ht="12.75" hidden="1">
      <c r="A4" s="32" t="s">
        <v>131</v>
      </c>
      <c r="B4" s="65" t="s">
        <v>880</v>
      </c>
      <c r="C4" s="66"/>
      <c r="D4" s="66"/>
      <c r="E4" s="66"/>
      <c r="F4" s="66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1">
        <f>COUNT(#REF!)</f>
        <v>0</v>
      </c>
      <c r="AB4" s="61">
        <f>COUNT(#REF!)</f>
        <v>0</v>
      </c>
      <c r="AC4" s="61">
        <f>COUNT(#REF!)</f>
        <v>0</v>
      </c>
      <c r="AD4" s="61">
        <f>COUNT(#REF!)</f>
        <v>0</v>
      </c>
      <c r="AE4" s="61">
        <f>COUNT(#REF!)</f>
        <v>0</v>
      </c>
      <c r="AF4" s="61">
        <f>COUNT(#REF!)</f>
        <v>0</v>
      </c>
      <c r="AG4" s="61">
        <f>COUNT(#REF!)</f>
        <v>0</v>
      </c>
      <c r="AH4" s="61">
        <f>COUNT(#REF!)</f>
        <v>0</v>
      </c>
      <c r="AI4" s="61">
        <f>COUNT(#REF!)</f>
        <v>0</v>
      </c>
      <c r="AJ4" s="61">
        <f>COUNT(#REF!)</f>
        <v>0</v>
      </c>
      <c r="AK4" s="61">
        <f>COUNT(#REF!)</f>
        <v>0</v>
      </c>
      <c r="AL4" s="61">
        <f>COUNT(#REF!)</f>
        <v>0</v>
      </c>
      <c r="AM4" s="61">
        <f>COUNT(#REF!)</f>
        <v>0</v>
      </c>
      <c r="AN4" s="61">
        <f>COUNT(#REF!)</f>
        <v>0</v>
      </c>
      <c r="AO4" s="61">
        <f>COUNT(#REF!)</f>
        <v>0</v>
      </c>
      <c r="AP4" s="61">
        <f>COUNT(#REF!)</f>
        <v>0</v>
      </c>
      <c r="AQ4" s="61">
        <f>COUNT(#REF!)</f>
        <v>0</v>
      </c>
      <c r="AR4" s="61">
        <f>COUNT(#REF!)</f>
        <v>0</v>
      </c>
      <c r="AS4" s="61">
        <f>COUNT(#REF!)</f>
        <v>0</v>
      </c>
      <c r="AT4" s="61">
        <f>COUNT(#REF!)</f>
        <v>0</v>
      </c>
      <c r="AU4" s="61">
        <f>COUNT(#REF!)</f>
        <v>0</v>
      </c>
      <c r="AV4" s="61">
        <f>COUNT(#REF!)</f>
        <v>0</v>
      </c>
      <c r="AW4" s="61">
        <f>COUNT(#REF!)</f>
        <v>0</v>
      </c>
      <c r="AX4" s="61">
        <f>COUNT(#REF!)</f>
        <v>0</v>
      </c>
      <c r="AY4" s="61">
        <f>COUNT(#REF!)</f>
        <v>0</v>
      </c>
      <c r="AZ4" s="61">
        <f>COUNT(#REF!)</f>
        <v>0</v>
      </c>
      <c r="BA4" s="61">
        <f>COUNT(#REF!)</f>
        <v>0</v>
      </c>
      <c r="BB4" s="61">
        <f>COUNT(#REF!)</f>
        <v>0</v>
      </c>
      <c r="BC4" s="61">
        <f>COUNT(#REF!)</f>
        <v>0</v>
      </c>
      <c r="BD4" s="61">
        <f>COUNT(#REF!)</f>
        <v>0</v>
      </c>
      <c r="BE4" s="61">
        <f>COUNT(#REF!)</f>
        <v>0</v>
      </c>
      <c r="BF4" s="61">
        <f>COUNT(#REF!)</f>
        <v>0</v>
      </c>
      <c r="BG4" s="61">
        <f>COUNT(#REF!)</f>
        <v>0</v>
      </c>
      <c r="BH4" s="61">
        <f>COUNT(#REF!)</f>
        <v>0</v>
      </c>
      <c r="BI4" s="61">
        <f>COUNT(#REF!)</f>
        <v>0</v>
      </c>
      <c r="BJ4" s="61">
        <f>COUNT(#REF!)</f>
        <v>0</v>
      </c>
      <c r="BK4" s="61">
        <f>COUNT(#REF!)</f>
        <v>0</v>
      </c>
      <c r="BL4" s="61">
        <f>COUNT(#REF!)</f>
        <v>0</v>
      </c>
      <c r="BM4" s="61">
        <f>COUNT(#REF!)</f>
        <v>0</v>
      </c>
      <c r="BN4" s="61">
        <f>COUNT(#REF!)</f>
        <v>0</v>
      </c>
      <c r="BO4" s="61">
        <f>COUNT(#REF!)</f>
        <v>0</v>
      </c>
      <c r="BP4" s="61">
        <f>COUNT(#REF!)</f>
        <v>0</v>
      </c>
      <c r="BQ4" s="61">
        <f>COUNT(#REF!)</f>
        <v>0</v>
      </c>
      <c r="BR4" s="61">
        <f>COUNT(#REF!)</f>
        <v>0</v>
      </c>
      <c r="BS4" s="68">
        <f>COUNT(#REF!)</f>
        <v>0</v>
      </c>
      <c r="BT4" s="68">
        <f>COUNT(#REF!)</f>
        <v>0</v>
      </c>
      <c r="BU4" s="69">
        <f>COUNT(#REF!)</f>
        <v>0</v>
      </c>
      <c r="BV4" s="69">
        <f>COUNT(#REF!)</f>
        <v>0</v>
      </c>
      <c r="BW4" s="69">
        <f>COUNT(#REF!)</f>
        <v>0</v>
      </c>
      <c r="BX4" s="69">
        <f>COUNT(#REF!)</f>
        <v>0</v>
      </c>
      <c r="BY4" s="69">
        <f>COUNT(#REF!)</f>
        <v>0</v>
      </c>
      <c r="BZ4" s="69">
        <f>COUNT(#REF!)</f>
        <v>0</v>
      </c>
      <c r="CA4" s="69">
        <f>COUNT(#REF!)</f>
        <v>0</v>
      </c>
      <c r="CB4" s="69">
        <f>COUNT(#REF!)</f>
        <v>0</v>
      </c>
      <c r="CC4" s="69">
        <f>COUNT(#REF!)</f>
        <v>0</v>
      </c>
      <c r="CD4" s="69">
        <f>COUNT(#REF!)</f>
        <v>0</v>
      </c>
      <c r="CE4" s="69">
        <f>COUNT(#REF!)</f>
        <v>0</v>
      </c>
      <c r="CF4" s="69">
        <f>COUNT(#REF!)</f>
        <v>0</v>
      </c>
      <c r="CG4" s="69">
        <f>COUNT(#REF!)</f>
        <v>0</v>
      </c>
      <c r="CH4" s="69">
        <f>COUNT(#REF!)</f>
        <v>0</v>
      </c>
      <c r="CI4" s="69">
        <f>COUNT(#REF!)</f>
        <v>0</v>
      </c>
      <c r="CJ4" s="69">
        <f>COUNT(#REF!)</f>
        <v>0</v>
      </c>
      <c r="CK4" s="69">
        <f>COUNT(#REF!)</f>
        <v>0</v>
      </c>
      <c r="CL4" s="69">
        <f>COUNT(#REF!)</f>
        <v>0</v>
      </c>
      <c r="CM4" s="69">
        <f>COUNT(#REF!)</f>
        <v>0</v>
      </c>
      <c r="CN4" s="69">
        <f>COUNT(#REF!)</f>
        <v>0</v>
      </c>
      <c r="CO4" s="69">
        <f>COUNT(#REF!)</f>
        <v>0</v>
      </c>
      <c r="CP4" s="69">
        <f>COUNT(#REF!)</f>
        <v>0</v>
      </c>
      <c r="CQ4" s="69">
        <f>COUNT(#REF!)</f>
        <v>0</v>
      </c>
      <c r="CR4" s="69">
        <f>COUNT(#REF!)</f>
        <v>0</v>
      </c>
      <c r="CS4" s="69">
        <f>COUNT(#REF!)</f>
        <v>0</v>
      </c>
      <c r="CT4" s="69">
        <f>COUNT(#REF!)</f>
        <v>0</v>
      </c>
      <c r="CU4" s="69">
        <f>COUNT(#REF!)</f>
        <v>0</v>
      </c>
      <c r="CV4" s="69">
        <f>COUNT(#REF!)</f>
        <v>0</v>
      </c>
      <c r="CW4" s="69">
        <f>COUNT(#REF!)</f>
        <v>0</v>
      </c>
      <c r="CX4" s="69">
        <f>COUNT(#REF!)</f>
        <v>0</v>
      </c>
      <c r="CY4" s="69">
        <f>COUNT(#REF!)</f>
        <v>0</v>
      </c>
      <c r="CZ4" s="69">
        <f>COUNT(#REF!)</f>
        <v>0</v>
      </c>
      <c r="DA4" s="69">
        <f>COUNT(#REF!)</f>
        <v>0</v>
      </c>
      <c r="DB4" s="69">
        <f>COUNT(#REF!)</f>
        <v>0</v>
      </c>
      <c r="DC4" s="69">
        <f>COUNT(#REF!)</f>
        <v>0</v>
      </c>
      <c r="DD4" s="69">
        <f>COUNT(#REF!)</f>
        <v>0</v>
      </c>
      <c r="DE4" s="69">
        <f>COUNT(#REF!)</f>
        <v>0</v>
      </c>
      <c r="DF4" s="69">
        <f>COUNT(#REF!)</f>
        <v>0</v>
      </c>
      <c r="DG4" s="69">
        <f>COUNT(#REF!)</f>
        <v>0</v>
      </c>
      <c r="DH4" s="69">
        <f>COUNT(#REF!)</f>
        <v>0</v>
      </c>
      <c r="DI4" s="69">
        <f>COUNT(#REF!)</f>
        <v>0</v>
      </c>
      <c r="DJ4" s="69">
        <f>COUNT(#REF!)</f>
        <v>0</v>
      </c>
      <c r="DK4" s="69">
        <f>COUNT(#REF!)</f>
        <v>0</v>
      </c>
      <c r="DL4" s="69">
        <f>COUNT(#REF!)</f>
        <v>0</v>
      </c>
      <c r="DM4" s="69">
        <f>COUNT(#REF!)</f>
        <v>0</v>
      </c>
      <c r="DN4" s="69">
        <f>COUNT(#REF!)</f>
        <v>0</v>
      </c>
      <c r="DO4" s="69">
        <f>COUNT(#REF!)</f>
        <v>0</v>
      </c>
      <c r="DP4" s="69">
        <f>COUNT(#REF!)</f>
        <v>0</v>
      </c>
      <c r="DQ4" s="69">
        <f>COUNT(#REF!)</f>
        <v>0</v>
      </c>
      <c r="DR4" s="69">
        <f>COUNT(#REF!)</f>
        <v>0</v>
      </c>
      <c r="DS4" s="69">
        <f>COUNT(#REF!)</f>
        <v>0</v>
      </c>
      <c r="DT4" s="69">
        <f>COUNT(#REF!)</f>
        <v>0</v>
      </c>
      <c r="DU4" s="69">
        <f>COUNT(#REF!)</f>
        <v>0</v>
      </c>
      <c r="DV4" s="69">
        <f>COUNT(#REF!)</f>
        <v>0</v>
      </c>
      <c r="DW4" s="69">
        <f>COUNT(#REF!)</f>
        <v>0</v>
      </c>
      <c r="DX4" s="69">
        <f>COUNT(#REF!)</f>
        <v>0</v>
      </c>
      <c r="DY4" s="69">
        <f>COUNT(#REF!)</f>
        <v>0</v>
      </c>
      <c r="DZ4" s="69">
        <f>COUNT(#REF!)</f>
        <v>0</v>
      </c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58"/>
      <c r="GN4" s="58"/>
      <c r="GO4" s="58"/>
      <c r="GP4" s="58"/>
      <c r="GQ4" s="58"/>
      <c r="GR4" s="58"/>
      <c r="GS4" s="1"/>
      <c r="GT4" s="1"/>
      <c r="GU4" s="1"/>
      <c r="GV4" s="1"/>
      <c r="GW4" s="1"/>
      <c r="GX4" s="1"/>
    </row>
    <row r="5" spans="1:216" s="39" customFormat="1" ht="14.1" hidden="1" customHeight="1">
      <c r="A5" s="32" t="s">
        <v>140</v>
      </c>
      <c r="B5" s="48" t="s">
        <v>881</v>
      </c>
      <c r="C5" s="40"/>
      <c r="D5" s="40"/>
      <c r="E5" s="40"/>
      <c r="F5" s="40"/>
      <c r="G5" s="41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49"/>
      <c r="AA5" s="50" t="e">
        <f>AVERAGE(#REF!)</f>
        <v>#REF!</v>
      </c>
      <c r="AB5" s="50" t="e">
        <f>AVERAGE(#REF!)</f>
        <v>#REF!</v>
      </c>
      <c r="AC5" s="50" t="e">
        <f>AVERAGE(#REF!)</f>
        <v>#REF!</v>
      </c>
      <c r="AD5" s="50" t="e">
        <f>AVERAGE(#REF!)</f>
        <v>#REF!</v>
      </c>
      <c r="AE5" s="51" t="e">
        <f>AVERAGE(#REF!)</f>
        <v>#REF!</v>
      </c>
      <c r="AF5" s="50" t="e">
        <f>AVERAGE(#REF!)</f>
        <v>#REF!</v>
      </c>
      <c r="AG5" s="50" t="e">
        <f>AVERAGE(#REF!)</f>
        <v>#REF!</v>
      </c>
      <c r="AH5" s="50" t="e">
        <f>AVERAGE(#REF!)</f>
        <v>#REF!</v>
      </c>
      <c r="AI5" s="50" t="e">
        <f>AVERAGE(#REF!)</f>
        <v>#REF!</v>
      </c>
      <c r="AJ5" s="50" t="e">
        <f>AVERAGE(#REF!)</f>
        <v>#REF!</v>
      </c>
      <c r="AK5" s="50" t="e">
        <f>AVERAGE(#REF!)</f>
        <v>#REF!</v>
      </c>
      <c r="AL5" s="51" t="e">
        <f>AVERAGE(#REF!)</f>
        <v>#REF!</v>
      </c>
      <c r="AM5" s="50" t="e">
        <f>AVERAGE(#REF!)</f>
        <v>#REF!</v>
      </c>
      <c r="AN5" s="50" t="e">
        <f>AVERAGE(#REF!)</f>
        <v>#REF!</v>
      </c>
      <c r="AO5" s="52" t="e">
        <f>AVERAGE(#REF!)</f>
        <v>#REF!</v>
      </c>
      <c r="AP5" s="52" t="e">
        <f>AVERAGE(#REF!)</f>
        <v>#REF!</v>
      </c>
      <c r="AQ5" s="52" t="e">
        <f>AVERAGE(#REF!)</f>
        <v>#REF!</v>
      </c>
      <c r="AR5" s="50" t="e">
        <f>AVERAGE(#REF!)</f>
        <v>#REF!</v>
      </c>
      <c r="AS5" s="50" t="e">
        <f>AVERAGE(#REF!)</f>
        <v>#REF!</v>
      </c>
      <c r="AT5" s="50" t="e">
        <f>AVERAGE(#REF!)</f>
        <v>#REF!</v>
      </c>
      <c r="AU5" s="50" t="e">
        <f>AVERAGE(#REF!)</f>
        <v>#REF!</v>
      </c>
      <c r="AV5" s="50" t="e">
        <f>AVERAGE(#REF!)</f>
        <v>#REF!</v>
      </c>
      <c r="AW5" s="50" t="e">
        <f>AVERAGE(#REF!)</f>
        <v>#REF!</v>
      </c>
      <c r="AX5" s="52" t="e">
        <f>AVERAGE(#REF!)</f>
        <v>#REF!</v>
      </c>
      <c r="AY5" s="52" t="e">
        <f>AVERAGE(#REF!)</f>
        <v>#REF!</v>
      </c>
      <c r="AZ5" s="52" t="e">
        <f>AVERAGE(#REF!)</f>
        <v>#REF!</v>
      </c>
      <c r="BA5" s="52" t="e">
        <f>AVERAGE(#REF!)</f>
        <v>#REF!</v>
      </c>
      <c r="BB5" s="52" t="e">
        <f>AVERAGE(#REF!)</f>
        <v>#REF!</v>
      </c>
      <c r="BC5" s="52" t="e">
        <f>AVERAGE(#REF!)</f>
        <v>#REF!</v>
      </c>
      <c r="BD5" s="52" t="e">
        <f>AVERAGE(#REF!)</f>
        <v>#REF!</v>
      </c>
      <c r="BE5" s="50" t="e">
        <f>AVERAGE(#REF!)</f>
        <v>#REF!</v>
      </c>
      <c r="BF5" s="50" t="e">
        <f>AVERAGE(#REF!)</f>
        <v>#REF!</v>
      </c>
      <c r="BG5" s="50" t="e">
        <f>AVERAGE(#REF!)</f>
        <v>#REF!</v>
      </c>
      <c r="BH5" s="50" t="e">
        <f>AVERAGE(#REF!)</f>
        <v>#REF!</v>
      </c>
      <c r="BI5" s="50" t="e">
        <f>AVERAGE(#REF!)</f>
        <v>#REF!</v>
      </c>
      <c r="BJ5" s="52" t="e">
        <f>AVERAGE(#REF!)</f>
        <v>#REF!</v>
      </c>
      <c r="BK5" s="52" t="e">
        <f>AVERAGE(#REF!)</f>
        <v>#REF!</v>
      </c>
      <c r="BL5" s="52" t="e">
        <f>AVERAGE(#REF!)</f>
        <v>#REF!</v>
      </c>
      <c r="BM5" s="50" t="e">
        <f>AVERAGE(#REF!)</f>
        <v>#REF!</v>
      </c>
      <c r="BN5" s="50" t="e">
        <f>AVERAGE(#REF!)</f>
        <v>#REF!</v>
      </c>
      <c r="BO5" s="51" t="e">
        <f>AVERAGE(#REF!)</f>
        <v>#REF!</v>
      </c>
      <c r="BP5" s="51" t="e">
        <f>AVERAGE(#REF!)</f>
        <v>#REF!</v>
      </c>
      <c r="BQ5" s="51" t="e">
        <f>AVERAGE(#REF!)</f>
        <v>#REF!</v>
      </c>
      <c r="BR5" s="51" t="e">
        <f>AVERAGE(#REF!)</f>
        <v>#REF!</v>
      </c>
      <c r="BS5" s="51" t="e">
        <f>AVERAGE(#REF!)</f>
        <v>#REF!</v>
      </c>
      <c r="BT5" s="51" t="e">
        <f>AVERAGE(#REF!)</f>
        <v>#REF!</v>
      </c>
      <c r="BU5" s="53" t="e">
        <f>AVERAGE(#REF!)</f>
        <v>#REF!</v>
      </c>
      <c r="BV5" s="53" t="e">
        <f>AVERAGE(#REF!)</f>
        <v>#REF!</v>
      </c>
      <c r="BW5" s="53" t="e">
        <f>AVERAGE(#REF!)</f>
        <v>#REF!</v>
      </c>
      <c r="BX5" s="53" t="e">
        <f>AVERAGE(#REF!)</f>
        <v>#REF!</v>
      </c>
      <c r="BY5" s="53" t="e">
        <f>AVERAGE(#REF!)</f>
        <v>#REF!</v>
      </c>
      <c r="BZ5" s="53" t="e">
        <f>AVERAGE(#REF!)</f>
        <v>#REF!</v>
      </c>
      <c r="CA5" s="53" t="e">
        <f>AVERAGE(#REF!)</f>
        <v>#REF!</v>
      </c>
      <c r="CB5" s="53" t="e">
        <f>AVERAGE(#REF!)</f>
        <v>#REF!</v>
      </c>
      <c r="CC5" s="53" t="e">
        <f>AVERAGE(#REF!)</f>
        <v>#REF!</v>
      </c>
      <c r="CD5" s="53" t="e">
        <f>AVERAGE(#REF!)</f>
        <v>#REF!</v>
      </c>
      <c r="CE5" s="53" t="e">
        <f>AVERAGE(#REF!)</f>
        <v>#REF!</v>
      </c>
      <c r="CF5" s="53" t="e">
        <f>AVERAGE(#REF!)</f>
        <v>#REF!</v>
      </c>
      <c r="CG5" s="53" t="e">
        <f>AVERAGE(#REF!)</f>
        <v>#REF!</v>
      </c>
      <c r="CH5" s="53" t="e">
        <f>AVERAGE(#REF!)</f>
        <v>#REF!</v>
      </c>
      <c r="CI5" s="53" t="e">
        <f>AVERAGE(#REF!)</f>
        <v>#REF!</v>
      </c>
      <c r="CJ5" s="53" t="e">
        <f>AVERAGE(#REF!)</f>
        <v>#REF!</v>
      </c>
      <c r="CK5" s="53" t="e">
        <f>AVERAGE(#REF!)</f>
        <v>#REF!</v>
      </c>
      <c r="CL5" s="53" t="e">
        <f>AVERAGE(#REF!)</f>
        <v>#REF!</v>
      </c>
      <c r="CM5" s="53" t="e">
        <f>AVERAGE(#REF!)</f>
        <v>#REF!</v>
      </c>
      <c r="CN5" s="53" t="e">
        <f>AVERAGE(#REF!)</f>
        <v>#REF!</v>
      </c>
      <c r="CO5" s="53" t="e">
        <f>AVERAGE(#REF!)</f>
        <v>#REF!</v>
      </c>
      <c r="CP5" s="53" t="e">
        <f>AVERAGE(#REF!)</f>
        <v>#REF!</v>
      </c>
      <c r="CQ5" s="53" t="e">
        <f>AVERAGE(#REF!)</f>
        <v>#REF!</v>
      </c>
      <c r="CR5" s="53" t="e">
        <f>AVERAGE(#REF!)</f>
        <v>#REF!</v>
      </c>
      <c r="CS5" s="54" t="e">
        <f>AVERAGE(#REF!)</f>
        <v>#REF!</v>
      </c>
      <c r="CT5" s="54" t="e">
        <f>AVERAGE(#REF!)</f>
        <v>#REF!</v>
      </c>
      <c r="CU5" s="54" t="e">
        <f>AVERAGE(#REF!)</f>
        <v>#REF!</v>
      </c>
      <c r="CV5" s="54" t="e">
        <f>AVERAGE(#REF!)</f>
        <v>#REF!</v>
      </c>
      <c r="CW5" s="54" t="e">
        <f>AVERAGE(#REF!)</f>
        <v>#REF!</v>
      </c>
      <c r="CX5" s="54" t="e">
        <f>AVERAGE(#REF!)</f>
        <v>#REF!</v>
      </c>
      <c r="CY5" s="54" t="e">
        <f>AVERAGE(#REF!)</f>
        <v>#REF!</v>
      </c>
      <c r="CZ5" s="54" t="e">
        <f>AVERAGE(#REF!)</f>
        <v>#REF!</v>
      </c>
      <c r="DA5" s="54" t="e">
        <f>AVERAGE(#REF!)</f>
        <v>#REF!</v>
      </c>
      <c r="DB5" s="54" t="e">
        <f>AVERAGE(#REF!)</f>
        <v>#REF!</v>
      </c>
      <c r="DC5" s="54" t="e">
        <f>AVERAGE(#REF!)</f>
        <v>#REF!</v>
      </c>
      <c r="DD5" s="55" t="e">
        <f>AVERAGE(#REF!)</f>
        <v>#REF!</v>
      </c>
      <c r="DE5" s="56" t="e">
        <f>AVERAGE(#REF!)</f>
        <v>#REF!</v>
      </c>
      <c r="DF5" s="56" t="e">
        <f>AVERAGE(#REF!)</f>
        <v>#REF!</v>
      </c>
      <c r="DG5" s="57" t="e">
        <f>AVERAGE(#REF!)</f>
        <v>#REF!</v>
      </c>
      <c r="DH5" s="57" t="e">
        <f>AVERAGE(#REF!)</f>
        <v>#REF!</v>
      </c>
      <c r="DI5" s="57" t="e">
        <f>AVERAGE(#REF!)</f>
        <v>#REF!</v>
      </c>
      <c r="DJ5" s="57" t="e">
        <f>AVERAGE(#REF!)</f>
        <v>#REF!</v>
      </c>
      <c r="DK5" s="58" t="e">
        <f>AVERAGE(#REF!)</f>
        <v>#REF!</v>
      </c>
      <c r="DL5" s="58" t="e">
        <f>AVERAGE(#REF!)</f>
        <v>#REF!</v>
      </c>
      <c r="DM5" s="58" t="e">
        <f>AVERAGE(#REF!)</f>
        <v>#REF!</v>
      </c>
      <c r="DN5" s="58" t="e">
        <f>AVERAGE(#REF!)</f>
        <v>#REF!</v>
      </c>
      <c r="DO5" s="58" t="e">
        <f>AVERAGE(#REF!)</f>
        <v>#REF!</v>
      </c>
      <c r="DP5" s="58" t="e">
        <f>AVERAGE(#REF!)</f>
        <v>#REF!</v>
      </c>
      <c r="DQ5" s="58" t="e">
        <f>AVERAGE(#REF!)</f>
        <v>#REF!</v>
      </c>
      <c r="DR5" s="58" t="e">
        <f>AVERAGE(#REF!)</f>
        <v>#REF!</v>
      </c>
      <c r="DS5" s="59" t="e">
        <f>AVERAGE(#REF!)</f>
        <v>#REF!</v>
      </c>
      <c r="DT5" s="59" t="e">
        <f>AVERAGE(#REF!)</f>
        <v>#REF!</v>
      </c>
      <c r="DU5" s="60" t="e">
        <f>AVERAGE(#REF!)</f>
        <v>#REF!</v>
      </c>
      <c r="DV5" s="39" t="e">
        <f>AVERAGE(#REF!)</f>
        <v>#REF!</v>
      </c>
      <c r="DW5" s="39" t="e">
        <f>AVERAGE(#REF!)</f>
        <v>#REF!</v>
      </c>
      <c r="DX5" s="58" t="e">
        <f>AVERAGE(#REF!)</f>
        <v>#REF!</v>
      </c>
      <c r="DY5" s="58" t="e">
        <f>AVERAGE(#REF!)</f>
        <v>#REF!</v>
      </c>
      <c r="DZ5" s="58" t="e">
        <f>AVERAGE(#REF!)</f>
        <v>#REF!</v>
      </c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1"/>
      <c r="FM5" s="71"/>
      <c r="FN5" s="72"/>
      <c r="FO5" s="72"/>
      <c r="FP5" s="72"/>
      <c r="FQ5" s="72"/>
      <c r="FR5" s="72"/>
      <c r="FS5" s="72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1"/>
      <c r="GT5" s="1"/>
      <c r="GU5" s="1"/>
      <c r="GV5" s="1"/>
      <c r="GW5" s="1"/>
      <c r="GX5" s="1"/>
    </row>
    <row r="6" spans="1:216" s="73" customFormat="1" ht="12.75" hidden="1">
      <c r="B6" s="66" t="s">
        <v>882</v>
      </c>
      <c r="C6" s="66" t="s">
        <v>1393</v>
      </c>
      <c r="D6" s="66" t="s">
        <v>883</v>
      </c>
      <c r="E6" s="66"/>
      <c r="F6" s="66" t="s">
        <v>884</v>
      </c>
      <c r="G6" s="67"/>
      <c r="H6" s="67" t="s">
        <v>885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70"/>
      <c r="AB6" s="74"/>
      <c r="AC6" s="70"/>
      <c r="AD6" s="70"/>
      <c r="AE6" s="70"/>
      <c r="AF6" s="70"/>
      <c r="AG6" s="70"/>
      <c r="AH6" s="70"/>
      <c r="AI6" s="70"/>
      <c r="AJ6" s="70"/>
      <c r="AK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1"/>
      <c r="GS6" s="1"/>
      <c r="GT6" s="1"/>
      <c r="GU6" s="1"/>
      <c r="GV6" s="1"/>
      <c r="GW6" s="1"/>
      <c r="GX6" s="1"/>
    </row>
    <row r="7" spans="1:216" s="73" customFormat="1" ht="12.75" hidden="1">
      <c r="B7" s="66" t="s">
        <v>886</v>
      </c>
      <c r="C7" s="66">
        <v>1</v>
      </c>
      <c r="D7" s="66" t="s">
        <v>887</v>
      </c>
      <c r="E7" s="66"/>
      <c r="F7" s="66" t="s">
        <v>888</v>
      </c>
      <c r="G7" s="67"/>
      <c r="H7" s="67" t="s">
        <v>889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74"/>
      <c r="AC7" s="70"/>
      <c r="AD7" s="70"/>
      <c r="AE7" s="70"/>
      <c r="AF7" s="70"/>
      <c r="AG7" s="70"/>
      <c r="AH7" s="70"/>
      <c r="AI7" s="70"/>
      <c r="AJ7" s="70"/>
      <c r="AK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1"/>
      <c r="GT7" s="1"/>
      <c r="GU7" s="1"/>
      <c r="GV7" s="1"/>
      <c r="GW7" s="1"/>
      <c r="GX7" s="1"/>
    </row>
    <row r="8" spans="1:216" s="73" customFormat="1" ht="12.75" hidden="1">
      <c r="B8" s="66" t="s">
        <v>890</v>
      </c>
      <c r="C8" s="66"/>
      <c r="D8" s="66" t="s">
        <v>891</v>
      </c>
      <c r="E8" s="66"/>
      <c r="F8" s="66" t="s">
        <v>892</v>
      </c>
      <c r="G8" s="67"/>
      <c r="H8" s="67" t="s">
        <v>893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70"/>
      <c r="AB8" s="74"/>
      <c r="AC8" s="70"/>
      <c r="AD8" s="70"/>
      <c r="AE8" s="70"/>
      <c r="AF8" s="70"/>
      <c r="AG8" s="70"/>
      <c r="AH8" s="70"/>
      <c r="AI8" s="70"/>
      <c r="AJ8" s="70"/>
      <c r="AK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M8" s="75"/>
      <c r="FN8" s="75"/>
      <c r="FO8" s="75"/>
      <c r="FP8" s="75"/>
      <c r="FQ8" s="75"/>
      <c r="FR8" s="75"/>
      <c r="FS8" s="75"/>
      <c r="FT8" s="75"/>
      <c r="FU8" s="75"/>
      <c r="FV8" s="75"/>
      <c r="FW8" s="75"/>
      <c r="FX8" s="75"/>
      <c r="FY8" s="75"/>
      <c r="FZ8" s="75"/>
      <c r="GA8" s="75"/>
      <c r="GB8" s="75"/>
      <c r="GC8" s="75"/>
      <c r="GD8" s="75"/>
      <c r="GE8" s="75"/>
      <c r="GF8" s="75"/>
      <c r="GG8" s="75"/>
      <c r="GH8" s="75"/>
      <c r="GI8" s="75"/>
      <c r="GJ8" s="75"/>
      <c r="GK8" s="75"/>
      <c r="GL8" s="75"/>
      <c r="GM8" s="75"/>
      <c r="GN8" s="75"/>
      <c r="GO8" s="75"/>
      <c r="GP8" s="75"/>
      <c r="GQ8" s="75"/>
      <c r="GR8" s="75"/>
      <c r="GS8" s="1"/>
      <c r="GT8" s="1"/>
      <c r="GU8" s="1"/>
      <c r="GV8" s="1"/>
      <c r="GW8" s="1"/>
      <c r="GX8" s="1"/>
    </row>
    <row r="9" spans="1:216" s="73" customFormat="1" ht="15.75" hidden="1" customHeight="1">
      <c r="B9" s="66" t="s">
        <v>894</v>
      </c>
      <c r="C9" s="66"/>
      <c r="D9" s="66" t="s">
        <v>895</v>
      </c>
      <c r="E9" s="66"/>
      <c r="F9" s="66" t="s">
        <v>896</v>
      </c>
      <c r="G9" s="67"/>
      <c r="H9" s="67" t="s">
        <v>897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70"/>
      <c r="AB9" s="74"/>
      <c r="AC9" s="70"/>
      <c r="AD9" s="70"/>
      <c r="AE9" s="70"/>
      <c r="AF9" s="70"/>
      <c r="AG9" s="70"/>
      <c r="AH9" s="70"/>
      <c r="AI9" s="70"/>
      <c r="AJ9" s="70"/>
      <c r="AK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7"/>
      <c r="FM9" s="77"/>
      <c r="FN9" s="77"/>
      <c r="FO9" s="77"/>
      <c r="FP9" s="77"/>
      <c r="FQ9" s="77"/>
      <c r="FR9" s="77"/>
      <c r="FS9" s="77"/>
      <c r="FT9" s="409" t="s">
        <v>898</v>
      </c>
      <c r="FU9" s="409"/>
      <c r="FV9" s="409"/>
      <c r="FW9" s="409"/>
      <c r="FX9" s="409"/>
      <c r="FY9" s="409"/>
      <c r="FZ9" s="409"/>
      <c r="GA9" s="409"/>
      <c r="GB9" s="409"/>
      <c r="GC9" s="409"/>
      <c r="GD9" s="409"/>
      <c r="GE9" s="409"/>
      <c r="GF9" s="409"/>
      <c r="GG9" s="409"/>
      <c r="GH9" s="409"/>
      <c r="GI9" s="409"/>
      <c r="GJ9" s="409"/>
      <c r="GK9" s="409"/>
      <c r="GL9" s="409"/>
      <c r="GM9" s="409"/>
      <c r="GN9" s="409"/>
      <c r="GO9" s="409"/>
      <c r="GP9" s="409"/>
      <c r="GQ9" s="409"/>
      <c r="GR9" s="409"/>
      <c r="GS9" s="1"/>
      <c r="GT9" s="1"/>
      <c r="GU9" s="1"/>
      <c r="GV9" s="1"/>
      <c r="GW9" s="1"/>
      <c r="GX9" s="1"/>
    </row>
    <row r="10" spans="1:216" s="69" customFormat="1" ht="18" customHeight="1">
      <c r="B10" s="79"/>
      <c r="C10" s="79"/>
      <c r="D10" s="79"/>
      <c r="E10" s="79"/>
      <c r="F10" s="79"/>
      <c r="G10" s="80"/>
      <c r="H10" s="79"/>
      <c r="I10" s="79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2"/>
      <c r="AA10" s="83"/>
      <c r="AB10" s="84"/>
      <c r="AC10" s="84"/>
      <c r="AD10" s="84"/>
      <c r="AE10" s="84"/>
      <c r="AF10" s="84"/>
      <c r="AG10" s="84"/>
      <c r="AH10" s="84"/>
      <c r="AI10" s="84"/>
      <c r="AJ10" s="85"/>
      <c r="AK10" s="85"/>
      <c r="AL10" s="86"/>
      <c r="AM10" s="87"/>
      <c r="AN10" s="87"/>
      <c r="AO10" s="88"/>
      <c r="AP10" s="88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2"/>
      <c r="FM10" s="409" t="s">
        <v>899</v>
      </c>
      <c r="FN10" s="409"/>
      <c r="FO10" s="409"/>
      <c r="FP10" s="409"/>
      <c r="FQ10" s="410" t="s">
        <v>900</v>
      </c>
      <c r="FR10" s="410"/>
      <c r="FS10" s="410"/>
      <c r="FT10" s="411" t="s">
        <v>901</v>
      </c>
      <c r="FU10" s="411"/>
      <c r="FV10" s="411"/>
      <c r="FW10" s="411"/>
      <c r="FX10" s="412"/>
      <c r="FY10" s="413" t="s">
        <v>902</v>
      </c>
      <c r="FZ10" s="414"/>
      <c r="GA10" s="415" t="s">
        <v>903</v>
      </c>
      <c r="GB10" s="416"/>
      <c r="GC10" s="99"/>
      <c r="GD10" s="99"/>
      <c r="GE10" s="92" t="s">
        <v>904</v>
      </c>
      <c r="GF10" s="92"/>
      <c r="GG10" s="92"/>
      <c r="GH10" s="92"/>
      <c r="GI10" s="92"/>
      <c r="GJ10" s="92"/>
      <c r="GK10" s="92"/>
      <c r="GL10" s="92"/>
      <c r="GM10" s="77"/>
      <c r="GN10" s="77"/>
      <c r="GO10" s="77"/>
      <c r="GP10" s="77"/>
      <c r="GQ10" s="77"/>
      <c r="GR10" s="77"/>
      <c r="GS10" s="1"/>
      <c r="GT10" s="1"/>
      <c r="GU10" s="1"/>
      <c r="GV10" s="1"/>
      <c r="GW10" s="1"/>
      <c r="GX10" s="1"/>
    </row>
    <row r="11" spans="1:216" s="69" customFormat="1" ht="18" customHeight="1">
      <c r="B11" s="79"/>
      <c r="C11" s="79"/>
      <c r="D11" s="79"/>
      <c r="E11" s="79"/>
      <c r="F11" s="79"/>
      <c r="G11" s="80"/>
      <c r="H11" s="79"/>
      <c r="I11" s="79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3"/>
      <c r="AB11" s="84"/>
      <c r="AC11" s="84"/>
      <c r="AD11" s="84"/>
      <c r="AE11" s="84"/>
      <c r="AF11" s="84"/>
      <c r="AG11" s="84"/>
      <c r="AH11" s="84"/>
      <c r="AI11" s="84"/>
      <c r="AJ11" s="85"/>
      <c r="AK11" s="85"/>
      <c r="AL11" s="86"/>
      <c r="AM11" s="87"/>
      <c r="AN11" s="87"/>
      <c r="AO11" s="88"/>
      <c r="AP11" s="88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R11" s="408" t="s">
        <v>905</v>
      </c>
      <c r="ES11" s="408"/>
      <c r="ET11" s="408"/>
      <c r="EU11" s="408"/>
      <c r="EV11" s="408" t="s">
        <v>906</v>
      </c>
      <c r="EW11" s="408"/>
      <c r="EX11" s="408"/>
      <c r="EY11" s="408"/>
      <c r="EZ11" s="408" t="s">
        <v>907</v>
      </c>
      <c r="FA11" s="408"/>
      <c r="FB11" s="408" t="s">
        <v>908</v>
      </c>
      <c r="FC11" s="408"/>
      <c r="FD11" s="100" t="s">
        <v>909</v>
      </c>
      <c r="FE11" s="100" t="s">
        <v>910</v>
      </c>
      <c r="FF11" s="100" t="s">
        <v>911</v>
      </c>
      <c r="FG11" s="100" t="s">
        <v>912</v>
      </c>
      <c r="FH11" s="100" t="s">
        <v>911</v>
      </c>
      <c r="FI11" s="100" t="s">
        <v>913</v>
      </c>
      <c r="FJ11" s="100" t="s">
        <v>913</v>
      </c>
      <c r="FK11" s="100" t="s">
        <v>913</v>
      </c>
      <c r="FL11" s="92" t="s">
        <v>914</v>
      </c>
      <c r="FM11" s="101" t="s">
        <v>743</v>
      </c>
      <c r="FN11" s="78" t="s">
        <v>915</v>
      </c>
      <c r="FO11" s="78" t="s">
        <v>916</v>
      </c>
      <c r="FP11" s="78" t="s">
        <v>917</v>
      </c>
      <c r="FQ11" s="93" t="s">
        <v>915</v>
      </c>
      <c r="FR11" s="93" t="s">
        <v>916</v>
      </c>
      <c r="FS11" s="93" t="s">
        <v>917</v>
      </c>
      <c r="FT11" s="94" t="s">
        <v>915</v>
      </c>
      <c r="FU11" s="94" t="s">
        <v>916</v>
      </c>
      <c r="FV11" s="94" t="s">
        <v>917</v>
      </c>
      <c r="FW11" s="95" t="s">
        <v>918</v>
      </c>
      <c r="FX11" s="96" t="s">
        <v>919</v>
      </c>
      <c r="FY11" s="95" t="s">
        <v>918</v>
      </c>
      <c r="FZ11" s="96" t="s">
        <v>919</v>
      </c>
      <c r="GA11" s="97" t="s">
        <v>918</v>
      </c>
      <c r="GB11" s="98" t="s">
        <v>919</v>
      </c>
      <c r="GC11" s="102" t="s">
        <v>920</v>
      </c>
      <c r="GD11" s="102" t="s">
        <v>921</v>
      </c>
      <c r="GE11" s="71" t="s">
        <v>761</v>
      </c>
      <c r="GF11" s="71" t="s">
        <v>762</v>
      </c>
      <c r="GG11" s="71" t="s">
        <v>763</v>
      </c>
      <c r="GH11" s="71" t="s">
        <v>764</v>
      </c>
      <c r="GI11" s="71" t="s">
        <v>765</v>
      </c>
      <c r="GJ11" s="71" t="s">
        <v>766</v>
      </c>
      <c r="GK11" s="71" t="s">
        <v>767</v>
      </c>
      <c r="GL11" s="71" t="s">
        <v>768</v>
      </c>
      <c r="GM11" s="71" t="s">
        <v>769</v>
      </c>
      <c r="GN11" s="71" t="s">
        <v>770</v>
      </c>
      <c r="GO11" s="71" t="s">
        <v>771</v>
      </c>
      <c r="GP11" s="71" t="s">
        <v>772</v>
      </c>
      <c r="GQ11" s="71" t="s">
        <v>773</v>
      </c>
      <c r="GR11" s="71" t="s">
        <v>774</v>
      </c>
      <c r="GS11" s="1"/>
      <c r="GT11" s="1"/>
      <c r="GU11" s="1"/>
      <c r="GV11" s="1"/>
      <c r="GW11" s="1"/>
      <c r="GX11" s="1"/>
    </row>
    <row r="12" spans="1:216" s="69" customFormat="1" ht="17.25" customHeight="1">
      <c r="B12" s="79"/>
      <c r="C12" s="79"/>
      <c r="D12" s="79"/>
      <c r="E12" s="79"/>
      <c r="F12" s="79"/>
      <c r="G12" s="80"/>
      <c r="H12" s="103"/>
      <c r="I12" s="79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82"/>
      <c r="AA12" s="83"/>
      <c r="AB12" s="84"/>
      <c r="AC12" s="84"/>
      <c r="AD12" s="84"/>
      <c r="AE12" s="84"/>
      <c r="AF12" s="84"/>
      <c r="AG12" s="84"/>
      <c r="AH12" s="84"/>
      <c r="AI12" s="84"/>
      <c r="AJ12" s="85"/>
      <c r="AK12" s="85"/>
      <c r="AL12" s="86"/>
      <c r="AM12" s="87"/>
      <c r="AN12" s="87"/>
      <c r="AO12" s="88"/>
      <c r="AP12" s="88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  <c r="DV12" s="90"/>
      <c r="DW12" s="90"/>
      <c r="DX12" s="90"/>
      <c r="DY12" s="90"/>
      <c r="DZ12" s="90"/>
      <c r="ER12" s="100" t="s">
        <v>922</v>
      </c>
      <c r="ES12" s="100" t="s">
        <v>923</v>
      </c>
      <c r="ET12" s="100" t="s">
        <v>924</v>
      </c>
      <c r="EU12" s="100" t="s">
        <v>925</v>
      </c>
      <c r="EV12" s="100" t="s">
        <v>922</v>
      </c>
      <c r="EW12" s="100" t="s">
        <v>923</v>
      </c>
      <c r="EX12" s="100" t="s">
        <v>924</v>
      </c>
      <c r="EY12" s="100" t="s">
        <v>925</v>
      </c>
      <c r="EZ12" s="100" t="s">
        <v>926</v>
      </c>
      <c r="FA12" s="100" t="s">
        <v>927</v>
      </c>
      <c r="FB12" s="100" t="s">
        <v>926</v>
      </c>
      <c r="FC12" s="100" t="s">
        <v>927</v>
      </c>
      <c r="FD12" s="100" t="s">
        <v>928</v>
      </c>
      <c r="FE12" s="100" t="s">
        <v>929</v>
      </c>
      <c r="FF12" s="100" t="s">
        <v>930</v>
      </c>
      <c r="FG12" s="100" t="s">
        <v>931</v>
      </c>
      <c r="FH12" s="100" t="s">
        <v>78</v>
      </c>
      <c r="FI12" s="100" t="s">
        <v>932</v>
      </c>
      <c r="FJ12" s="100" t="s">
        <v>932</v>
      </c>
      <c r="FK12" s="100" t="s">
        <v>932</v>
      </c>
      <c r="FL12" s="92" t="s">
        <v>933</v>
      </c>
      <c r="FM12" s="92">
        <v>3</v>
      </c>
      <c r="FN12" s="92" t="s">
        <v>934</v>
      </c>
      <c r="FO12" s="92" t="s">
        <v>935</v>
      </c>
      <c r="FP12" s="92" t="s">
        <v>936</v>
      </c>
      <c r="FQ12" s="92" t="s">
        <v>937</v>
      </c>
      <c r="FR12" s="92" t="s">
        <v>938</v>
      </c>
      <c r="FS12" s="92"/>
      <c r="FT12" s="92" t="s">
        <v>939</v>
      </c>
      <c r="FU12" s="92" t="s">
        <v>940</v>
      </c>
      <c r="FV12" s="92"/>
      <c r="FW12" s="105" t="s">
        <v>941</v>
      </c>
      <c r="FX12" s="105" t="s">
        <v>942</v>
      </c>
      <c r="FY12" s="92" t="s">
        <v>943</v>
      </c>
      <c r="FZ12" s="92" t="s">
        <v>944</v>
      </c>
      <c r="GA12" s="105" t="s">
        <v>945</v>
      </c>
      <c r="GB12" s="105" t="s">
        <v>946</v>
      </c>
      <c r="GC12" s="92" t="s">
        <v>933</v>
      </c>
      <c r="GD12" s="92" t="s">
        <v>947</v>
      </c>
      <c r="GE12" s="92"/>
      <c r="GF12" s="92"/>
      <c r="GG12" s="92"/>
      <c r="GH12" s="92"/>
      <c r="GI12" s="92"/>
      <c r="GJ12" s="92"/>
      <c r="GK12" s="92"/>
      <c r="GL12" s="100"/>
      <c r="GM12" s="100"/>
      <c r="GN12" s="100"/>
      <c r="GO12" s="100"/>
      <c r="GP12" s="100"/>
      <c r="GQ12" s="100"/>
      <c r="GR12" s="100"/>
      <c r="GS12" s="1"/>
      <c r="GT12" s="1"/>
      <c r="GU12" s="1"/>
      <c r="GV12" s="1"/>
      <c r="GW12" s="1"/>
      <c r="GX12" s="1"/>
    </row>
    <row r="13" spans="1:216" s="69" customFormat="1" ht="0.75" customHeight="1">
      <c r="B13" s="79"/>
      <c r="C13" s="79"/>
      <c r="D13" s="79"/>
      <c r="E13" s="79" t="s">
        <v>884</v>
      </c>
      <c r="F13" s="79"/>
      <c r="G13" s="80"/>
      <c r="H13" s="79" t="s">
        <v>897</v>
      </c>
      <c r="I13" s="79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82"/>
      <c r="AA13" s="83"/>
      <c r="AB13" s="84"/>
      <c r="AC13" s="84"/>
      <c r="AD13" s="84"/>
      <c r="AE13" s="84"/>
      <c r="AF13" s="84"/>
      <c r="AG13" s="84"/>
      <c r="AH13" s="84"/>
      <c r="AI13" s="84"/>
      <c r="AJ13" s="85"/>
      <c r="AK13" s="85"/>
      <c r="AL13" s="86"/>
      <c r="AM13" s="87"/>
      <c r="AN13" s="87"/>
      <c r="AO13" s="88"/>
      <c r="AP13" s="88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90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0"/>
      <c r="DY13" s="90"/>
      <c r="DZ13" s="90"/>
    </row>
    <row r="14" spans="1:216" s="69" customFormat="1" ht="0.75" customHeight="1">
      <c r="B14" s="79"/>
      <c r="C14" s="79"/>
      <c r="D14" s="79"/>
      <c r="E14" s="79"/>
      <c r="F14" s="79"/>
      <c r="G14" s="80"/>
      <c r="H14" s="79"/>
      <c r="I14" s="103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82"/>
      <c r="AA14" s="83"/>
      <c r="AB14" s="84"/>
      <c r="AC14" s="84"/>
      <c r="AD14" s="84"/>
      <c r="AE14" s="84"/>
      <c r="AF14" s="84"/>
      <c r="AG14" s="84"/>
      <c r="AH14" s="84"/>
      <c r="AI14" s="84"/>
      <c r="AJ14" s="85"/>
      <c r="AK14" s="85"/>
      <c r="AL14" s="86"/>
      <c r="AM14" s="87"/>
      <c r="AN14" s="87"/>
      <c r="AO14" s="88"/>
      <c r="AP14" s="88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S14" s="90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  <c r="DS14" s="90"/>
      <c r="DT14" s="90"/>
      <c r="DU14" s="90"/>
      <c r="DV14" s="90"/>
      <c r="DW14" s="90"/>
      <c r="DX14" s="90"/>
      <c r="DY14" s="90"/>
      <c r="DZ14" s="90"/>
    </row>
    <row r="15" spans="1:216" s="69" customFormat="1" ht="0.75" customHeight="1">
      <c r="B15" s="79"/>
      <c r="C15" s="79"/>
      <c r="D15" s="79"/>
      <c r="E15" s="79"/>
      <c r="F15" s="79"/>
      <c r="G15" s="80"/>
      <c r="H15" s="79"/>
      <c r="I15" s="79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82"/>
      <c r="AA15" s="83"/>
      <c r="AB15" s="84"/>
      <c r="AC15" s="83"/>
      <c r="AD15" s="83"/>
      <c r="AE15" s="88"/>
      <c r="AF15" s="88"/>
      <c r="AG15" s="88"/>
      <c r="AH15" s="88"/>
      <c r="AI15" s="85"/>
      <c r="AJ15" s="85"/>
      <c r="AK15" s="85"/>
      <c r="AL15" s="86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0"/>
      <c r="DQ15" s="90"/>
      <c r="DR15" s="90"/>
      <c r="DS15" s="90"/>
      <c r="DT15" s="90"/>
      <c r="DU15" s="90"/>
      <c r="DV15" s="90"/>
      <c r="DW15" s="90"/>
      <c r="DX15" s="90"/>
      <c r="DY15" s="90"/>
      <c r="DZ15" s="90"/>
    </row>
    <row r="16" spans="1:216" s="69" customFormat="1" ht="18" hidden="1" customHeight="1">
      <c r="B16" s="79"/>
      <c r="C16" s="79"/>
      <c r="D16" s="79"/>
      <c r="E16" s="79"/>
      <c r="F16" s="79"/>
      <c r="G16" s="80"/>
      <c r="H16" s="79"/>
      <c r="I16" s="79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82"/>
      <c r="AA16" s="83"/>
      <c r="AB16" s="84"/>
      <c r="AC16" s="83"/>
      <c r="AD16" s="83"/>
      <c r="AE16" s="88"/>
      <c r="AF16" s="88"/>
      <c r="AG16" s="88"/>
      <c r="AH16" s="88"/>
      <c r="AI16" s="85"/>
      <c r="AJ16" s="85"/>
      <c r="AK16" s="85"/>
      <c r="AL16" s="86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  <c r="DS16" s="90"/>
      <c r="DT16" s="90"/>
      <c r="DU16" s="90"/>
      <c r="DV16" s="90"/>
      <c r="DW16" s="90"/>
      <c r="DX16" s="90"/>
      <c r="DY16" s="90"/>
      <c r="DZ16" s="90"/>
    </row>
    <row r="17" spans="1:130" s="77" customFormat="1" ht="21" hidden="1" customHeight="1">
      <c r="B17" s="107"/>
      <c r="C17" s="107"/>
      <c r="D17" s="107"/>
      <c r="E17" s="107"/>
      <c r="F17" s="107"/>
      <c r="G17" s="108"/>
      <c r="H17" s="108" t="s">
        <v>1392</v>
      </c>
      <c r="I17" s="109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1"/>
      <c r="AA17" s="112"/>
      <c r="AB17" s="113"/>
      <c r="AC17" s="112"/>
      <c r="AD17" s="112"/>
      <c r="AE17" s="114"/>
      <c r="AF17" s="114"/>
      <c r="AG17" s="115"/>
      <c r="AH17" s="116"/>
      <c r="AI17" s="116"/>
      <c r="AJ17" s="117"/>
      <c r="AK17" s="116"/>
      <c r="AL17" s="118"/>
      <c r="AM17" s="119"/>
      <c r="AN17" s="119"/>
      <c r="AO17" s="114"/>
      <c r="AP17" s="120"/>
      <c r="AQ17" s="121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3"/>
      <c r="CD17" s="123"/>
      <c r="CE17" s="123"/>
      <c r="CF17" s="123"/>
      <c r="CG17" s="123"/>
      <c r="CH17" s="123"/>
      <c r="CI17" s="123"/>
      <c r="CJ17" s="123"/>
      <c r="CK17" s="123"/>
      <c r="CL17" s="123"/>
      <c r="CM17" s="123"/>
      <c r="CN17" s="123"/>
      <c r="CO17" s="123"/>
      <c r="CP17" s="123"/>
      <c r="CQ17" s="123"/>
      <c r="CR17" s="123"/>
      <c r="CS17" s="123"/>
      <c r="CT17" s="123"/>
      <c r="CU17" s="123"/>
      <c r="CV17" s="123"/>
      <c r="CW17" s="123"/>
      <c r="CX17" s="123"/>
      <c r="CY17" s="123"/>
      <c r="CZ17" s="123"/>
      <c r="DA17" s="123"/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123"/>
      <c r="DN17" s="123"/>
      <c r="DO17" s="123"/>
      <c r="DP17" s="123"/>
      <c r="DQ17" s="123"/>
      <c r="DR17" s="123"/>
      <c r="DS17" s="123"/>
      <c r="DT17" s="123"/>
      <c r="DU17" s="123"/>
      <c r="DV17" s="123"/>
      <c r="DW17" s="123"/>
      <c r="DX17" s="123"/>
      <c r="DY17" s="123"/>
      <c r="DZ17" s="123"/>
    </row>
    <row r="18" spans="1:130" s="77" customFormat="1" ht="21" hidden="1" customHeight="1">
      <c r="B18" s="107"/>
      <c r="C18" s="107"/>
      <c r="D18" s="107"/>
      <c r="E18" s="107"/>
      <c r="F18" s="107"/>
      <c r="G18" s="108"/>
      <c r="H18" s="108"/>
      <c r="I18" s="109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1"/>
      <c r="AA18" s="112"/>
      <c r="AB18" s="113"/>
      <c r="AC18" s="112"/>
      <c r="AD18" s="112"/>
      <c r="AE18" s="114"/>
      <c r="AF18" s="114"/>
      <c r="AG18" s="115"/>
      <c r="AH18" s="116"/>
      <c r="AI18" s="116"/>
      <c r="AJ18" s="117"/>
      <c r="AK18" s="116"/>
      <c r="AL18" s="118"/>
      <c r="AM18" s="119"/>
      <c r="AN18" s="119"/>
      <c r="AO18" s="114"/>
      <c r="AP18" s="120"/>
      <c r="AQ18" s="121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3"/>
      <c r="CJ18" s="123"/>
      <c r="CK18" s="123"/>
      <c r="CL18" s="123"/>
      <c r="CM18" s="123"/>
      <c r="CN18" s="123"/>
      <c r="CO18" s="123"/>
      <c r="CP18" s="123"/>
      <c r="CQ18" s="123"/>
      <c r="CR18" s="123"/>
      <c r="CS18" s="123"/>
      <c r="CT18" s="123"/>
      <c r="CU18" s="123"/>
      <c r="CV18" s="123"/>
      <c r="CW18" s="123"/>
      <c r="CX18" s="123"/>
      <c r="CY18" s="123"/>
      <c r="CZ18" s="123"/>
      <c r="DA18" s="123"/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123"/>
      <c r="DM18" s="123"/>
      <c r="DN18" s="123"/>
      <c r="DO18" s="123"/>
      <c r="DP18" s="123"/>
      <c r="DQ18" s="123"/>
      <c r="DR18" s="123"/>
      <c r="DS18" s="123"/>
      <c r="DT18" s="123"/>
      <c r="DU18" s="123"/>
      <c r="DV18" s="123"/>
      <c r="DW18" s="123"/>
      <c r="DX18" s="123"/>
      <c r="DY18" s="123"/>
      <c r="DZ18" s="123"/>
    </row>
    <row r="19" spans="1:130" s="77" customFormat="1" ht="21" hidden="1" customHeight="1">
      <c r="B19" s="107"/>
      <c r="C19" s="107"/>
      <c r="D19" s="107"/>
      <c r="E19" s="107"/>
      <c r="F19" s="107"/>
      <c r="G19" s="108"/>
      <c r="H19" s="108"/>
      <c r="I19" s="109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1"/>
      <c r="AA19" s="112"/>
      <c r="AB19" s="113"/>
      <c r="AC19" s="112"/>
      <c r="AD19" s="112"/>
      <c r="AE19" s="114"/>
      <c r="AF19" s="114"/>
      <c r="AG19" s="115"/>
      <c r="AH19" s="116"/>
      <c r="AI19" s="116"/>
      <c r="AJ19" s="117"/>
      <c r="AK19" s="116"/>
      <c r="AL19" s="118"/>
      <c r="AM19" s="119"/>
      <c r="AN19" s="119"/>
      <c r="AO19" s="114"/>
      <c r="AP19" s="120"/>
      <c r="AQ19" s="121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3"/>
      <c r="CD19" s="123"/>
      <c r="CE19" s="123"/>
      <c r="CF19" s="123"/>
      <c r="CG19" s="123"/>
      <c r="CH19" s="123"/>
      <c r="CI19" s="123"/>
      <c r="CJ19" s="123"/>
      <c r="CK19" s="123"/>
      <c r="CL19" s="123"/>
      <c r="CM19" s="123"/>
      <c r="CN19" s="123"/>
      <c r="CO19" s="123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23"/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123"/>
      <c r="DM19" s="123"/>
      <c r="DN19" s="123"/>
      <c r="DO19" s="123"/>
      <c r="DP19" s="123"/>
      <c r="DQ19" s="123"/>
      <c r="DR19" s="123"/>
      <c r="DS19" s="123"/>
      <c r="DT19" s="123"/>
      <c r="DU19" s="123"/>
      <c r="DV19" s="123"/>
      <c r="DW19" s="123"/>
      <c r="DX19" s="123"/>
      <c r="DY19" s="123"/>
      <c r="DZ19" s="123"/>
    </row>
    <row r="20" spans="1:130" s="132" customFormat="1" ht="12" customHeight="1">
      <c r="A20" s="124" t="s">
        <v>219</v>
      </c>
      <c r="B20" s="124" t="s">
        <v>219</v>
      </c>
      <c r="C20" s="107"/>
      <c r="D20" s="107"/>
      <c r="E20" s="107"/>
      <c r="F20" s="107"/>
      <c r="G20" s="108"/>
      <c r="H20" s="108"/>
      <c r="I20" s="109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1"/>
      <c r="AA20" s="44" t="s">
        <v>948</v>
      </c>
      <c r="AB20" s="44" t="s">
        <v>949</v>
      </c>
      <c r="AC20" s="44" t="s">
        <v>948</v>
      </c>
      <c r="AD20" s="44" t="s">
        <v>948</v>
      </c>
      <c r="AE20" s="125">
        <v>1</v>
      </c>
      <c r="AF20" s="44"/>
      <c r="AG20" s="44"/>
      <c r="AH20" s="44"/>
      <c r="AI20" s="44"/>
      <c r="AJ20" s="44"/>
      <c r="AK20" s="44">
        <v>0</v>
      </c>
      <c r="AL20" s="125">
        <v>0</v>
      </c>
      <c r="AM20" s="44">
        <v>0</v>
      </c>
      <c r="AN20" s="44"/>
      <c r="AO20" s="46"/>
      <c r="AP20" s="46"/>
      <c r="AQ20" s="46"/>
      <c r="AR20" s="44">
        <v>1</v>
      </c>
      <c r="AS20" s="44"/>
      <c r="AT20" s="44">
        <v>1</v>
      </c>
      <c r="AU20" s="44">
        <v>1</v>
      </c>
      <c r="AV20" s="44">
        <v>1</v>
      </c>
      <c r="AW20" s="44">
        <v>1</v>
      </c>
      <c r="AX20" s="44"/>
      <c r="AY20" s="44"/>
      <c r="AZ20" s="44"/>
      <c r="BA20" s="46"/>
      <c r="BB20" s="46"/>
      <c r="BC20" s="46"/>
      <c r="BD20" s="46"/>
      <c r="BE20" s="46">
        <v>1</v>
      </c>
      <c r="BF20" s="44">
        <v>1</v>
      </c>
      <c r="BG20" s="44">
        <v>1</v>
      </c>
      <c r="BH20" s="44">
        <v>1</v>
      </c>
      <c r="BI20" s="44">
        <v>1</v>
      </c>
      <c r="BJ20" s="44"/>
      <c r="BK20" s="44"/>
      <c r="BL20" s="44"/>
      <c r="BM20" s="44">
        <v>1</v>
      </c>
      <c r="BN20" s="44">
        <v>1</v>
      </c>
      <c r="BO20" s="44">
        <v>1</v>
      </c>
      <c r="BP20" s="44">
        <v>1</v>
      </c>
      <c r="BQ20" s="44">
        <v>1</v>
      </c>
      <c r="BR20" s="44">
        <v>1</v>
      </c>
      <c r="BS20" s="44">
        <v>1</v>
      </c>
      <c r="BT20" s="44">
        <v>1</v>
      </c>
      <c r="BU20" s="125"/>
      <c r="BV20" s="125"/>
      <c r="BW20" s="125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8"/>
      <c r="DH20" s="129"/>
      <c r="DI20" s="129"/>
      <c r="DJ20" s="129"/>
      <c r="DK20" s="130"/>
      <c r="DL20" s="130"/>
      <c r="DM20" s="130"/>
      <c r="DN20" s="130"/>
      <c r="DO20" s="130"/>
      <c r="DP20" s="130"/>
      <c r="DQ20" s="130"/>
      <c r="DR20" s="130"/>
      <c r="DS20" s="130"/>
      <c r="DT20" s="130"/>
      <c r="DU20" s="131"/>
      <c r="DV20" s="131"/>
      <c r="DW20" s="131"/>
      <c r="DX20" s="131"/>
      <c r="DY20" s="131"/>
      <c r="DZ20" s="131"/>
    </row>
    <row r="21" spans="1:130" s="132" customFormat="1" ht="12" customHeight="1">
      <c r="A21" s="124" t="s">
        <v>225</v>
      </c>
      <c r="B21" s="124" t="s">
        <v>225</v>
      </c>
      <c r="C21" s="107"/>
      <c r="D21" s="107"/>
      <c r="E21" s="107"/>
      <c r="F21" s="107"/>
      <c r="G21" s="108"/>
      <c r="H21" s="108"/>
      <c r="I21" s="109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1"/>
      <c r="AA21" s="44"/>
      <c r="AB21" s="44"/>
      <c r="AC21" s="44" t="s">
        <v>950</v>
      </c>
      <c r="AD21" s="44" t="s">
        <v>950</v>
      </c>
      <c r="AE21" s="125">
        <v>9</v>
      </c>
      <c r="AF21" s="44"/>
      <c r="AG21" s="44"/>
      <c r="AH21" s="44"/>
      <c r="AI21" s="44"/>
      <c r="AJ21" s="44"/>
      <c r="AK21" s="44"/>
      <c r="AL21" s="125"/>
      <c r="AM21" s="44"/>
      <c r="AN21" s="44"/>
      <c r="AO21" s="46"/>
      <c r="AP21" s="46"/>
      <c r="AQ21" s="46"/>
      <c r="AR21" s="44">
        <v>9</v>
      </c>
      <c r="AS21" s="44"/>
      <c r="AT21" s="44">
        <v>9</v>
      </c>
      <c r="AU21" s="44">
        <v>9</v>
      </c>
      <c r="AV21" s="44">
        <v>9</v>
      </c>
      <c r="AW21" s="44">
        <v>9</v>
      </c>
      <c r="AX21" s="44"/>
      <c r="AY21" s="44"/>
      <c r="AZ21" s="44"/>
      <c r="BA21" s="46"/>
      <c r="BB21" s="46"/>
      <c r="BC21" s="46"/>
      <c r="BD21" s="46"/>
      <c r="BE21" s="46">
        <v>9</v>
      </c>
      <c r="BF21" s="44">
        <v>9</v>
      </c>
      <c r="BG21" s="44">
        <v>9</v>
      </c>
      <c r="BH21" s="44">
        <v>9</v>
      </c>
      <c r="BI21" s="44">
        <v>9</v>
      </c>
      <c r="BJ21" s="44"/>
      <c r="BK21" s="44"/>
      <c r="BL21" s="44"/>
      <c r="BM21" s="44">
        <v>9</v>
      </c>
      <c r="BN21" s="44">
        <v>9</v>
      </c>
      <c r="BO21" s="44">
        <v>9</v>
      </c>
      <c r="BP21" s="44">
        <v>9</v>
      </c>
      <c r="BQ21" s="44">
        <v>9</v>
      </c>
      <c r="BR21" s="44">
        <v>9</v>
      </c>
      <c r="BS21" s="44">
        <v>9</v>
      </c>
      <c r="BT21" s="44">
        <v>9</v>
      </c>
      <c r="BU21" s="125"/>
      <c r="BV21" s="125"/>
      <c r="BW21" s="125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6"/>
      <c r="CI21" s="126"/>
      <c r="CJ21" s="126"/>
      <c r="CK21" s="126"/>
      <c r="CL21" s="126"/>
      <c r="CM21" s="126"/>
      <c r="CN21" s="126"/>
      <c r="CO21" s="126"/>
      <c r="CP21" s="126"/>
      <c r="CQ21" s="126"/>
      <c r="CR21" s="126"/>
      <c r="CS21" s="126"/>
      <c r="CT21" s="126"/>
      <c r="CU21" s="126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8"/>
      <c r="DH21" s="129"/>
      <c r="DI21" s="129"/>
      <c r="DJ21" s="129"/>
      <c r="DK21" s="130"/>
      <c r="DL21" s="130"/>
      <c r="DM21" s="130"/>
      <c r="DN21" s="130"/>
      <c r="DO21" s="130"/>
      <c r="DP21" s="130"/>
      <c r="DQ21" s="130"/>
      <c r="DR21" s="130"/>
      <c r="DS21" s="130"/>
      <c r="DT21" s="130"/>
      <c r="DU21" s="131"/>
      <c r="DV21" s="131"/>
      <c r="DW21" s="131"/>
      <c r="DX21" s="131"/>
      <c r="DY21" s="131"/>
      <c r="DZ21" s="131"/>
    </row>
    <row r="22" spans="1:130" s="77" customFormat="1" ht="7.5" customHeight="1">
      <c r="B22" s="107"/>
      <c r="C22" s="107"/>
      <c r="D22" s="107"/>
      <c r="E22" s="107"/>
      <c r="F22" s="107"/>
      <c r="G22" s="108"/>
      <c r="H22" s="108"/>
      <c r="I22" s="109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1"/>
      <c r="AA22" s="133"/>
      <c r="AB22" s="134"/>
      <c r="AC22" s="133"/>
      <c r="AD22" s="133"/>
      <c r="AE22" s="135"/>
      <c r="AF22" s="135"/>
      <c r="AG22" s="136"/>
      <c r="AH22" s="137"/>
      <c r="AI22" s="137"/>
      <c r="AJ22" s="138"/>
      <c r="AK22" s="139"/>
      <c r="AL22" s="140"/>
      <c r="AM22" s="141"/>
      <c r="AN22" s="141"/>
      <c r="AO22" s="142"/>
      <c r="AP22" s="143"/>
      <c r="AQ22" s="144"/>
      <c r="AR22" s="145"/>
      <c r="AS22" s="145"/>
      <c r="AT22" s="145"/>
      <c r="AU22" s="145"/>
      <c r="AV22" s="145"/>
      <c r="AW22" s="145"/>
      <c r="AX22" s="145"/>
      <c r="AY22" s="145"/>
      <c r="AZ22" s="145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7"/>
      <c r="BM22" s="147"/>
      <c r="BN22" s="147"/>
      <c r="BO22" s="147"/>
      <c r="BP22" s="147"/>
      <c r="BQ22" s="147"/>
      <c r="BR22" s="147"/>
      <c r="BS22" s="148"/>
      <c r="BT22" s="148"/>
      <c r="BU22" s="148"/>
      <c r="BV22" s="148"/>
      <c r="BW22" s="148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50"/>
      <c r="CM22" s="150"/>
      <c r="CN22" s="150"/>
      <c r="CO22" s="150"/>
      <c r="CP22" s="150"/>
      <c r="CQ22" s="150"/>
      <c r="CR22" s="150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123"/>
      <c r="DM22" s="123"/>
      <c r="DN22" s="123"/>
      <c r="DO22" s="123"/>
      <c r="DP22" s="123"/>
      <c r="DQ22" s="123"/>
      <c r="DR22" s="123"/>
      <c r="DS22" s="123"/>
      <c r="DT22" s="123"/>
      <c r="DU22" s="123"/>
      <c r="DV22" s="123"/>
      <c r="DW22" s="123"/>
      <c r="DX22" s="123"/>
      <c r="DY22" s="123"/>
      <c r="DZ22" s="123"/>
    </row>
    <row r="23" spans="1:130" s="151" customFormat="1" ht="12.75" customHeight="1">
      <c r="B23" s="152" t="s">
        <v>117</v>
      </c>
      <c r="C23" s="152" t="s">
        <v>951</v>
      </c>
      <c r="D23" s="153" t="s">
        <v>133</v>
      </c>
      <c r="E23" s="154" t="s">
        <v>124</v>
      </c>
      <c r="F23" s="154" t="s">
        <v>913</v>
      </c>
      <c r="G23" s="155" t="s">
        <v>132</v>
      </c>
      <c r="H23" s="156" t="s">
        <v>952</v>
      </c>
      <c r="I23" s="156" t="s">
        <v>952</v>
      </c>
      <c r="J23" s="156" t="s">
        <v>952</v>
      </c>
      <c r="K23" s="156" t="s">
        <v>952</v>
      </c>
      <c r="L23" s="156" t="s">
        <v>952</v>
      </c>
      <c r="M23" s="157" t="s">
        <v>953</v>
      </c>
      <c r="N23" s="157" t="s">
        <v>954</v>
      </c>
      <c r="O23" s="157" t="s">
        <v>178</v>
      </c>
      <c r="P23" s="157" t="s">
        <v>186</v>
      </c>
      <c r="Q23" s="157" t="s">
        <v>191</v>
      </c>
      <c r="R23" s="157" t="s">
        <v>197</v>
      </c>
      <c r="S23" s="157" t="s">
        <v>203</v>
      </c>
      <c r="T23" s="157" t="s">
        <v>209</v>
      </c>
      <c r="U23" s="157" t="s">
        <v>215</v>
      </c>
      <c r="V23" s="157" t="s">
        <v>221</v>
      </c>
      <c r="W23" s="157" t="s">
        <v>227</v>
      </c>
      <c r="X23" s="157" t="s">
        <v>232</v>
      </c>
      <c r="Y23" s="157"/>
      <c r="Z23" s="157"/>
      <c r="AA23" s="158" t="s">
        <v>955</v>
      </c>
      <c r="AB23" s="159" t="s">
        <v>956</v>
      </c>
      <c r="AC23" s="159" t="s">
        <v>957</v>
      </c>
      <c r="AD23" s="160" t="s">
        <v>957</v>
      </c>
      <c r="AE23" s="159" t="s">
        <v>958</v>
      </c>
      <c r="AF23" s="158" t="s">
        <v>959</v>
      </c>
      <c r="AG23" s="158" t="s">
        <v>959</v>
      </c>
      <c r="AH23" s="158" t="s">
        <v>960</v>
      </c>
      <c r="AI23" s="158" t="s">
        <v>961</v>
      </c>
      <c r="AJ23" s="158" t="s">
        <v>962</v>
      </c>
      <c r="AK23" s="158" t="s">
        <v>963</v>
      </c>
      <c r="AL23" s="158" t="s">
        <v>964</v>
      </c>
      <c r="AM23" s="158" t="s">
        <v>965</v>
      </c>
      <c r="AN23" s="158" t="s">
        <v>965</v>
      </c>
      <c r="AO23" s="158" t="s">
        <v>966</v>
      </c>
      <c r="AP23" s="158" t="s">
        <v>966</v>
      </c>
      <c r="AQ23" s="158" t="s">
        <v>967</v>
      </c>
      <c r="AR23" s="158" t="s">
        <v>968</v>
      </c>
      <c r="AS23" s="158" t="s">
        <v>969</v>
      </c>
      <c r="AT23" s="158" t="s">
        <v>970</v>
      </c>
      <c r="AU23" s="158" t="s">
        <v>970</v>
      </c>
      <c r="AV23" s="158" t="s">
        <v>970</v>
      </c>
      <c r="AW23" s="158" t="s">
        <v>971</v>
      </c>
      <c r="AX23" s="158" t="s">
        <v>370</v>
      </c>
      <c r="AY23" s="158" t="s">
        <v>374</v>
      </c>
      <c r="AZ23" s="158" t="s">
        <v>377</v>
      </c>
      <c r="BA23" s="158" t="s">
        <v>972</v>
      </c>
      <c r="BB23" s="158" t="s">
        <v>973</v>
      </c>
      <c r="BC23" s="158" t="s">
        <v>972</v>
      </c>
      <c r="BD23" s="158" t="s">
        <v>973</v>
      </c>
      <c r="BE23" s="158" t="s">
        <v>974</v>
      </c>
      <c r="BF23" s="158" t="s">
        <v>974</v>
      </c>
      <c r="BG23" s="158" t="s">
        <v>974</v>
      </c>
      <c r="BH23" s="158" t="s">
        <v>974</v>
      </c>
      <c r="BI23" s="158" t="s">
        <v>974</v>
      </c>
      <c r="BJ23" s="158" t="s">
        <v>380</v>
      </c>
      <c r="BK23" s="159" t="s">
        <v>383</v>
      </c>
      <c r="BL23" s="159" t="s">
        <v>975</v>
      </c>
      <c r="BM23" s="159" t="s">
        <v>967</v>
      </c>
      <c r="BN23" s="159" t="s">
        <v>957</v>
      </c>
      <c r="BO23" s="161" t="s">
        <v>971</v>
      </c>
      <c r="BP23" s="162" t="s">
        <v>974</v>
      </c>
      <c r="BQ23" s="162" t="s">
        <v>974</v>
      </c>
      <c r="BR23" s="162" t="s">
        <v>974</v>
      </c>
      <c r="BS23" s="162" t="s">
        <v>974</v>
      </c>
      <c r="BT23" s="158" t="s">
        <v>974</v>
      </c>
      <c r="BU23" s="162" t="s">
        <v>970</v>
      </c>
      <c r="BV23" s="151" t="s">
        <v>386</v>
      </c>
      <c r="BW23" s="151" t="s">
        <v>389</v>
      </c>
      <c r="BX23" s="162" t="s">
        <v>295</v>
      </c>
      <c r="BY23" s="162" t="s">
        <v>976</v>
      </c>
      <c r="BZ23" s="162" t="s">
        <v>977</v>
      </c>
      <c r="CA23" s="162" t="s">
        <v>978</v>
      </c>
      <c r="CB23" s="162" t="s">
        <v>979</v>
      </c>
      <c r="CC23" s="162" t="s">
        <v>980</v>
      </c>
      <c r="CD23" s="162" t="s">
        <v>981</v>
      </c>
      <c r="CE23" s="162" t="s">
        <v>310</v>
      </c>
      <c r="CF23" s="162" t="s">
        <v>313</v>
      </c>
      <c r="CG23" s="162" t="s">
        <v>316</v>
      </c>
      <c r="CH23" s="162" t="s">
        <v>319</v>
      </c>
      <c r="CI23" s="162" t="s">
        <v>322</v>
      </c>
      <c r="CJ23" s="151" t="s">
        <v>392</v>
      </c>
      <c r="CK23" s="151" t="s">
        <v>396</v>
      </c>
      <c r="CL23" s="151" t="s">
        <v>982</v>
      </c>
      <c r="CM23" s="151" t="s">
        <v>983</v>
      </c>
      <c r="CN23" s="151" t="s">
        <v>984</v>
      </c>
      <c r="CO23" s="151" t="s">
        <v>985</v>
      </c>
      <c r="CP23" s="151" t="s">
        <v>986</v>
      </c>
      <c r="CQ23" s="151" t="s">
        <v>987</v>
      </c>
      <c r="CR23" s="151" t="s">
        <v>988</v>
      </c>
      <c r="CS23" s="162" t="s">
        <v>394</v>
      </c>
      <c r="CT23" s="162" t="s">
        <v>398</v>
      </c>
      <c r="CU23" s="151" t="s">
        <v>401</v>
      </c>
      <c r="CV23" s="151" t="s">
        <v>404</v>
      </c>
      <c r="CW23" s="151" t="s">
        <v>407</v>
      </c>
      <c r="CX23" s="151" t="s">
        <v>410</v>
      </c>
      <c r="CY23" s="151" t="s">
        <v>413</v>
      </c>
      <c r="CZ23" s="151" t="s">
        <v>416</v>
      </c>
      <c r="DA23" s="151" t="s">
        <v>419</v>
      </c>
      <c r="DB23" s="151" t="s">
        <v>422</v>
      </c>
      <c r="DC23" s="151" t="s">
        <v>263</v>
      </c>
    </row>
    <row r="24" spans="1:130" s="151" customFormat="1" ht="12.75" customHeight="1">
      <c r="B24" s="163"/>
      <c r="C24" s="164"/>
      <c r="D24" s="165"/>
      <c r="E24" s="164"/>
      <c r="F24" s="164" t="s">
        <v>989</v>
      </c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58" t="s">
        <v>990</v>
      </c>
      <c r="AB24" s="160" t="s">
        <v>991</v>
      </c>
      <c r="AC24" s="160" t="s">
        <v>992</v>
      </c>
      <c r="AD24" s="160" t="s">
        <v>993</v>
      </c>
      <c r="AE24" s="167" t="s">
        <v>994</v>
      </c>
      <c r="AF24" s="168" t="s">
        <v>995</v>
      </c>
      <c r="AG24" s="168" t="s">
        <v>996</v>
      </c>
      <c r="AH24" s="168"/>
      <c r="AI24" s="160"/>
      <c r="AJ24" s="160"/>
      <c r="AK24" s="160" t="s">
        <v>997</v>
      </c>
      <c r="AL24" s="167" t="s">
        <v>998</v>
      </c>
      <c r="AM24" s="168" t="s">
        <v>999</v>
      </c>
      <c r="AN24" s="168" t="s">
        <v>1000</v>
      </c>
      <c r="AO24" s="168" t="s">
        <v>999</v>
      </c>
      <c r="AP24" s="168" t="s">
        <v>1000</v>
      </c>
      <c r="AQ24" s="168" t="s">
        <v>1001</v>
      </c>
      <c r="AR24" s="168" t="s">
        <v>1002</v>
      </c>
      <c r="AS24" s="168" t="s">
        <v>1003</v>
      </c>
      <c r="AT24" s="168" t="s">
        <v>1004</v>
      </c>
      <c r="AU24" s="168" t="s">
        <v>1005</v>
      </c>
      <c r="AV24" s="168" t="s">
        <v>1006</v>
      </c>
      <c r="AW24" s="168" t="s">
        <v>1007</v>
      </c>
      <c r="AX24" s="168"/>
      <c r="AY24" s="168"/>
      <c r="AZ24" s="168"/>
      <c r="BA24" s="168" t="s">
        <v>1008</v>
      </c>
      <c r="BB24" s="168"/>
      <c r="BC24" s="168" t="s">
        <v>955</v>
      </c>
      <c r="BD24" s="168" t="s">
        <v>955</v>
      </c>
      <c r="BE24" s="168" t="s">
        <v>1009</v>
      </c>
      <c r="BF24" s="168" t="s">
        <v>1010</v>
      </c>
      <c r="BG24" s="168" t="s">
        <v>1011</v>
      </c>
      <c r="BH24" s="168" t="s">
        <v>1012</v>
      </c>
      <c r="BI24" s="168" t="s">
        <v>1013</v>
      </c>
      <c r="BJ24" s="168"/>
      <c r="BK24" s="168"/>
      <c r="BL24" s="168" t="s">
        <v>1014</v>
      </c>
      <c r="BM24" s="168" t="s">
        <v>1015</v>
      </c>
      <c r="BN24" s="168" t="s">
        <v>1016</v>
      </c>
      <c r="BO24" s="169" t="s">
        <v>1017</v>
      </c>
      <c r="BP24" s="162" t="s">
        <v>1018</v>
      </c>
      <c r="BQ24" s="162" t="s">
        <v>1019</v>
      </c>
      <c r="BR24" s="162" t="s">
        <v>1020</v>
      </c>
      <c r="BS24" s="162" t="s">
        <v>1021</v>
      </c>
      <c r="BT24" s="168" t="s">
        <v>1022</v>
      </c>
      <c r="BU24" s="162" t="s">
        <v>1023</v>
      </c>
      <c r="BX24" s="162"/>
      <c r="BY24" s="162"/>
      <c r="BZ24" s="162"/>
      <c r="CA24" s="162"/>
      <c r="CB24" s="162"/>
      <c r="CC24" s="162" t="s">
        <v>1024</v>
      </c>
      <c r="CD24" s="162" t="s">
        <v>1025</v>
      </c>
      <c r="CE24" s="162"/>
      <c r="CF24" s="162"/>
      <c r="CG24" s="162"/>
      <c r="CH24" s="162"/>
      <c r="CI24" s="162"/>
      <c r="CL24" s="151" t="s">
        <v>1026</v>
      </c>
      <c r="CM24" s="151" t="s">
        <v>1027</v>
      </c>
      <c r="CN24" s="151" t="s">
        <v>1028</v>
      </c>
      <c r="CO24" s="151" t="s">
        <v>1029</v>
      </c>
      <c r="CP24" s="151" t="s">
        <v>929</v>
      </c>
      <c r="CQ24" s="151" t="s">
        <v>1026</v>
      </c>
      <c r="CR24" s="151" t="s">
        <v>1026</v>
      </c>
      <c r="CS24" s="162"/>
      <c r="CT24" s="162"/>
    </row>
  </sheetData>
  <mergeCells count="10">
    <mergeCell ref="ER11:EU11"/>
    <mergeCell ref="EV11:EY11"/>
    <mergeCell ref="EZ11:FA11"/>
    <mergeCell ref="FB11:FC11"/>
    <mergeCell ref="FT9:GR9"/>
    <mergeCell ref="FM10:FP10"/>
    <mergeCell ref="FQ10:FS10"/>
    <mergeCell ref="FT10:FX10"/>
    <mergeCell ref="FY10:FZ10"/>
    <mergeCell ref="GA10:GB10"/>
  </mergeCells>
  <dataValidations count="1">
    <dataValidation type="list" allowBlank="1" showInputMessage="1" showErrorMessage="1" sqref="AA1:DZ1">
      <formula1>fTrial</formula1>
    </dataValidation>
  </dataValidations>
  <printOptions horizontalCentered="1"/>
  <pageMargins left="0.25" right="0.25" top="1" bottom="0.5" header="0.75" footer="0.5"/>
  <pageSetup paperSize="9" orientation="landscape" r:id="rId1"/>
  <headerFooter alignWithMargins="0">
    <oddHeader>&amp;R&amp;9Page &amp;P of 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H5024"/>
  <sheetViews>
    <sheetView tabSelected="1" topLeftCell="B1" workbookViewId="0">
      <pane xSplit="25" ySplit="23" topLeftCell="AA39" activePane="bottomRight" state="frozenSplit"/>
      <selection activeCell="B1" sqref="B1"/>
      <selection pane="topRight" activeCell="E1" sqref="E1"/>
      <selection pane="bottomLeft" activeCell="A22" sqref="A22"/>
      <selection pane="bottomRight" activeCell="AB40" sqref="AB40:DX59"/>
    </sheetView>
  </sheetViews>
  <sheetFormatPr defaultRowHeight="12.75"/>
  <cols>
    <col min="1" max="1" width="0.140625" style="190" customWidth="1"/>
    <col min="2" max="2" width="4.28515625" style="191" customWidth="1"/>
    <col min="3" max="3" width="9.42578125" style="191" hidden="1" customWidth="1"/>
    <col min="4" max="4" width="13.85546875" style="191" customWidth="1"/>
    <col min="5" max="5" width="18.85546875" style="197" customWidth="1"/>
    <col min="6" max="9" width="35" style="197" hidden="1" customWidth="1"/>
    <col min="10" max="10" width="15.140625" style="196" hidden="1" customWidth="1"/>
    <col min="11" max="11" width="9.140625" style="196" hidden="1" customWidth="1"/>
    <col min="12" max="12" width="10" style="197" hidden="1" customWidth="1"/>
    <col min="13" max="13" width="9" style="197" hidden="1" customWidth="1"/>
    <col min="14" max="26" width="7.28515625" style="197" hidden="1" customWidth="1"/>
    <col min="27" max="28" width="8.85546875" style="195" customWidth="1"/>
    <col min="29" max="29" width="10.85546875" style="195" customWidth="1"/>
    <col min="30" max="31" width="8.85546875" style="195" customWidth="1"/>
    <col min="32" max="33" width="8.85546875" style="202" customWidth="1"/>
    <col min="34" max="34" width="11" style="191" customWidth="1"/>
    <col min="35" max="53" width="8.85546875" style="191" customWidth="1"/>
    <col min="54" max="54" width="10.5703125" style="191" customWidth="1"/>
    <col min="55" max="62" width="8.85546875" style="191" customWidth="1"/>
    <col min="63" max="129" width="8.85546875" style="190" customWidth="1"/>
    <col min="130" max="130" width="7.28515625" style="190" customWidth="1"/>
    <col min="131" max="16384" width="9.140625" style="190"/>
  </cols>
  <sheetData>
    <row r="1" spans="1:216" s="32" customFormat="1" ht="15" customHeight="1">
      <c r="A1" s="32" t="s">
        <v>115</v>
      </c>
      <c r="B1" s="175" t="s">
        <v>124</v>
      </c>
      <c r="C1" s="175" t="s">
        <v>134</v>
      </c>
      <c r="D1" s="175" t="s">
        <v>132</v>
      </c>
      <c r="E1" s="175" t="s">
        <v>141</v>
      </c>
      <c r="F1" s="175" t="s">
        <v>154</v>
      </c>
      <c r="G1" s="175" t="s">
        <v>161</v>
      </c>
      <c r="H1" s="175" t="s">
        <v>166</v>
      </c>
      <c r="I1" s="175" t="s">
        <v>172</v>
      </c>
      <c r="J1" s="176" t="s">
        <v>178</v>
      </c>
      <c r="K1" s="176" t="s">
        <v>186</v>
      </c>
      <c r="L1" s="176" t="s">
        <v>191</v>
      </c>
      <c r="M1" s="176" t="s">
        <v>197</v>
      </c>
      <c r="N1" s="176" t="s">
        <v>203</v>
      </c>
      <c r="O1" s="176" t="s">
        <v>209</v>
      </c>
      <c r="P1" s="176" t="s">
        <v>215</v>
      </c>
      <c r="Q1" s="176" t="s">
        <v>221</v>
      </c>
      <c r="R1" s="176" t="s">
        <v>227</v>
      </c>
      <c r="S1" s="176" t="s">
        <v>232</v>
      </c>
      <c r="T1" s="176" t="s">
        <v>173</v>
      </c>
      <c r="U1" s="176" t="s">
        <v>179</v>
      </c>
      <c r="V1" s="176"/>
      <c r="W1" s="176"/>
      <c r="X1" s="176"/>
      <c r="Y1" s="176"/>
      <c r="Z1" s="176"/>
      <c r="AA1" s="176" t="s">
        <v>110</v>
      </c>
      <c r="AB1" s="177" t="s">
        <v>119</v>
      </c>
      <c r="AC1" s="175" t="s">
        <v>127</v>
      </c>
      <c r="AD1" s="175" t="s">
        <v>136</v>
      </c>
      <c r="AE1" s="175" t="s">
        <v>143</v>
      </c>
      <c r="AF1" s="175" t="s">
        <v>150</v>
      </c>
      <c r="AG1" s="175" t="s">
        <v>156</v>
      </c>
      <c r="AH1" s="175" t="s">
        <v>164</v>
      </c>
      <c r="AI1" s="175" t="s">
        <v>169</v>
      </c>
      <c r="AJ1" s="175" t="s">
        <v>175</v>
      </c>
      <c r="AK1" s="175" t="s">
        <v>182</v>
      </c>
      <c r="AL1" s="175" t="s">
        <v>188</v>
      </c>
      <c r="AM1" s="175" t="s">
        <v>193</v>
      </c>
      <c r="AN1" s="175" t="s">
        <v>199</v>
      </c>
      <c r="AO1" s="175" t="s">
        <v>205</v>
      </c>
      <c r="AP1" s="175" t="s">
        <v>211</v>
      </c>
      <c r="AQ1" s="175" t="s">
        <v>217</v>
      </c>
      <c r="AR1" s="175" t="s">
        <v>223</v>
      </c>
      <c r="AS1" s="175" t="s">
        <v>229</v>
      </c>
      <c r="AT1" s="175" t="s">
        <v>234</v>
      </c>
      <c r="AU1" s="175" t="s">
        <v>238</v>
      </c>
      <c r="AV1" s="175" t="s">
        <v>242</v>
      </c>
      <c r="AW1" s="175" t="s">
        <v>247</v>
      </c>
      <c r="AX1" s="175" t="s">
        <v>251</v>
      </c>
      <c r="AY1" s="175" t="s">
        <v>254</v>
      </c>
      <c r="AZ1" s="175" t="s">
        <v>258</v>
      </c>
      <c r="BA1" s="175" t="s">
        <v>261</v>
      </c>
      <c r="BB1" s="175" t="s">
        <v>265</v>
      </c>
      <c r="BC1" s="175" t="s">
        <v>268</v>
      </c>
      <c r="BD1" s="175" t="s">
        <v>271</v>
      </c>
      <c r="BE1" s="175" t="s">
        <v>274</v>
      </c>
      <c r="BF1" s="175" t="s">
        <v>277</v>
      </c>
      <c r="BG1" s="175" t="s">
        <v>280</v>
      </c>
      <c r="BH1" s="175" t="s">
        <v>283</v>
      </c>
      <c r="BI1" s="175" t="s">
        <v>286</v>
      </c>
      <c r="BJ1" s="175" t="s">
        <v>289</v>
      </c>
      <c r="BK1" s="175" t="s">
        <v>292</v>
      </c>
      <c r="BL1" s="175" t="s">
        <v>295</v>
      </c>
      <c r="BM1" s="175" t="s">
        <v>298</v>
      </c>
      <c r="BN1" s="175" t="s">
        <v>301</v>
      </c>
      <c r="BO1" s="175" t="s">
        <v>304</v>
      </c>
      <c r="BP1" s="175" t="s">
        <v>307</v>
      </c>
      <c r="BQ1" s="175" t="s">
        <v>310</v>
      </c>
      <c r="BR1" s="175" t="s">
        <v>313</v>
      </c>
      <c r="BS1" s="175" t="s">
        <v>316</v>
      </c>
      <c r="BT1" s="175" t="s">
        <v>319</v>
      </c>
      <c r="BU1" s="175" t="s">
        <v>322</v>
      </c>
      <c r="BV1" s="175" t="s">
        <v>325</v>
      </c>
      <c r="BW1" s="175" t="s">
        <v>328</v>
      </c>
      <c r="BX1" s="175" t="s">
        <v>331</v>
      </c>
      <c r="BY1" s="175" t="s">
        <v>334</v>
      </c>
      <c r="BZ1" s="175" t="s">
        <v>337</v>
      </c>
      <c r="CA1" s="175" t="s">
        <v>340</v>
      </c>
      <c r="CB1" s="175" t="s">
        <v>343</v>
      </c>
      <c r="CC1" s="175" t="s">
        <v>346</v>
      </c>
      <c r="CD1" s="175" t="s">
        <v>349</v>
      </c>
      <c r="CE1" s="175" t="s">
        <v>352</v>
      </c>
      <c r="CF1" s="175" t="s">
        <v>355</v>
      </c>
      <c r="CG1" s="175" t="s">
        <v>358</v>
      </c>
      <c r="CH1" s="175" t="s">
        <v>361</v>
      </c>
      <c r="CI1" s="175" t="s">
        <v>364</v>
      </c>
      <c r="CJ1" s="175" t="s">
        <v>367</v>
      </c>
      <c r="CK1" s="175" t="s">
        <v>370</v>
      </c>
      <c r="CL1" s="175" t="s">
        <v>374</v>
      </c>
      <c r="CM1" s="175" t="s">
        <v>377</v>
      </c>
      <c r="CN1" s="175" t="s">
        <v>380</v>
      </c>
      <c r="CO1" s="175" t="s">
        <v>383</v>
      </c>
      <c r="CP1" s="175" t="s">
        <v>386</v>
      </c>
      <c r="CQ1" s="175" t="s">
        <v>389</v>
      </c>
      <c r="CR1" s="175" t="s">
        <v>392</v>
      </c>
      <c r="CS1" s="175" t="s">
        <v>396</v>
      </c>
      <c r="CT1" s="175" t="s">
        <v>399</v>
      </c>
      <c r="CU1" s="175" t="s">
        <v>402</v>
      </c>
      <c r="CV1" s="175" t="s">
        <v>405</v>
      </c>
      <c r="CW1" s="175" t="s">
        <v>408</v>
      </c>
      <c r="CX1" s="175" t="s">
        <v>411</v>
      </c>
      <c r="CY1" s="175" t="s">
        <v>414</v>
      </c>
      <c r="CZ1" s="175" t="s">
        <v>417</v>
      </c>
      <c r="DA1" s="175" t="s">
        <v>420</v>
      </c>
      <c r="DB1" s="175" t="s">
        <v>423</v>
      </c>
      <c r="DC1" s="175" t="s">
        <v>425</v>
      </c>
      <c r="DD1" s="175" t="s">
        <v>429</v>
      </c>
      <c r="DE1" s="175" t="s">
        <v>432</v>
      </c>
      <c r="DF1" s="175" t="s">
        <v>435</v>
      </c>
      <c r="DG1" s="175" t="s">
        <v>438</v>
      </c>
      <c r="DH1" s="175" t="s">
        <v>441</v>
      </c>
      <c r="DI1" s="175" t="s">
        <v>394</v>
      </c>
      <c r="DJ1" s="175" t="s">
        <v>398</v>
      </c>
      <c r="DK1" s="175" t="s">
        <v>401</v>
      </c>
      <c r="DL1" s="175" t="s">
        <v>404</v>
      </c>
      <c r="DM1" s="175" t="s">
        <v>407</v>
      </c>
      <c r="DN1" s="175" t="s">
        <v>410</v>
      </c>
      <c r="DO1" s="175" t="s">
        <v>413</v>
      </c>
      <c r="DP1" s="175" t="s">
        <v>416</v>
      </c>
      <c r="DQ1" s="175" t="s">
        <v>419</v>
      </c>
      <c r="DR1" s="175" t="s">
        <v>422</v>
      </c>
      <c r="DS1" s="175" t="s">
        <v>263</v>
      </c>
      <c r="DT1" s="175" t="s">
        <v>466</v>
      </c>
      <c r="DU1" s="175" t="s">
        <v>469</v>
      </c>
      <c r="DV1" s="175" t="s">
        <v>472</v>
      </c>
      <c r="DW1" s="175"/>
      <c r="DX1" s="175"/>
      <c r="DY1" s="175"/>
      <c r="DZ1" s="175"/>
      <c r="EA1" s="37" t="s">
        <v>466</v>
      </c>
      <c r="EB1" s="32" t="s">
        <v>469</v>
      </c>
      <c r="EC1" s="32" t="s">
        <v>472</v>
      </c>
      <c r="ED1" s="37" t="s">
        <v>716</v>
      </c>
      <c r="EE1" s="38" t="s">
        <v>717</v>
      </c>
      <c r="EF1" s="38" t="s">
        <v>718</v>
      </c>
      <c r="EG1" s="37" t="s">
        <v>89</v>
      </c>
      <c r="EH1" s="37" t="s">
        <v>72</v>
      </c>
      <c r="EI1" s="37" t="s">
        <v>719</v>
      </c>
      <c r="EJ1" s="37" t="s">
        <v>720</v>
      </c>
      <c r="EK1" s="37" t="s">
        <v>77</v>
      </c>
      <c r="EL1" s="37" t="s">
        <v>721</v>
      </c>
      <c r="EM1" s="37" t="s">
        <v>80</v>
      </c>
      <c r="EN1" s="37" t="s">
        <v>79</v>
      </c>
      <c r="EO1" s="37" t="s">
        <v>1030</v>
      </c>
      <c r="EP1" s="37" t="s">
        <v>85</v>
      </c>
      <c r="EQ1" s="37" t="s">
        <v>1031</v>
      </c>
      <c r="ER1" s="37" t="s">
        <v>722</v>
      </c>
      <c r="ES1" s="37" t="s">
        <v>723</v>
      </c>
      <c r="ET1" s="37" t="s">
        <v>724</v>
      </c>
      <c r="EU1" s="37" t="s">
        <v>725</v>
      </c>
      <c r="EV1" s="37" t="s">
        <v>726</v>
      </c>
      <c r="EW1" s="37" t="s">
        <v>727</v>
      </c>
      <c r="EX1" s="37" t="s">
        <v>728</v>
      </c>
      <c r="EY1" s="37" t="s">
        <v>729</v>
      </c>
      <c r="EZ1" s="37" t="s">
        <v>730</v>
      </c>
      <c r="FA1" s="37" t="s">
        <v>731</v>
      </c>
      <c r="FB1" s="37" t="s">
        <v>732</v>
      </c>
      <c r="FC1" s="37" t="s">
        <v>733</v>
      </c>
      <c r="FD1" s="37" t="s">
        <v>734</v>
      </c>
      <c r="FE1" s="37" t="s">
        <v>735</v>
      </c>
      <c r="FF1" s="37" t="s">
        <v>736</v>
      </c>
      <c r="FG1" s="37" t="s">
        <v>737</v>
      </c>
      <c r="FH1" s="37" t="s">
        <v>738</v>
      </c>
      <c r="FI1" s="37" t="s">
        <v>739</v>
      </c>
      <c r="FJ1" s="37" t="s">
        <v>740</v>
      </c>
      <c r="FK1" s="37" t="s">
        <v>741</v>
      </c>
      <c r="FL1" s="37" t="s">
        <v>742</v>
      </c>
      <c r="FM1" s="37" t="s">
        <v>743</v>
      </c>
      <c r="FN1" s="37" t="s">
        <v>744</v>
      </c>
      <c r="FO1" s="37" t="s">
        <v>745</v>
      </c>
      <c r="FP1" s="37" t="s">
        <v>746</v>
      </c>
      <c r="FQ1" s="37" t="s">
        <v>747</v>
      </c>
      <c r="FR1" s="37" t="s">
        <v>748</v>
      </c>
      <c r="FS1" s="37" t="s">
        <v>749</v>
      </c>
      <c r="FT1" s="37" t="s">
        <v>750</v>
      </c>
      <c r="FU1" s="37" t="s">
        <v>751</v>
      </c>
      <c r="FV1" s="37" t="s">
        <v>752</v>
      </c>
      <c r="FW1" s="37" t="s">
        <v>753</v>
      </c>
      <c r="FX1" s="37" t="s">
        <v>754</v>
      </c>
      <c r="FY1" s="37" t="s">
        <v>755</v>
      </c>
      <c r="FZ1" s="37" t="s">
        <v>756</v>
      </c>
      <c r="GA1" s="37" t="s">
        <v>757</v>
      </c>
      <c r="GB1" s="37" t="s">
        <v>758</v>
      </c>
      <c r="GC1" s="37" t="s">
        <v>759</v>
      </c>
      <c r="GD1" s="37" t="s">
        <v>760</v>
      </c>
      <c r="GE1" s="37" t="s">
        <v>761</v>
      </c>
      <c r="GF1" s="37" t="s">
        <v>762</v>
      </c>
      <c r="GG1" s="37" t="s">
        <v>763</v>
      </c>
      <c r="GH1" s="37" t="s">
        <v>764</v>
      </c>
      <c r="GI1" s="37" t="s">
        <v>765</v>
      </c>
      <c r="GJ1" s="37" t="s">
        <v>766</v>
      </c>
      <c r="GK1" s="37" t="s">
        <v>767</v>
      </c>
      <c r="GL1" s="37" t="s">
        <v>768</v>
      </c>
      <c r="GM1" s="37" t="s">
        <v>769</v>
      </c>
      <c r="GN1" s="37" t="s">
        <v>770</v>
      </c>
      <c r="GO1" s="37" t="s">
        <v>771</v>
      </c>
      <c r="GP1" s="37" t="s">
        <v>772</v>
      </c>
      <c r="GQ1" s="37" t="s">
        <v>773</v>
      </c>
      <c r="GR1" s="37" t="s">
        <v>774</v>
      </c>
      <c r="GS1" s="37" t="s">
        <v>227</v>
      </c>
      <c r="GT1" s="37" t="s">
        <v>775</v>
      </c>
      <c r="GU1" s="37" t="s">
        <v>776</v>
      </c>
      <c r="GV1" s="37" t="s">
        <v>232</v>
      </c>
      <c r="GW1" s="37" t="s">
        <v>777</v>
      </c>
      <c r="GX1" s="37" t="s">
        <v>778</v>
      </c>
      <c r="GY1" s="37" t="s">
        <v>779</v>
      </c>
      <c r="GZ1" s="37" t="s">
        <v>780</v>
      </c>
      <c r="HA1" s="37" t="s">
        <v>781</v>
      </c>
      <c r="HB1" s="37" t="s">
        <v>782</v>
      </c>
      <c r="HC1" s="37" t="s">
        <v>783</v>
      </c>
      <c r="HD1" s="37" t="s">
        <v>784</v>
      </c>
      <c r="HE1" s="37" t="s">
        <v>785</v>
      </c>
      <c r="HF1" s="37" t="s">
        <v>786</v>
      </c>
      <c r="HG1" s="37" t="s">
        <v>787</v>
      </c>
      <c r="HH1" s="37" t="s">
        <v>788</v>
      </c>
    </row>
    <row r="2" spans="1:216" s="182" customFormat="1" ht="15.75" hidden="1" customHeight="1">
      <c r="A2" s="32" t="s">
        <v>116</v>
      </c>
      <c r="B2" s="175" t="s">
        <v>792</v>
      </c>
      <c r="C2" s="175" t="s">
        <v>793</v>
      </c>
      <c r="D2" s="175" t="s">
        <v>794</v>
      </c>
      <c r="E2" s="175" t="s">
        <v>796</v>
      </c>
      <c r="F2" s="175" t="s">
        <v>796</v>
      </c>
      <c r="G2" s="175"/>
      <c r="H2" s="175"/>
      <c r="I2" s="175"/>
      <c r="J2" s="175" t="s">
        <v>797</v>
      </c>
      <c r="K2" s="176" t="s">
        <v>798</v>
      </c>
      <c r="L2" s="178" t="s">
        <v>1032</v>
      </c>
      <c r="M2" s="178" t="s">
        <v>1033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 t="s">
        <v>1034</v>
      </c>
      <c r="AB2" s="179" t="s">
        <v>1035</v>
      </c>
      <c r="AC2" s="179" t="s">
        <v>1036</v>
      </c>
      <c r="AD2" s="179" t="s">
        <v>1037</v>
      </c>
      <c r="AE2" s="179" t="s">
        <v>1038</v>
      </c>
      <c r="AF2" s="180" t="s">
        <v>1039</v>
      </c>
      <c r="AG2" s="180" t="s">
        <v>832</v>
      </c>
      <c r="AH2" s="181" t="s">
        <v>802</v>
      </c>
      <c r="AI2" s="181" t="s">
        <v>1040</v>
      </c>
      <c r="AJ2" s="181" t="s">
        <v>1041</v>
      </c>
      <c r="AK2" s="181" t="s">
        <v>1042</v>
      </c>
      <c r="AL2" s="181" t="s">
        <v>1043</v>
      </c>
      <c r="AM2" s="181" t="s">
        <v>1044</v>
      </c>
      <c r="AN2" s="181" t="s">
        <v>1045</v>
      </c>
      <c r="AO2" s="181" t="s">
        <v>1046</v>
      </c>
      <c r="AP2" s="181" t="s">
        <v>1047</v>
      </c>
      <c r="AQ2" s="181" t="s">
        <v>1048</v>
      </c>
      <c r="AR2" s="181" t="s">
        <v>1049</v>
      </c>
      <c r="AS2" s="181" t="s">
        <v>1050</v>
      </c>
      <c r="AT2" s="181" t="s">
        <v>1051</v>
      </c>
      <c r="AU2" s="181" t="s">
        <v>1052</v>
      </c>
      <c r="AV2" s="181" t="s">
        <v>853</v>
      </c>
      <c r="AW2" s="181" t="s">
        <v>854</v>
      </c>
      <c r="AX2" s="181" t="s">
        <v>817</v>
      </c>
      <c r="AY2" s="181" t="s">
        <v>843</v>
      </c>
      <c r="AZ2" s="181" t="s">
        <v>845</v>
      </c>
      <c r="BA2" s="181" t="s">
        <v>803</v>
      </c>
      <c r="BB2" s="181" t="s">
        <v>804</v>
      </c>
      <c r="BC2" s="181" t="s">
        <v>837</v>
      </c>
      <c r="BD2" s="181" t="s">
        <v>839</v>
      </c>
      <c r="BE2" s="181" t="s">
        <v>801</v>
      </c>
      <c r="BF2" s="181" t="s">
        <v>838</v>
      </c>
      <c r="BG2" s="181" t="s">
        <v>805</v>
      </c>
      <c r="BH2" s="181" t="s">
        <v>820</v>
      </c>
      <c r="BI2" s="181" t="s">
        <v>821</v>
      </c>
      <c r="BJ2" s="181" t="s">
        <v>818</v>
      </c>
      <c r="BK2" s="180" t="s">
        <v>819</v>
      </c>
      <c r="BL2" s="180" t="s">
        <v>848</v>
      </c>
      <c r="BM2" s="180" t="s">
        <v>849</v>
      </c>
      <c r="BN2" s="180" t="s">
        <v>850</v>
      </c>
      <c r="BO2" s="180" t="s">
        <v>851</v>
      </c>
      <c r="BP2" s="180" t="s">
        <v>852</v>
      </c>
      <c r="BQ2" s="180" t="s">
        <v>310</v>
      </c>
      <c r="BR2" s="180" t="s">
        <v>855</v>
      </c>
      <c r="BS2" s="180" t="s">
        <v>856</v>
      </c>
      <c r="BT2" s="180" t="s">
        <v>857</v>
      </c>
      <c r="BU2" s="180" t="s">
        <v>858</v>
      </c>
      <c r="BV2" s="180" t="s">
        <v>1053</v>
      </c>
      <c r="BW2" s="180" t="s">
        <v>1054</v>
      </c>
      <c r="BX2" s="180" t="s">
        <v>1055</v>
      </c>
      <c r="BY2" s="180" t="s">
        <v>1056</v>
      </c>
      <c r="BZ2" s="180" t="s">
        <v>829</v>
      </c>
      <c r="CA2" s="180" t="s">
        <v>840</v>
      </c>
      <c r="CB2" s="180" t="s">
        <v>830</v>
      </c>
      <c r="CC2" s="180" t="s">
        <v>831</v>
      </c>
      <c r="CD2" s="180" t="s">
        <v>841</v>
      </c>
      <c r="CE2" s="180" t="s">
        <v>842</v>
      </c>
      <c r="CF2" s="180" t="s">
        <v>833</v>
      </c>
      <c r="CG2" s="180" t="s">
        <v>844</v>
      </c>
      <c r="CH2" s="180" t="s">
        <v>806</v>
      </c>
      <c r="CI2" s="180" t="s">
        <v>807</v>
      </c>
      <c r="CJ2" s="180" t="s">
        <v>808</v>
      </c>
      <c r="CK2" s="180" t="s">
        <v>822</v>
      </c>
      <c r="CL2" s="180" t="s">
        <v>823</v>
      </c>
      <c r="CM2" s="180" t="s">
        <v>824</v>
      </c>
      <c r="CN2" s="180" t="s">
        <v>834</v>
      </c>
      <c r="CO2" s="180" t="s">
        <v>835</v>
      </c>
      <c r="CP2" s="180" t="s">
        <v>846</v>
      </c>
      <c r="CQ2" s="180" t="s">
        <v>847</v>
      </c>
      <c r="CR2" s="180" t="s">
        <v>859</v>
      </c>
      <c r="CS2" s="180" t="s">
        <v>860</v>
      </c>
      <c r="CT2" s="180" t="s">
        <v>799</v>
      </c>
      <c r="CU2" s="180" t="s">
        <v>800</v>
      </c>
      <c r="CV2" s="180" t="s">
        <v>809</v>
      </c>
      <c r="CW2" s="180" t="s">
        <v>810</v>
      </c>
      <c r="CX2" s="180" t="s">
        <v>811</v>
      </c>
      <c r="CY2" s="180" t="s">
        <v>812</v>
      </c>
      <c r="CZ2" s="180" t="s">
        <v>813</v>
      </c>
      <c r="DA2" s="180" t="s">
        <v>814</v>
      </c>
      <c r="DB2" s="180" t="s">
        <v>815</v>
      </c>
      <c r="DC2" s="180" t="s">
        <v>816</v>
      </c>
      <c r="DD2" s="180" t="s">
        <v>825</v>
      </c>
      <c r="DE2" s="180" t="s">
        <v>826</v>
      </c>
      <c r="DF2" s="180" t="s">
        <v>1057</v>
      </c>
      <c r="DG2" s="180" t="s">
        <v>1058</v>
      </c>
      <c r="DH2" s="180" t="s">
        <v>836</v>
      </c>
      <c r="DI2" s="180" t="s">
        <v>868</v>
      </c>
      <c r="DJ2" s="180" t="s">
        <v>869</v>
      </c>
      <c r="DK2" s="180" t="s">
        <v>870</v>
      </c>
      <c r="DL2" s="180" t="s">
        <v>871</v>
      </c>
      <c r="DM2" s="180" t="s">
        <v>872</v>
      </c>
      <c r="DN2" s="180" t="s">
        <v>873</v>
      </c>
      <c r="DO2" s="180" t="s">
        <v>874</v>
      </c>
      <c r="DP2" s="180" t="s">
        <v>875</v>
      </c>
      <c r="DQ2" s="180" t="s">
        <v>876</v>
      </c>
      <c r="DR2" s="180" t="s">
        <v>877</v>
      </c>
      <c r="DS2" s="180"/>
      <c r="DT2" s="180"/>
      <c r="DU2" s="180"/>
      <c r="DV2" s="180"/>
      <c r="DW2" s="180"/>
      <c r="DX2" s="180"/>
      <c r="DY2" s="180"/>
      <c r="DZ2" s="180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1"/>
      <c r="GZ2" s="1"/>
      <c r="HA2" s="1"/>
      <c r="HB2" s="1"/>
      <c r="HC2" s="1"/>
      <c r="HD2" s="1"/>
      <c r="HE2" s="1"/>
      <c r="HF2" s="1"/>
      <c r="HG2" s="1"/>
      <c r="HH2" s="1"/>
    </row>
    <row r="3" spans="1:216" s="32" customFormat="1" ht="14.1" hidden="1" customHeight="1">
      <c r="A3" s="32" t="s">
        <v>123</v>
      </c>
      <c r="B3" s="183" t="s">
        <v>123</v>
      </c>
      <c r="C3" s="184"/>
      <c r="D3" s="184"/>
      <c r="E3" s="185"/>
      <c r="F3" s="185"/>
      <c r="G3" s="185"/>
      <c r="H3" s="185"/>
      <c r="I3" s="185"/>
      <c r="J3" s="186"/>
      <c r="K3" s="186"/>
      <c r="L3" s="178"/>
      <c r="M3" s="178"/>
      <c r="N3" s="178"/>
      <c r="O3" s="178"/>
      <c r="P3" s="178"/>
      <c r="Q3" s="178"/>
      <c r="R3" s="178"/>
      <c r="S3" s="178"/>
      <c r="T3" s="178">
        <v>0</v>
      </c>
      <c r="U3" s="178">
        <v>0</v>
      </c>
      <c r="V3" s="178"/>
      <c r="W3" s="178"/>
      <c r="X3" s="178"/>
      <c r="Y3" s="178"/>
      <c r="Z3" s="178"/>
      <c r="AA3" s="182">
        <v>0</v>
      </c>
      <c r="AB3" s="182">
        <v>0</v>
      </c>
      <c r="AC3" s="182">
        <v>0</v>
      </c>
      <c r="AD3" s="184">
        <v>0</v>
      </c>
      <c r="AE3" s="187">
        <v>0</v>
      </c>
      <c r="AF3" s="187">
        <v>0</v>
      </c>
      <c r="AG3" s="187">
        <v>0</v>
      </c>
      <c r="AH3" s="187">
        <v>0</v>
      </c>
      <c r="AI3" s="182">
        <v>0</v>
      </c>
      <c r="AJ3" s="187">
        <v>0</v>
      </c>
      <c r="AK3" s="187">
        <v>0</v>
      </c>
      <c r="AL3" s="182">
        <v>0</v>
      </c>
      <c r="AM3" s="187">
        <v>0</v>
      </c>
      <c r="AN3" s="187">
        <v>0</v>
      </c>
      <c r="AO3" s="187">
        <v>0</v>
      </c>
      <c r="AP3" s="187">
        <v>0</v>
      </c>
      <c r="AQ3" s="187">
        <v>0</v>
      </c>
      <c r="AR3" s="187">
        <v>0</v>
      </c>
      <c r="AS3" s="187">
        <v>0</v>
      </c>
      <c r="AT3" s="187">
        <v>0</v>
      </c>
      <c r="AU3" s="187">
        <v>0</v>
      </c>
      <c r="AV3" s="187">
        <v>0</v>
      </c>
      <c r="AW3" s="187">
        <v>0</v>
      </c>
      <c r="AX3" s="187">
        <v>0</v>
      </c>
      <c r="AY3" s="184">
        <v>0</v>
      </c>
      <c r="AZ3" s="187">
        <v>0</v>
      </c>
      <c r="BA3" s="187">
        <v>0</v>
      </c>
      <c r="BB3" s="184">
        <v>0</v>
      </c>
      <c r="BC3" s="184">
        <v>0</v>
      </c>
      <c r="BD3" s="184">
        <v>0</v>
      </c>
      <c r="BE3" s="184">
        <v>0</v>
      </c>
      <c r="BF3" s="184">
        <v>0</v>
      </c>
      <c r="BG3" s="184">
        <v>0</v>
      </c>
      <c r="BH3" s="184">
        <v>0</v>
      </c>
      <c r="BI3" s="184">
        <v>0</v>
      </c>
      <c r="BJ3" s="184">
        <v>0</v>
      </c>
      <c r="BK3" s="184">
        <v>0</v>
      </c>
      <c r="BL3" s="187">
        <v>0</v>
      </c>
      <c r="BM3" s="187">
        <v>0</v>
      </c>
      <c r="BN3" s="32">
        <v>0</v>
      </c>
      <c r="BO3" s="32">
        <v>0</v>
      </c>
      <c r="BP3" s="32">
        <v>0</v>
      </c>
      <c r="BQ3" s="32">
        <v>0</v>
      </c>
      <c r="BR3" s="32">
        <v>0</v>
      </c>
      <c r="BS3" s="32">
        <v>0</v>
      </c>
      <c r="BT3" s="32">
        <v>0</v>
      </c>
      <c r="BU3" s="32">
        <v>0</v>
      </c>
      <c r="BV3" s="32">
        <v>0</v>
      </c>
      <c r="BW3" s="32">
        <v>0</v>
      </c>
      <c r="BX3" s="32">
        <v>0</v>
      </c>
      <c r="BY3" s="188">
        <v>0</v>
      </c>
      <c r="BZ3" s="188">
        <v>0</v>
      </c>
      <c r="CA3" s="188">
        <v>0</v>
      </c>
      <c r="CB3" s="188">
        <v>0</v>
      </c>
      <c r="CC3" s="188">
        <v>0</v>
      </c>
      <c r="CD3" s="188">
        <v>0</v>
      </c>
      <c r="CE3" s="188">
        <v>0</v>
      </c>
      <c r="CF3" s="188">
        <v>0</v>
      </c>
      <c r="CG3" s="188">
        <v>0</v>
      </c>
      <c r="CH3" s="32">
        <v>0</v>
      </c>
      <c r="CI3" s="32">
        <v>0</v>
      </c>
      <c r="CJ3" s="32">
        <v>0</v>
      </c>
      <c r="CK3" s="32">
        <v>0</v>
      </c>
      <c r="CL3" s="32">
        <v>0</v>
      </c>
      <c r="CM3" s="32">
        <v>0</v>
      </c>
      <c r="CN3" s="32">
        <v>0</v>
      </c>
      <c r="CO3" s="32">
        <v>0</v>
      </c>
      <c r="CP3" s="32">
        <v>0</v>
      </c>
      <c r="CQ3" s="32">
        <v>0</v>
      </c>
      <c r="CR3" s="32">
        <v>0</v>
      </c>
      <c r="CS3" s="32">
        <v>0</v>
      </c>
      <c r="CT3" s="188">
        <v>0</v>
      </c>
      <c r="CU3" s="188">
        <v>0</v>
      </c>
      <c r="CV3" s="188">
        <v>0</v>
      </c>
      <c r="CW3" s="188">
        <v>0</v>
      </c>
      <c r="CX3" s="188">
        <v>0</v>
      </c>
      <c r="CY3" s="188">
        <v>0</v>
      </c>
      <c r="CZ3" s="32">
        <v>0</v>
      </c>
      <c r="DA3" s="32">
        <v>0</v>
      </c>
      <c r="DB3" s="32">
        <v>0</v>
      </c>
      <c r="DC3" s="188">
        <v>0</v>
      </c>
      <c r="DD3" s="32">
        <v>0</v>
      </c>
      <c r="DE3" s="32">
        <v>0</v>
      </c>
      <c r="DF3" s="32">
        <v>0</v>
      </c>
      <c r="DG3" s="32">
        <v>0</v>
      </c>
      <c r="DH3" s="60">
        <v>0</v>
      </c>
      <c r="DI3" s="189"/>
      <c r="DJ3" s="189"/>
      <c r="DK3" s="189"/>
      <c r="DL3" s="189"/>
      <c r="DM3" s="189"/>
      <c r="DN3" s="189"/>
      <c r="DO3" s="189"/>
      <c r="DP3" s="189"/>
      <c r="DQ3" s="189"/>
      <c r="DR3" s="189"/>
      <c r="DS3" s="189"/>
      <c r="DT3" s="60">
        <v>0</v>
      </c>
      <c r="DU3" s="60">
        <v>0</v>
      </c>
      <c r="DV3" s="60">
        <v>0</v>
      </c>
      <c r="DW3" s="59"/>
      <c r="DX3" s="58" t="s">
        <v>879</v>
      </c>
      <c r="DY3" s="58" t="s">
        <v>879</v>
      </c>
      <c r="DZ3" s="58" t="s">
        <v>879</v>
      </c>
      <c r="EA3" s="58" t="s">
        <v>879</v>
      </c>
      <c r="EB3" s="58" t="s">
        <v>879</v>
      </c>
      <c r="EC3" s="58" t="s">
        <v>879</v>
      </c>
      <c r="ED3" s="58" t="s">
        <v>879</v>
      </c>
      <c r="EE3" s="58" t="s">
        <v>879</v>
      </c>
      <c r="EF3" s="58">
        <v>0</v>
      </c>
      <c r="EG3" s="58" t="s">
        <v>879</v>
      </c>
      <c r="EH3" s="58" t="s">
        <v>879</v>
      </c>
      <c r="EI3" s="58" t="s">
        <v>879</v>
      </c>
      <c r="EJ3" s="58" t="s">
        <v>879</v>
      </c>
      <c r="EK3" s="58" t="s">
        <v>879</v>
      </c>
      <c r="EL3" s="58" t="s">
        <v>879</v>
      </c>
      <c r="EM3" s="58" t="s">
        <v>879</v>
      </c>
      <c r="EN3" s="58" t="s">
        <v>879</v>
      </c>
      <c r="EO3" s="59">
        <v>37987</v>
      </c>
      <c r="EP3" s="59">
        <v>37987</v>
      </c>
      <c r="EQ3" s="60">
        <v>0</v>
      </c>
      <c r="ER3" s="61">
        <v>0</v>
      </c>
      <c r="ES3" s="61">
        <v>0</v>
      </c>
      <c r="ET3" s="62">
        <v>0</v>
      </c>
      <c r="EU3" s="63">
        <v>0</v>
      </c>
      <c r="EV3" s="61">
        <v>0</v>
      </c>
      <c r="EW3" s="61">
        <v>0</v>
      </c>
      <c r="EX3" s="62">
        <v>0</v>
      </c>
      <c r="EY3" s="63">
        <v>0</v>
      </c>
      <c r="EZ3" s="63">
        <v>0</v>
      </c>
      <c r="FA3" s="61" t="s">
        <v>879</v>
      </c>
      <c r="FB3" s="63">
        <v>0</v>
      </c>
      <c r="FC3" s="61" t="s">
        <v>879</v>
      </c>
      <c r="FD3" s="61">
        <v>0</v>
      </c>
      <c r="FE3" s="62">
        <v>0</v>
      </c>
      <c r="FF3" s="61" t="s">
        <v>879</v>
      </c>
      <c r="FG3" s="61" t="s">
        <v>879</v>
      </c>
      <c r="FH3" s="61" t="s">
        <v>879</v>
      </c>
      <c r="FI3" s="61" t="s">
        <v>879</v>
      </c>
      <c r="FJ3" s="61" t="s">
        <v>879</v>
      </c>
      <c r="FK3" s="61" t="s">
        <v>879</v>
      </c>
      <c r="FL3" s="61" t="s">
        <v>879</v>
      </c>
      <c r="FM3" s="61" t="s">
        <v>879</v>
      </c>
      <c r="FN3" s="64" t="s">
        <v>879</v>
      </c>
      <c r="FO3" s="64" t="s">
        <v>879</v>
      </c>
      <c r="FP3" s="64" t="s">
        <v>879</v>
      </c>
      <c r="FQ3" s="64" t="s">
        <v>879</v>
      </c>
      <c r="FR3" s="64" t="s">
        <v>879</v>
      </c>
      <c r="FS3" s="64" t="s">
        <v>879</v>
      </c>
      <c r="FT3" s="64" t="s">
        <v>879</v>
      </c>
      <c r="FU3" s="64" t="s">
        <v>879</v>
      </c>
      <c r="FV3" s="64" t="s">
        <v>879</v>
      </c>
      <c r="FW3" s="64" t="s">
        <v>879</v>
      </c>
      <c r="FX3" s="64" t="s">
        <v>879</v>
      </c>
      <c r="FY3" s="64" t="s">
        <v>879</v>
      </c>
      <c r="FZ3" s="64" t="s">
        <v>879</v>
      </c>
      <c r="GA3" s="64" t="s">
        <v>879</v>
      </c>
      <c r="GB3" s="64" t="s">
        <v>879</v>
      </c>
      <c r="GC3" s="64" t="s">
        <v>879</v>
      </c>
      <c r="GD3" s="64" t="s">
        <v>879</v>
      </c>
      <c r="GE3" s="64" t="s">
        <v>879</v>
      </c>
      <c r="GF3" s="64" t="s">
        <v>879</v>
      </c>
      <c r="GG3" s="64" t="s">
        <v>879</v>
      </c>
      <c r="GH3" s="64" t="s">
        <v>879</v>
      </c>
      <c r="GI3" s="64" t="s">
        <v>879</v>
      </c>
      <c r="GJ3" s="64" t="s">
        <v>879</v>
      </c>
      <c r="GK3" s="64" t="s">
        <v>879</v>
      </c>
      <c r="GL3" s="64" t="s">
        <v>879</v>
      </c>
      <c r="GM3" s="64" t="s">
        <v>879</v>
      </c>
      <c r="GN3" s="64" t="s">
        <v>879</v>
      </c>
      <c r="GO3" s="64" t="s">
        <v>879</v>
      </c>
      <c r="GP3" s="64" t="s">
        <v>879</v>
      </c>
      <c r="GQ3" s="64" t="s">
        <v>879</v>
      </c>
      <c r="GR3" s="64" t="s">
        <v>879</v>
      </c>
      <c r="GS3" s="64" t="s">
        <v>879</v>
      </c>
      <c r="GT3" s="64" t="s">
        <v>879</v>
      </c>
      <c r="GU3" s="64" t="s">
        <v>879</v>
      </c>
      <c r="GV3" s="64" t="s">
        <v>879</v>
      </c>
      <c r="GW3" s="64" t="s">
        <v>879</v>
      </c>
      <c r="GX3" s="64" t="s">
        <v>879</v>
      </c>
      <c r="GY3" s="58" t="s">
        <v>879</v>
      </c>
      <c r="GZ3" s="58" t="s">
        <v>879</v>
      </c>
      <c r="HA3" s="58" t="s">
        <v>879</v>
      </c>
      <c r="HB3" s="58" t="s">
        <v>879</v>
      </c>
      <c r="HC3" s="58" t="s">
        <v>879</v>
      </c>
      <c r="HD3" s="58" t="s">
        <v>879</v>
      </c>
      <c r="HE3" s="58" t="s">
        <v>879</v>
      </c>
      <c r="HF3" s="58" t="s">
        <v>879</v>
      </c>
      <c r="HG3" s="58" t="s">
        <v>879</v>
      </c>
      <c r="HH3" s="58" t="s">
        <v>879</v>
      </c>
    </row>
    <row r="4" spans="1:216" s="32" customFormat="1" ht="14.1" hidden="1" customHeight="1">
      <c r="A4" s="32" t="s">
        <v>131</v>
      </c>
      <c r="B4" s="183" t="s">
        <v>131</v>
      </c>
      <c r="C4" s="184"/>
      <c r="D4" s="184"/>
      <c r="E4" s="185"/>
      <c r="F4" s="185"/>
      <c r="G4" s="185"/>
      <c r="H4" s="185"/>
      <c r="I4" s="185"/>
      <c r="J4" s="186"/>
      <c r="K4" s="186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>
        <f>COUNT(AA25:AA38)</f>
        <v>0</v>
      </c>
      <c r="AB4" s="184">
        <f t="shared" ref="AB4:CM4" si="0">COUNT(AB25:AB38)</f>
        <v>0</v>
      </c>
      <c r="AC4" s="184">
        <f t="shared" si="0"/>
        <v>13</v>
      </c>
      <c r="AD4" s="184">
        <f t="shared" si="0"/>
        <v>0</v>
      </c>
      <c r="AE4" s="184">
        <f t="shared" si="0"/>
        <v>0</v>
      </c>
      <c r="AF4" s="184">
        <f t="shared" si="0"/>
        <v>13</v>
      </c>
      <c r="AG4" s="184">
        <f t="shared" si="0"/>
        <v>0</v>
      </c>
      <c r="AH4" s="184">
        <f t="shared" si="0"/>
        <v>13</v>
      </c>
      <c r="AI4" s="184">
        <f t="shared" si="0"/>
        <v>13</v>
      </c>
      <c r="AJ4" s="184">
        <f t="shared" si="0"/>
        <v>13</v>
      </c>
      <c r="AK4" s="184">
        <f t="shared" si="0"/>
        <v>0</v>
      </c>
      <c r="AL4" s="184">
        <f t="shared" si="0"/>
        <v>13</v>
      </c>
      <c r="AM4" s="184">
        <f t="shared" si="0"/>
        <v>0</v>
      </c>
      <c r="AN4" s="184">
        <f t="shared" si="0"/>
        <v>13</v>
      </c>
      <c r="AO4" s="184">
        <f t="shared" si="0"/>
        <v>13</v>
      </c>
      <c r="AP4" s="184">
        <f t="shared" si="0"/>
        <v>13</v>
      </c>
      <c r="AQ4" s="184">
        <f t="shared" si="0"/>
        <v>13</v>
      </c>
      <c r="AR4" s="184">
        <f t="shared" si="0"/>
        <v>0</v>
      </c>
      <c r="AS4" s="184">
        <f t="shared" si="0"/>
        <v>0</v>
      </c>
      <c r="AT4" s="184">
        <f t="shared" si="0"/>
        <v>13</v>
      </c>
      <c r="AU4" s="184">
        <f t="shared" si="0"/>
        <v>13</v>
      </c>
      <c r="AV4" s="184">
        <f t="shared" si="0"/>
        <v>0</v>
      </c>
      <c r="AW4" s="184">
        <f t="shared" si="0"/>
        <v>0</v>
      </c>
      <c r="AX4" s="184">
        <f t="shared" si="0"/>
        <v>0</v>
      </c>
      <c r="AY4" s="184">
        <f t="shared" si="0"/>
        <v>0</v>
      </c>
      <c r="AZ4" s="184">
        <f t="shared" si="0"/>
        <v>0</v>
      </c>
      <c r="BA4" s="184">
        <f t="shared" si="0"/>
        <v>13</v>
      </c>
      <c r="BB4" s="184">
        <f t="shared" si="0"/>
        <v>0</v>
      </c>
      <c r="BC4" s="184">
        <f t="shared" si="0"/>
        <v>0</v>
      </c>
      <c r="BD4" s="184">
        <f t="shared" si="0"/>
        <v>0</v>
      </c>
      <c r="BE4" s="184">
        <f t="shared" si="0"/>
        <v>13</v>
      </c>
      <c r="BF4" s="184">
        <f t="shared" si="0"/>
        <v>0</v>
      </c>
      <c r="BG4" s="184">
        <f t="shared" si="0"/>
        <v>0</v>
      </c>
      <c r="BH4" s="184">
        <f t="shared" si="0"/>
        <v>13</v>
      </c>
      <c r="BI4" s="184">
        <f t="shared" si="0"/>
        <v>13</v>
      </c>
      <c r="BJ4" s="184">
        <f t="shared" si="0"/>
        <v>13</v>
      </c>
      <c r="BK4" s="184">
        <f t="shared" si="0"/>
        <v>13</v>
      </c>
      <c r="BL4" s="184">
        <f t="shared" si="0"/>
        <v>0</v>
      </c>
      <c r="BM4" s="184">
        <f t="shared" si="0"/>
        <v>0</v>
      </c>
      <c r="BN4" s="32">
        <f t="shared" si="0"/>
        <v>0</v>
      </c>
      <c r="BO4" s="32">
        <f t="shared" si="0"/>
        <v>0</v>
      </c>
      <c r="BP4" s="32">
        <f t="shared" si="0"/>
        <v>0</v>
      </c>
      <c r="BQ4" s="32">
        <f t="shared" si="0"/>
        <v>0</v>
      </c>
      <c r="BR4" s="32">
        <f t="shared" si="0"/>
        <v>0</v>
      </c>
      <c r="BS4" s="32">
        <f t="shared" si="0"/>
        <v>0</v>
      </c>
      <c r="BT4" s="32">
        <f t="shared" si="0"/>
        <v>0</v>
      </c>
      <c r="BU4" s="32">
        <f t="shared" si="0"/>
        <v>0</v>
      </c>
      <c r="BV4" s="32">
        <f t="shared" si="0"/>
        <v>0</v>
      </c>
      <c r="BW4" s="32">
        <f t="shared" si="0"/>
        <v>0</v>
      </c>
      <c r="BX4" s="32">
        <f t="shared" si="0"/>
        <v>0</v>
      </c>
      <c r="BY4" s="32">
        <f t="shared" si="0"/>
        <v>0</v>
      </c>
      <c r="BZ4" s="32">
        <f t="shared" si="0"/>
        <v>0</v>
      </c>
      <c r="CA4" s="32">
        <f t="shared" si="0"/>
        <v>0</v>
      </c>
      <c r="CB4" s="32">
        <f t="shared" si="0"/>
        <v>0</v>
      </c>
      <c r="CC4" s="32">
        <f t="shared" si="0"/>
        <v>0</v>
      </c>
      <c r="CD4" s="32">
        <f t="shared" si="0"/>
        <v>0</v>
      </c>
      <c r="CE4" s="32">
        <f t="shared" si="0"/>
        <v>0</v>
      </c>
      <c r="CF4" s="32">
        <f t="shared" si="0"/>
        <v>0</v>
      </c>
      <c r="CG4" s="32">
        <f t="shared" si="0"/>
        <v>0</v>
      </c>
      <c r="CH4" s="32">
        <f t="shared" si="0"/>
        <v>0</v>
      </c>
      <c r="CI4" s="32">
        <f t="shared" si="0"/>
        <v>0</v>
      </c>
      <c r="CJ4" s="32">
        <f t="shared" si="0"/>
        <v>0</v>
      </c>
      <c r="CK4" s="32">
        <f t="shared" si="0"/>
        <v>0</v>
      </c>
      <c r="CL4" s="32">
        <f t="shared" si="0"/>
        <v>0</v>
      </c>
      <c r="CM4" s="32">
        <f t="shared" si="0"/>
        <v>0</v>
      </c>
      <c r="CN4" s="32">
        <f t="shared" ref="CN4:DZ4" si="1">COUNT(CN25:CN38)</f>
        <v>0</v>
      </c>
      <c r="CO4" s="32">
        <f t="shared" si="1"/>
        <v>0</v>
      </c>
      <c r="CP4" s="32">
        <f t="shared" si="1"/>
        <v>0</v>
      </c>
      <c r="CQ4" s="32">
        <f t="shared" si="1"/>
        <v>0</v>
      </c>
      <c r="CR4" s="32">
        <f t="shared" si="1"/>
        <v>0</v>
      </c>
      <c r="CS4" s="32">
        <f t="shared" si="1"/>
        <v>0</v>
      </c>
      <c r="CT4" s="32">
        <f t="shared" si="1"/>
        <v>14</v>
      </c>
      <c r="CU4" s="32">
        <f t="shared" si="1"/>
        <v>13</v>
      </c>
      <c r="CV4" s="32">
        <f t="shared" si="1"/>
        <v>13</v>
      </c>
      <c r="CW4" s="32">
        <f t="shared" si="1"/>
        <v>13</v>
      </c>
      <c r="CX4" s="32">
        <f t="shared" si="1"/>
        <v>13</v>
      </c>
      <c r="CY4" s="32">
        <f t="shared" si="1"/>
        <v>13</v>
      </c>
      <c r="CZ4" s="32">
        <f t="shared" si="1"/>
        <v>13</v>
      </c>
      <c r="DA4" s="32">
        <f t="shared" si="1"/>
        <v>13</v>
      </c>
      <c r="DB4" s="32">
        <f t="shared" si="1"/>
        <v>13</v>
      </c>
      <c r="DC4" s="32">
        <f t="shared" si="1"/>
        <v>0</v>
      </c>
      <c r="DD4" s="32">
        <f t="shared" si="1"/>
        <v>0</v>
      </c>
      <c r="DE4" s="32">
        <f t="shared" si="1"/>
        <v>0</v>
      </c>
      <c r="DF4" s="32">
        <f t="shared" si="1"/>
        <v>0</v>
      </c>
      <c r="DG4" s="32">
        <f t="shared" si="1"/>
        <v>0</v>
      </c>
      <c r="DH4" s="32">
        <f t="shared" si="1"/>
        <v>0</v>
      </c>
      <c r="DI4" s="32">
        <f t="shared" si="1"/>
        <v>0</v>
      </c>
      <c r="DJ4" s="32">
        <f t="shared" si="1"/>
        <v>0</v>
      </c>
      <c r="DK4" s="32">
        <f t="shared" si="1"/>
        <v>0</v>
      </c>
      <c r="DL4" s="32">
        <f t="shared" si="1"/>
        <v>0</v>
      </c>
      <c r="DM4" s="32">
        <f t="shared" si="1"/>
        <v>0</v>
      </c>
      <c r="DN4" s="32">
        <f t="shared" si="1"/>
        <v>0</v>
      </c>
      <c r="DO4" s="32">
        <f t="shared" si="1"/>
        <v>0</v>
      </c>
      <c r="DP4" s="32">
        <f t="shared" si="1"/>
        <v>0</v>
      </c>
      <c r="DQ4" s="32">
        <f t="shared" si="1"/>
        <v>0</v>
      </c>
      <c r="DR4" s="32">
        <f t="shared" si="1"/>
        <v>0</v>
      </c>
      <c r="DS4" s="32">
        <f t="shared" si="1"/>
        <v>0</v>
      </c>
      <c r="DT4" s="32">
        <f t="shared" si="1"/>
        <v>0</v>
      </c>
      <c r="DU4" s="32">
        <f t="shared" si="1"/>
        <v>0</v>
      </c>
      <c r="DV4" s="32">
        <f t="shared" si="1"/>
        <v>0</v>
      </c>
      <c r="DW4" s="32">
        <f t="shared" si="1"/>
        <v>0</v>
      </c>
      <c r="DX4" s="32">
        <f t="shared" si="1"/>
        <v>0</v>
      </c>
      <c r="DY4" s="32">
        <f t="shared" si="1"/>
        <v>0</v>
      </c>
      <c r="DZ4" s="32">
        <f t="shared" si="1"/>
        <v>0</v>
      </c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58"/>
      <c r="GN4" s="58"/>
      <c r="GO4" s="58"/>
      <c r="GP4" s="58"/>
      <c r="GQ4" s="58"/>
      <c r="GR4" s="58"/>
      <c r="GS4" s="1"/>
      <c r="GT4" s="1"/>
      <c r="GU4" s="1"/>
      <c r="GV4" s="1"/>
      <c r="GW4" s="1"/>
      <c r="GX4" s="1"/>
    </row>
    <row r="5" spans="1:216" s="32" customFormat="1" ht="14.1" hidden="1" customHeight="1">
      <c r="A5" s="32" t="s">
        <v>140</v>
      </c>
      <c r="B5" s="183" t="s">
        <v>1059</v>
      </c>
      <c r="C5" s="184"/>
      <c r="D5" s="184"/>
      <c r="E5" s="185"/>
      <c r="F5" s="185"/>
      <c r="G5" s="185"/>
      <c r="H5" s="185"/>
      <c r="I5" s="185"/>
      <c r="J5" s="186"/>
      <c r="K5" s="186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82" t="e">
        <f>AVERAGE(AA25:AA38)</f>
        <v>#DIV/0!</v>
      </c>
      <c r="AB5" s="182" t="e">
        <f t="shared" ref="AB5:CM5" si="2">AVERAGE(AB25:AB38)</f>
        <v>#DIV/0!</v>
      </c>
      <c r="AC5" s="182">
        <f t="shared" si="2"/>
        <v>18.108262108262107</v>
      </c>
      <c r="AD5" s="184" t="e">
        <f t="shared" si="2"/>
        <v>#DIV/0!</v>
      </c>
      <c r="AE5" s="187" t="e">
        <f t="shared" si="2"/>
        <v>#DIV/0!</v>
      </c>
      <c r="AF5" s="187">
        <f t="shared" si="2"/>
        <v>85.413105413105413</v>
      </c>
      <c r="AG5" s="187" t="e">
        <f t="shared" si="2"/>
        <v>#DIV/0!</v>
      </c>
      <c r="AH5" s="187">
        <f t="shared" si="2"/>
        <v>2.7692307692307692</v>
      </c>
      <c r="AI5" s="182">
        <f t="shared" si="2"/>
        <v>0.55139033667341708</v>
      </c>
      <c r="AJ5" s="187">
        <f t="shared" si="2"/>
        <v>16.119658119658119</v>
      </c>
      <c r="AK5" s="187" t="e">
        <f t="shared" si="2"/>
        <v>#DIV/0!</v>
      </c>
      <c r="AL5" s="182">
        <f t="shared" si="2"/>
        <v>17.10161443494777</v>
      </c>
      <c r="AM5" s="187" t="e">
        <f t="shared" si="2"/>
        <v>#DIV/0!</v>
      </c>
      <c r="AN5" s="187">
        <f t="shared" si="2"/>
        <v>3.7236282593742449</v>
      </c>
      <c r="AO5" s="187">
        <f t="shared" si="2"/>
        <v>56.805174012409637</v>
      </c>
      <c r="AP5" s="187">
        <f t="shared" si="2"/>
        <v>35.20987654320988</v>
      </c>
      <c r="AQ5" s="187">
        <f t="shared" si="2"/>
        <v>0.63800219770923405</v>
      </c>
      <c r="AR5" s="187" t="e">
        <f t="shared" si="2"/>
        <v>#DIV/0!</v>
      </c>
      <c r="AS5" s="187" t="e">
        <f t="shared" si="2"/>
        <v>#DIV/0!</v>
      </c>
      <c r="AT5" s="187">
        <f t="shared" si="2"/>
        <v>0.29533193615782716</v>
      </c>
      <c r="AU5" s="187">
        <f t="shared" si="2"/>
        <v>1.9886039886039886</v>
      </c>
      <c r="AV5" s="187" t="e">
        <f t="shared" si="2"/>
        <v>#DIV/0!</v>
      </c>
      <c r="AW5" s="187" t="e">
        <f t="shared" si="2"/>
        <v>#DIV/0!</v>
      </c>
      <c r="AX5" s="187" t="e">
        <f t="shared" si="2"/>
        <v>#DIV/0!</v>
      </c>
      <c r="AY5" s="184" t="e">
        <f t="shared" si="2"/>
        <v>#DIV/0!</v>
      </c>
      <c r="AZ5" s="187" t="e">
        <f t="shared" si="2"/>
        <v>#DIV/0!</v>
      </c>
      <c r="BA5" s="187">
        <f t="shared" si="2"/>
        <v>3.5128205128205128</v>
      </c>
      <c r="BB5" s="184" t="e">
        <f t="shared" si="2"/>
        <v>#DIV/0!</v>
      </c>
      <c r="BC5" s="184" t="e">
        <f t="shared" si="2"/>
        <v>#DIV/0!</v>
      </c>
      <c r="BD5" s="184" t="e">
        <f t="shared" si="2"/>
        <v>#DIV/0!</v>
      </c>
      <c r="BE5" s="184">
        <f t="shared" si="2"/>
        <v>2.6410256410256414</v>
      </c>
      <c r="BF5" s="184" t="e">
        <f t="shared" si="2"/>
        <v>#DIV/0!</v>
      </c>
      <c r="BG5" s="184" t="e">
        <f t="shared" si="2"/>
        <v>#DIV/0!</v>
      </c>
      <c r="BH5" s="184">
        <f t="shared" si="2"/>
        <v>2.4820512820512821</v>
      </c>
      <c r="BI5" s="184">
        <f t="shared" si="2"/>
        <v>2.9538461538461536</v>
      </c>
      <c r="BJ5" s="184">
        <f t="shared" si="2"/>
        <v>7.1538461538461542</v>
      </c>
      <c r="BK5" s="184">
        <f t="shared" si="2"/>
        <v>6.9692307692307685</v>
      </c>
      <c r="BL5" s="187" t="e">
        <f t="shared" si="2"/>
        <v>#DIV/0!</v>
      </c>
      <c r="BM5" s="187" t="e">
        <f t="shared" si="2"/>
        <v>#DIV/0!</v>
      </c>
      <c r="BN5" s="32" t="e">
        <f t="shared" si="2"/>
        <v>#DIV/0!</v>
      </c>
      <c r="BO5" s="32" t="e">
        <f t="shared" si="2"/>
        <v>#DIV/0!</v>
      </c>
      <c r="BP5" s="32" t="e">
        <f t="shared" si="2"/>
        <v>#DIV/0!</v>
      </c>
      <c r="BQ5" s="32" t="e">
        <f t="shared" si="2"/>
        <v>#DIV/0!</v>
      </c>
      <c r="BR5" s="32" t="e">
        <f t="shared" si="2"/>
        <v>#DIV/0!</v>
      </c>
      <c r="BS5" s="32" t="e">
        <f t="shared" si="2"/>
        <v>#DIV/0!</v>
      </c>
      <c r="BT5" s="32" t="e">
        <f t="shared" si="2"/>
        <v>#DIV/0!</v>
      </c>
      <c r="BU5" s="32" t="e">
        <f t="shared" si="2"/>
        <v>#DIV/0!</v>
      </c>
      <c r="BV5" s="32" t="e">
        <f t="shared" si="2"/>
        <v>#DIV/0!</v>
      </c>
      <c r="BW5" s="32" t="e">
        <f t="shared" si="2"/>
        <v>#DIV/0!</v>
      </c>
      <c r="BX5" s="32" t="e">
        <f t="shared" si="2"/>
        <v>#DIV/0!</v>
      </c>
      <c r="BY5" s="188" t="e">
        <f t="shared" si="2"/>
        <v>#DIV/0!</v>
      </c>
      <c r="BZ5" s="188" t="e">
        <f t="shared" si="2"/>
        <v>#DIV/0!</v>
      </c>
      <c r="CA5" s="188" t="e">
        <f t="shared" si="2"/>
        <v>#DIV/0!</v>
      </c>
      <c r="CB5" s="188" t="e">
        <f t="shared" si="2"/>
        <v>#DIV/0!</v>
      </c>
      <c r="CC5" s="188" t="e">
        <f t="shared" si="2"/>
        <v>#DIV/0!</v>
      </c>
      <c r="CD5" s="188" t="e">
        <f t="shared" si="2"/>
        <v>#DIV/0!</v>
      </c>
      <c r="CE5" s="188" t="e">
        <f t="shared" si="2"/>
        <v>#DIV/0!</v>
      </c>
      <c r="CF5" s="188" t="e">
        <f t="shared" si="2"/>
        <v>#DIV/0!</v>
      </c>
      <c r="CG5" s="188" t="e">
        <f t="shared" si="2"/>
        <v>#DIV/0!</v>
      </c>
      <c r="CH5" s="32" t="e">
        <f t="shared" si="2"/>
        <v>#DIV/0!</v>
      </c>
      <c r="CI5" s="32" t="e">
        <f t="shared" si="2"/>
        <v>#DIV/0!</v>
      </c>
      <c r="CJ5" s="32" t="e">
        <f t="shared" si="2"/>
        <v>#DIV/0!</v>
      </c>
      <c r="CK5" s="32" t="e">
        <f t="shared" si="2"/>
        <v>#DIV/0!</v>
      </c>
      <c r="CL5" s="32" t="e">
        <f t="shared" si="2"/>
        <v>#DIV/0!</v>
      </c>
      <c r="CM5" s="32" t="e">
        <f t="shared" si="2"/>
        <v>#DIV/0!</v>
      </c>
      <c r="CN5" s="32" t="e">
        <f t="shared" ref="CN5:DZ5" si="3">AVERAGE(CN25:CN38)</f>
        <v>#DIV/0!</v>
      </c>
      <c r="CO5" s="32" t="e">
        <f t="shared" si="3"/>
        <v>#DIV/0!</v>
      </c>
      <c r="CP5" s="32" t="e">
        <f t="shared" si="3"/>
        <v>#DIV/0!</v>
      </c>
      <c r="CQ5" s="32" t="e">
        <f t="shared" si="3"/>
        <v>#DIV/0!</v>
      </c>
      <c r="CR5" s="32" t="e">
        <f t="shared" si="3"/>
        <v>#DIV/0!</v>
      </c>
      <c r="CS5" s="32" t="e">
        <f t="shared" si="3"/>
        <v>#DIV/0!</v>
      </c>
      <c r="CT5" s="188">
        <f t="shared" si="3"/>
        <v>45</v>
      </c>
      <c r="CU5" s="188">
        <f t="shared" si="3"/>
        <v>39.641025641025642</v>
      </c>
      <c r="CV5" s="188">
        <f t="shared" si="3"/>
        <v>38.435897435897438</v>
      </c>
      <c r="CW5" s="188">
        <f t="shared" si="3"/>
        <v>38.435897435897438</v>
      </c>
      <c r="CX5" s="188">
        <f t="shared" si="3"/>
        <v>75.923076923076934</v>
      </c>
      <c r="CY5" s="188">
        <f t="shared" si="3"/>
        <v>68.051282051282044</v>
      </c>
      <c r="CZ5" s="32">
        <f t="shared" si="3"/>
        <v>21.761538461538461</v>
      </c>
      <c r="DA5" s="32">
        <f t="shared" si="3"/>
        <v>2.6846153846153848</v>
      </c>
      <c r="DB5" s="32">
        <f t="shared" si="3"/>
        <v>23.087179487179487</v>
      </c>
      <c r="DC5" s="188" t="e">
        <f t="shared" si="3"/>
        <v>#DIV/0!</v>
      </c>
      <c r="DD5" s="32" t="e">
        <f t="shared" si="3"/>
        <v>#DIV/0!</v>
      </c>
      <c r="DE5" s="32" t="e">
        <f t="shared" si="3"/>
        <v>#DIV/0!</v>
      </c>
      <c r="DF5" s="32" t="e">
        <f t="shared" si="3"/>
        <v>#DIV/0!</v>
      </c>
      <c r="DG5" s="32" t="e">
        <f t="shared" si="3"/>
        <v>#DIV/0!</v>
      </c>
      <c r="DH5" s="60" t="e">
        <f t="shared" si="3"/>
        <v>#DIV/0!</v>
      </c>
      <c r="DI5" s="189" t="e">
        <f t="shared" si="3"/>
        <v>#DIV/0!</v>
      </c>
      <c r="DJ5" s="189" t="e">
        <f t="shared" si="3"/>
        <v>#DIV/0!</v>
      </c>
      <c r="DK5" s="189" t="e">
        <f t="shared" si="3"/>
        <v>#DIV/0!</v>
      </c>
      <c r="DL5" s="189" t="e">
        <f t="shared" si="3"/>
        <v>#DIV/0!</v>
      </c>
      <c r="DM5" s="189" t="e">
        <f t="shared" si="3"/>
        <v>#DIV/0!</v>
      </c>
      <c r="DN5" s="189" t="e">
        <f t="shared" si="3"/>
        <v>#DIV/0!</v>
      </c>
      <c r="DO5" s="189" t="e">
        <f t="shared" si="3"/>
        <v>#DIV/0!</v>
      </c>
      <c r="DP5" s="189" t="e">
        <f t="shared" si="3"/>
        <v>#DIV/0!</v>
      </c>
      <c r="DQ5" s="189" t="e">
        <f t="shared" si="3"/>
        <v>#DIV/0!</v>
      </c>
      <c r="DR5" s="189" t="e">
        <f t="shared" si="3"/>
        <v>#DIV/0!</v>
      </c>
      <c r="DS5" s="189" t="e">
        <f t="shared" si="3"/>
        <v>#DIV/0!</v>
      </c>
      <c r="DT5" s="60" t="e">
        <f t="shared" si="3"/>
        <v>#DIV/0!</v>
      </c>
      <c r="DU5" s="60" t="e">
        <f t="shared" si="3"/>
        <v>#DIV/0!</v>
      </c>
      <c r="DV5" s="60" t="e">
        <f t="shared" si="3"/>
        <v>#DIV/0!</v>
      </c>
      <c r="DW5" s="59" t="e">
        <f t="shared" si="3"/>
        <v>#DIV/0!</v>
      </c>
      <c r="DX5" s="58" t="e">
        <f t="shared" si="3"/>
        <v>#DIV/0!</v>
      </c>
      <c r="DY5" s="58" t="e">
        <f t="shared" si="3"/>
        <v>#DIV/0!</v>
      </c>
      <c r="DZ5" s="58" t="e">
        <f t="shared" si="3"/>
        <v>#DIV/0!</v>
      </c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1"/>
      <c r="FM5" s="71"/>
      <c r="FN5" s="72"/>
      <c r="FO5" s="72"/>
      <c r="FP5" s="72"/>
      <c r="FQ5" s="72"/>
      <c r="FR5" s="72"/>
      <c r="FS5" s="72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1"/>
      <c r="GT5" s="1"/>
      <c r="GU5" s="1"/>
      <c r="GV5" s="1"/>
      <c r="GW5" s="1"/>
      <c r="GX5" s="1"/>
    </row>
    <row r="6" spans="1:216" s="73" customFormat="1" hidden="1">
      <c r="B6" s="66" t="s">
        <v>882</v>
      </c>
      <c r="C6" s="66" t="s">
        <v>1393</v>
      </c>
      <c r="D6" s="66" t="s">
        <v>883</v>
      </c>
      <c r="E6" s="66"/>
      <c r="F6" s="66"/>
      <c r="G6" s="66"/>
      <c r="H6" s="66"/>
      <c r="I6" s="66"/>
      <c r="J6" s="66" t="s">
        <v>884</v>
      </c>
      <c r="K6" s="67"/>
      <c r="L6" s="67" t="s">
        <v>885</v>
      </c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70"/>
      <c r="AC6" s="74"/>
      <c r="AD6" s="70"/>
      <c r="AE6" s="70"/>
      <c r="AF6" s="70"/>
      <c r="AG6" s="70"/>
      <c r="AH6" s="70"/>
      <c r="AI6" s="70"/>
      <c r="AJ6" s="70"/>
      <c r="AK6" s="70"/>
      <c r="AL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1"/>
      <c r="GS6" s="1"/>
      <c r="GT6" s="1"/>
      <c r="GU6" s="1"/>
      <c r="GV6" s="1"/>
      <c r="GW6" s="1"/>
      <c r="GX6" s="1"/>
    </row>
    <row r="7" spans="1:216" s="73" customFormat="1" hidden="1">
      <c r="B7" s="66" t="s">
        <v>886</v>
      </c>
      <c r="C7" s="66">
        <v>1</v>
      </c>
      <c r="D7" s="66" t="s">
        <v>887</v>
      </c>
      <c r="E7" s="66"/>
      <c r="F7" s="66"/>
      <c r="G7" s="66"/>
      <c r="H7" s="66"/>
      <c r="I7" s="66"/>
      <c r="J7" s="66" t="s">
        <v>888</v>
      </c>
      <c r="K7" s="67"/>
      <c r="L7" s="67" t="s">
        <v>889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70"/>
      <c r="AC7" s="74"/>
      <c r="AD7" s="70"/>
      <c r="AE7" s="70"/>
      <c r="AF7" s="70"/>
      <c r="AG7" s="70"/>
      <c r="AH7" s="70"/>
      <c r="AI7" s="70"/>
      <c r="AJ7" s="70"/>
      <c r="AK7" s="70"/>
      <c r="AL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1"/>
      <c r="GT7" s="1"/>
      <c r="GU7" s="1"/>
      <c r="GV7" s="1"/>
      <c r="GW7" s="1"/>
      <c r="GX7" s="1"/>
    </row>
    <row r="8" spans="1:216" s="73" customFormat="1" hidden="1">
      <c r="B8" s="66" t="s">
        <v>890</v>
      </c>
      <c r="C8" s="66"/>
      <c r="D8" s="66" t="s">
        <v>891</v>
      </c>
      <c r="E8" s="66"/>
      <c r="F8" s="66"/>
      <c r="G8" s="66"/>
      <c r="H8" s="66"/>
      <c r="I8" s="66"/>
      <c r="J8" s="66" t="s">
        <v>892</v>
      </c>
      <c r="K8" s="67"/>
      <c r="L8" s="67" t="s">
        <v>893</v>
      </c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70"/>
      <c r="AC8" s="74"/>
      <c r="AD8" s="70"/>
      <c r="AE8" s="70"/>
      <c r="AF8" s="70"/>
      <c r="AG8" s="70"/>
      <c r="AH8" s="70"/>
      <c r="AI8" s="70"/>
      <c r="AJ8" s="70"/>
      <c r="AK8" s="70"/>
      <c r="AL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M8" s="75"/>
      <c r="FN8" s="75"/>
      <c r="FO8" s="75"/>
      <c r="FP8" s="75"/>
      <c r="FQ8" s="75"/>
      <c r="FR8" s="75"/>
      <c r="FS8" s="75"/>
      <c r="FT8" s="75"/>
      <c r="FU8" s="75"/>
      <c r="FV8" s="75"/>
      <c r="FW8" s="75"/>
      <c r="FX8" s="75"/>
      <c r="FY8" s="75"/>
      <c r="FZ8" s="75"/>
      <c r="GA8" s="75"/>
      <c r="GB8" s="75"/>
      <c r="GC8" s="75"/>
      <c r="GD8" s="75"/>
      <c r="GE8" s="75"/>
      <c r="GF8" s="75"/>
      <c r="GG8" s="75"/>
      <c r="GH8" s="75"/>
      <c r="GI8" s="75"/>
      <c r="GJ8" s="75"/>
      <c r="GK8" s="75"/>
      <c r="GL8" s="75"/>
      <c r="GM8" s="75"/>
      <c r="GN8" s="75"/>
      <c r="GO8" s="75"/>
      <c r="GP8" s="75"/>
      <c r="GQ8" s="75"/>
      <c r="GR8" s="75"/>
      <c r="GS8" s="1"/>
      <c r="GT8" s="1"/>
      <c r="GU8" s="1"/>
      <c r="GV8" s="1"/>
      <c r="GW8" s="1"/>
      <c r="GX8" s="1"/>
    </row>
    <row r="9" spans="1:216" s="73" customFormat="1" ht="15.75" hidden="1" customHeight="1">
      <c r="B9" s="66" t="s">
        <v>894</v>
      </c>
      <c r="C9" s="66"/>
      <c r="D9" s="66" t="s">
        <v>895</v>
      </c>
      <c r="E9" s="66"/>
      <c r="F9" s="66"/>
      <c r="G9" s="66"/>
      <c r="H9" s="66"/>
      <c r="I9" s="66"/>
      <c r="J9" s="66" t="s">
        <v>896</v>
      </c>
      <c r="K9" s="67"/>
      <c r="L9" s="67" t="s">
        <v>897</v>
      </c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70"/>
      <c r="AC9" s="74"/>
      <c r="AD9" s="70"/>
      <c r="AE9" s="70"/>
      <c r="AF9" s="70"/>
      <c r="AG9" s="70"/>
      <c r="AH9" s="70"/>
      <c r="AI9" s="70"/>
      <c r="AJ9" s="70"/>
      <c r="AK9" s="70"/>
      <c r="AL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7"/>
      <c r="FM9" s="77"/>
      <c r="FN9" s="77"/>
      <c r="FO9" s="77"/>
      <c r="FP9" s="77"/>
      <c r="FQ9" s="77"/>
      <c r="FR9" s="77"/>
      <c r="FS9" s="77"/>
      <c r="FT9" s="409" t="s">
        <v>898</v>
      </c>
      <c r="FU9" s="409"/>
      <c r="FV9" s="409"/>
      <c r="FW9" s="409"/>
      <c r="FX9" s="409"/>
      <c r="FY9" s="409"/>
      <c r="FZ9" s="409"/>
      <c r="GA9" s="409"/>
      <c r="GB9" s="409"/>
      <c r="GC9" s="409"/>
      <c r="GD9" s="409"/>
      <c r="GE9" s="409"/>
      <c r="GF9" s="409"/>
      <c r="GG9" s="409"/>
      <c r="GH9" s="409"/>
      <c r="GI9" s="409"/>
      <c r="GJ9" s="409"/>
      <c r="GK9" s="409"/>
      <c r="GL9" s="409"/>
      <c r="GM9" s="409"/>
      <c r="GN9" s="409"/>
      <c r="GO9" s="409"/>
      <c r="GP9" s="409"/>
      <c r="GQ9" s="409"/>
      <c r="GR9" s="409"/>
      <c r="GS9" s="1"/>
      <c r="GT9" s="1"/>
      <c r="GU9" s="1"/>
      <c r="GV9" s="1"/>
      <c r="GW9" s="1"/>
      <c r="GX9" s="1"/>
    </row>
    <row r="10" spans="1:216" ht="18" customHeight="1">
      <c r="C10" s="192"/>
      <c r="D10" s="193" t="s">
        <v>1393</v>
      </c>
      <c r="E10" s="194"/>
      <c r="F10" s="194"/>
      <c r="G10" s="194"/>
      <c r="H10" s="194"/>
      <c r="I10" s="194"/>
      <c r="J10" s="195"/>
      <c r="AC10" s="198"/>
      <c r="AD10" s="184"/>
      <c r="AE10" s="184"/>
      <c r="AF10" s="184"/>
      <c r="AG10" s="184"/>
      <c r="AH10" s="182"/>
      <c r="AI10" s="182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99"/>
      <c r="BE10" s="199"/>
      <c r="BF10" s="199"/>
      <c r="BG10" s="199"/>
      <c r="BH10" s="199"/>
      <c r="BI10" s="199"/>
      <c r="BJ10" s="199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2"/>
      <c r="FM10" s="409" t="s">
        <v>899</v>
      </c>
      <c r="FN10" s="409"/>
      <c r="FO10" s="409"/>
      <c r="FP10" s="409"/>
      <c r="FQ10" s="410" t="s">
        <v>900</v>
      </c>
      <c r="FR10" s="410"/>
      <c r="FS10" s="410"/>
      <c r="FT10" s="411" t="s">
        <v>901</v>
      </c>
      <c r="FU10" s="411"/>
      <c r="FV10" s="411"/>
      <c r="FW10" s="411"/>
      <c r="FX10" s="412"/>
      <c r="FY10" s="413" t="s">
        <v>902</v>
      </c>
      <c r="FZ10" s="414"/>
      <c r="GA10" s="415" t="s">
        <v>903</v>
      </c>
      <c r="GB10" s="416"/>
      <c r="GC10" s="99"/>
      <c r="GD10" s="99"/>
      <c r="GE10" s="92" t="s">
        <v>904</v>
      </c>
      <c r="GF10" s="92"/>
      <c r="GG10" s="92"/>
      <c r="GH10" s="92"/>
      <c r="GI10" s="92"/>
      <c r="GJ10" s="92"/>
      <c r="GK10" s="92"/>
      <c r="GL10" s="92"/>
      <c r="GM10" s="77"/>
      <c r="GN10" s="77"/>
      <c r="GO10" s="77"/>
      <c r="GP10" s="77"/>
      <c r="GQ10" s="77"/>
      <c r="GR10" s="77"/>
      <c r="GS10" s="1"/>
      <c r="GT10" s="1"/>
      <c r="GU10" s="1"/>
      <c r="GV10" s="1"/>
      <c r="GW10" s="1"/>
      <c r="GX10" s="1"/>
    </row>
    <row r="11" spans="1:216" ht="18" customHeight="1">
      <c r="C11" s="192"/>
      <c r="D11" s="193">
        <v>1</v>
      </c>
      <c r="E11" s="194"/>
      <c r="F11" s="194"/>
      <c r="G11" s="194"/>
      <c r="H11" s="194"/>
      <c r="I11" s="194"/>
      <c r="J11" s="195"/>
      <c r="AC11" s="176"/>
      <c r="AD11" s="177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200"/>
      <c r="BG11" s="200"/>
      <c r="BH11" s="175"/>
      <c r="BI11" s="175"/>
      <c r="BJ11" s="175"/>
      <c r="ER11" s="408" t="s">
        <v>905</v>
      </c>
      <c r="ES11" s="408"/>
      <c r="ET11" s="408"/>
      <c r="EU11" s="408"/>
      <c r="EV11" s="408" t="s">
        <v>906</v>
      </c>
      <c r="EW11" s="408"/>
      <c r="EX11" s="408"/>
      <c r="EY11" s="408"/>
      <c r="EZ11" s="408" t="s">
        <v>907</v>
      </c>
      <c r="FA11" s="408"/>
      <c r="FB11" s="408" t="s">
        <v>908</v>
      </c>
      <c r="FC11" s="408"/>
      <c r="FD11" s="100" t="s">
        <v>909</v>
      </c>
      <c r="FE11" s="100" t="s">
        <v>910</v>
      </c>
      <c r="FF11" s="100" t="s">
        <v>911</v>
      </c>
      <c r="FG11" s="100" t="s">
        <v>912</v>
      </c>
      <c r="FH11" s="100" t="s">
        <v>911</v>
      </c>
      <c r="FI11" s="100" t="s">
        <v>913</v>
      </c>
      <c r="FJ11" s="100" t="s">
        <v>913</v>
      </c>
      <c r="FK11" s="100" t="s">
        <v>913</v>
      </c>
      <c r="FL11" s="92" t="s">
        <v>914</v>
      </c>
      <c r="FM11" s="101" t="s">
        <v>743</v>
      </c>
      <c r="FN11" s="78" t="s">
        <v>915</v>
      </c>
      <c r="FO11" s="78" t="s">
        <v>916</v>
      </c>
      <c r="FP11" s="78" t="s">
        <v>917</v>
      </c>
      <c r="FQ11" s="93" t="s">
        <v>915</v>
      </c>
      <c r="FR11" s="93" t="s">
        <v>916</v>
      </c>
      <c r="FS11" s="93" t="s">
        <v>917</v>
      </c>
      <c r="FT11" s="94" t="s">
        <v>915</v>
      </c>
      <c r="FU11" s="94" t="s">
        <v>916</v>
      </c>
      <c r="FV11" s="94" t="s">
        <v>917</v>
      </c>
      <c r="FW11" s="95" t="s">
        <v>918</v>
      </c>
      <c r="FX11" s="96" t="s">
        <v>919</v>
      </c>
      <c r="FY11" s="95" t="s">
        <v>918</v>
      </c>
      <c r="FZ11" s="96" t="s">
        <v>919</v>
      </c>
      <c r="GA11" s="97" t="s">
        <v>918</v>
      </c>
      <c r="GB11" s="98" t="s">
        <v>919</v>
      </c>
      <c r="GC11" s="102" t="s">
        <v>920</v>
      </c>
      <c r="GD11" s="102" t="s">
        <v>921</v>
      </c>
      <c r="GE11" s="71" t="s">
        <v>761</v>
      </c>
      <c r="GF11" s="71" t="s">
        <v>762</v>
      </c>
      <c r="GG11" s="71" t="s">
        <v>763</v>
      </c>
      <c r="GH11" s="71" t="s">
        <v>764</v>
      </c>
      <c r="GI11" s="71" t="s">
        <v>765</v>
      </c>
      <c r="GJ11" s="71" t="s">
        <v>766</v>
      </c>
      <c r="GK11" s="71" t="s">
        <v>767</v>
      </c>
      <c r="GL11" s="71" t="s">
        <v>768</v>
      </c>
      <c r="GM11" s="71" t="s">
        <v>769</v>
      </c>
      <c r="GN11" s="71" t="s">
        <v>770</v>
      </c>
      <c r="GO11" s="71" t="s">
        <v>771</v>
      </c>
      <c r="GP11" s="71" t="s">
        <v>772</v>
      </c>
      <c r="GQ11" s="71" t="s">
        <v>773</v>
      </c>
      <c r="GR11" s="71" t="s">
        <v>774</v>
      </c>
      <c r="GS11" s="1"/>
      <c r="GT11" s="1"/>
      <c r="GU11" s="1"/>
      <c r="GV11" s="1"/>
      <c r="GW11" s="1"/>
      <c r="GX11" s="1"/>
    </row>
    <row r="12" spans="1:216" ht="11.25" customHeight="1">
      <c r="C12" s="194"/>
      <c r="D12" s="201"/>
      <c r="E12" s="194"/>
      <c r="F12" s="194"/>
      <c r="G12" s="194"/>
      <c r="H12" s="194"/>
      <c r="I12" s="194"/>
      <c r="J12" s="195"/>
      <c r="ER12" s="100" t="s">
        <v>922</v>
      </c>
      <c r="ES12" s="100" t="s">
        <v>923</v>
      </c>
      <c r="ET12" s="100" t="s">
        <v>924</v>
      </c>
      <c r="EU12" s="100" t="s">
        <v>925</v>
      </c>
      <c r="EV12" s="100" t="s">
        <v>922</v>
      </c>
      <c r="EW12" s="100" t="s">
        <v>923</v>
      </c>
      <c r="EX12" s="100" t="s">
        <v>924</v>
      </c>
      <c r="EY12" s="100" t="s">
        <v>925</v>
      </c>
      <c r="EZ12" s="100" t="s">
        <v>926</v>
      </c>
      <c r="FA12" s="100" t="s">
        <v>927</v>
      </c>
      <c r="FB12" s="100" t="s">
        <v>926</v>
      </c>
      <c r="FC12" s="100" t="s">
        <v>927</v>
      </c>
      <c r="FD12" s="100" t="s">
        <v>928</v>
      </c>
      <c r="FE12" s="100" t="s">
        <v>929</v>
      </c>
      <c r="FF12" s="100" t="s">
        <v>930</v>
      </c>
      <c r="FG12" s="100" t="s">
        <v>931</v>
      </c>
      <c r="FH12" s="100" t="s">
        <v>78</v>
      </c>
      <c r="FI12" s="100" t="s">
        <v>932</v>
      </c>
      <c r="FJ12" s="100" t="s">
        <v>932</v>
      </c>
      <c r="FK12" s="100" t="s">
        <v>932</v>
      </c>
      <c r="FL12" s="92" t="s">
        <v>933</v>
      </c>
      <c r="FM12" s="92">
        <v>3</v>
      </c>
      <c r="FN12" s="92" t="s">
        <v>934</v>
      </c>
      <c r="FO12" s="92" t="s">
        <v>935</v>
      </c>
      <c r="FP12" s="92" t="s">
        <v>936</v>
      </c>
      <c r="FQ12" s="92" t="s">
        <v>937</v>
      </c>
      <c r="FR12" s="92" t="s">
        <v>938</v>
      </c>
      <c r="FS12" s="92"/>
      <c r="FT12" s="92" t="s">
        <v>939</v>
      </c>
      <c r="FU12" s="92" t="s">
        <v>940</v>
      </c>
      <c r="FV12" s="92"/>
      <c r="FW12" s="105" t="s">
        <v>941</v>
      </c>
      <c r="FX12" s="105" t="s">
        <v>942</v>
      </c>
      <c r="FY12" s="92" t="s">
        <v>943</v>
      </c>
      <c r="FZ12" s="92" t="s">
        <v>944</v>
      </c>
      <c r="GA12" s="105" t="s">
        <v>945</v>
      </c>
      <c r="GB12" s="105" t="s">
        <v>946</v>
      </c>
      <c r="GC12" s="92" t="s">
        <v>933</v>
      </c>
      <c r="GD12" s="92" t="s">
        <v>947</v>
      </c>
      <c r="GE12" s="92"/>
      <c r="GF12" s="92"/>
      <c r="GG12" s="92"/>
      <c r="GH12" s="92"/>
      <c r="GI12" s="92"/>
      <c r="GJ12" s="92"/>
      <c r="GK12" s="92"/>
      <c r="GL12" s="100"/>
      <c r="GM12" s="100"/>
      <c r="GN12" s="100"/>
      <c r="GO12" s="100"/>
      <c r="GP12" s="100"/>
      <c r="GQ12" s="100"/>
      <c r="GR12" s="100"/>
      <c r="GS12" s="1"/>
      <c r="GT12" s="1"/>
      <c r="GU12" s="1"/>
      <c r="GV12" s="1"/>
      <c r="GW12" s="1"/>
      <c r="GX12" s="1"/>
    </row>
    <row r="13" spans="1:216" ht="0.75" customHeight="1">
      <c r="C13" s="194" t="s">
        <v>894</v>
      </c>
      <c r="D13" s="201"/>
      <c r="E13" s="194" t="s">
        <v>896</v>
      </c>
      <c r="F13" s="194"/>
      <c r="G13" s="194"/>
      <c r="H13" s="194"/>
      <c r="I13" s="194"/>
    </row>
    <row r="14" spans="1:216" ht="1.5" customHeight="1">
      <c r="C14" s="194"/>
      <c r="D14" s="201"/>
      <c r="E14" s="194"/>
      <c r="F14" s="194"/>
      <c r="G14" s="194"/>
      <c r="H14" s="194"/>
      <c r="I14" s="194"/>
    </row>
    <row r="15" spans="1:216" hidden="1">
      <c r="C15" s="194"/>
      <c r="D15" s="201"/>
      <c r="E15" s="194"/>
      <c r="F15" s="194"/>
      <c r="G15" s="194"/>
      <c r="H15" s="194"/>
      <c r="I15" s="194"/>
      <c r="J15" s="202"/>
    </row>
    <row r="16" spans="1:216" s="203" customFormat="1" ht="0.75" hidden="1" customHeight="1">
      <c r="B16" s="204"/>
      <c r="C16" s="194"/>
      <c r="E16" s="205"/>
      <c r="F16" s="205"/>
      <c r="G16" s="205"/>
      <c r="H16" s="205"/>
      <c r="I16" s="205"/>
      <c r="J16" s="206"/>
      <c r="K16" s="207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9"/>
      <c r="AB16" s="209"/>
      <c r="AC16" s="209"/>
      <c r="AD16" s="209"/>
      <c r="AE16" s="209"/>
      <c r="AF16" s="206"/>
      <c r="AG16" s="210"/>
      <c r="AH16" s="210"/>
      <c r="AI16" s="211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</row>
    <row r="17" spans="2:160" s="203" customFormat="1" hidden="1">
      <c r="B17" s="204"/>
      <c r="C17" s="194"/>
      <c r="D17" s="201"/>
      <c r="E17" s="194"/>
      <c r="F17" s="194"/>
      <c r="G17" s="194"/>
      <c r="H17" s="194"/>
      <c r="I17" s="194"/>
      <c r="J17" s="207"/>
      <c r="K17" s="207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9"/>
      <c r="AB17" s="209"/>
      <c r="AC17" s="209"/>
      <c r="AD17" s="209"/>
      <c r="AE17" s="209"/>
      <c r="AF17" s="206"/>
      <c r="AG17" s="210"/>
      <c r="AH17" s="210"/>
      <c r="AI17" s="211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</row>
    <row r="18" spans="2:160" s="203" customFormat="1" hidden="1">
      <c r="B18" s="204"/>
      <c r="C18" s="194"/>
      <c r="D18" s="201"/>
      <c r="E18" s="194"/>
      <c r="F18" s="194"/>
      <c r="G18" s="194"/>
      <c r="H18" s="194"/>
      <c r="I18" s="194"/>
      <c r="J18" s="207"/>
      <c r="K18" s="207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9"/>
      <c r="AB18" s="209"/>
      <c r="AC18" s="209"/>
      <c r="AD18" s="209"/>
      <c r="AE18" s="209"/>
      <c r="AF18" s="206"/>
      <c r="AG18" s="210"/>
      <c r="AH18" s="210"/>
      <c r="AI18" s="211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</row>
    <row r="19" spans="2:160" s="203" customFormat="1" hidden="1">
      <c r="B19" s="204"/>
      <c r="C19" s="194"/>
      <c r="D19" s="201"/>
      <c r="E19" s="194"/>
      <c r="F19" s="194"/>
      <c r="G19" s="194"/>
      <c r="H19" s="194"/>
      <c r="I19" s="194"/>
      <c r="J19" s="207"/>
      <c r="K19" s="207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9"/>
      <c r="AB19" s="209"/>
      <c r="AC19" s="209"/>
      <c r="AD19" s="209"/>
      <c r="AE19" s="209"/>
      <c r="AF19" s="206"/>
      <c r="AG19" s="210"/>
      <c r="AH19" s="210"/>
      <c r="AI19" s="211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</row>
    <row r="20" spans="2:160" s="212" customFormat="1" ht="12.75" customHeight="1">
      <c r="B20" s="213" t="s">
        <v>124</v>
      </c>
      <c r="C20" s="214" t="s">
        <v>913</v>
      </c>
      <c r="D20" s="215" t="s">
        <v>132</v>
      </c>
      <c r="E20" s="214" t="s">
        <v>952</v>
      </c>
      <c r="F20" s="214" t="s">
        <v>952</v>
      </c>
      <c r="G20" s="214"/>
      <c r="H20" s="214"/>
      <c r="I20" s="214"/>
      <c r="J20" s="214" t="s">
        <v>178</v>
      </c>
      <c r="K20" s="214" t="s">
        <v>932</v>
      </c>
      <c r="L20" s="214" t="s">
        <v>932</v>
      </c>
      <c r="M20" s="214" t="s">
        <v>932</v>
      </c>
      <c r="N20" s="214" t="s">
        <v>1060</v>
      </c>
      <c r="O20" s="214" t="s">
        <v>1060</v>
      </c>
      <c r="P20" s="214" t="s">
        <v>1060</v>
      </c>
      <c r="Q20" s="214"/>
      <c r="R20" s="214"/>
      <c r="S20" s="214"/>
      <c r="T20" s="214" t="s">
        <v>1061</v>
      </c>
      <c r="U20" s="214" t="s">
        <v>1062</v>
      </c>
      <c r="V20" s="214"/>
      <c r="W20" s="214"/>
      <c r="X20" s="214"/>
      <c r="Y20" s="214"/>
      <c r="Z20" s="214"/>
      <c r="AA20" s="216" t="s">
        <v>1063</v>
      </c>
      <c r="AB20" s="217" t="s">
        <v>1063</v>
      </c>
      <c r="AC20" s="217" t="s">
        <v>1064</v>
      </c>
      <c r="AD20" s="217" t="s">
        <v>1065</v>
      </c>
      <c r="AE20" s="217" t="s">
        <v>1066</v>
      </c>
      <c r="AF20" s="217" t="s">
        <v>1067</v>
      </c>
      <c r="AG20" s="217" t="s">
        <v>1068</v>
      </c>
      <c r="AH20" s="217" t="s">
        <v>1069</v>
      </c>
      <c r="AI20" s="217" t="s">
        <v>1067</v>
      </c>
      <c r="AJ20" s="217" t="s">
        <v>1070</v>
      </c>
      <c r="AK20" s="217" t="s">
        <v>1071</v>
      </c>
      <c r="AL20" s="217" t="s">
        <v>1072</v>
      </c>
      <c r="AM20" s="217" t="s">
        <v>1071</v>
      </c>
      <c r="AN20" s="217" t="s">
        <v>1073</v>
      </c>
      <c r="AO20" s="217" t="s">
        <v>1074</v>
      </c>
      <c r="AP20" s="217" t="s">
        <v>1075</v>
      </c>
      <c r="AQ20" s="217" t="s">
        <v>1065</v>
      </c>
      <c r="AR20" s="217" t="s">
        <v>970</v>
      </c>
      <c r="AS20" s="217" t="s">
        <v>1067</v>
      </c>
      <c r="AT20" s="217" t="s">
        <v>1076</v>
      </c>
      <c r="AU20" s="217" t="s">
        <v>1077</v>
      </c>
      <c r="AV20" s="217" t="s">
        <v>980</v>
      </c>
      <c r="AW20" s="217" t="s">
        <v>981</v>
      </c>
      <c r="AX20" s="217" t="s">
        <v>969</v>
      </c>
      <c r="AY20" s="217" t="s">
        <v>1068</v>
      </c>
      <c r="AZ20" s="217" t="s">
        <v>970</v>
      </c>
      <c r="BA20" s="217" t="s">
        <v>1078</v>
      </c>
      <c r="BB20" s="217" t="s">
        <v>959</v>
      </c>
      <c r="BC20" s="217" t="s">
        <v>967</v>
      </c>
      <c r="BD20" s="217" t="s">
        <v>971</v>
      </c>
      <c r="BE20" s="217" t="s">
        <v>1079</v>
      </c>
      <c r="BF20" s="217" t="s">
        <v>1079</v>
      </c>
      <c r="BG20" s="217" t="s">
        <v>959</v>
      </c>
      <c r="BH20" s="217" t="s">
        <v>970</v>
      </c>
      <c r="BI20" s="217" t="s">
        <v>971</v>
      </c>
      <c r="BJ20" s="217" t="s">
        <v>970</v>
      </c>
      <c r="BK20" s="217" t="s">
        <v>970</v>
      </c>
      <c r="BL20" s="217" t="s">
        <v>295</v>
      </c>
      <c r="BM20" s="217" t="s">
        <v>976</v>
      </c>
      <c r="BN20" s="217" t="s">
        <v>977</v>
      </c>
      <c r="BO20" s="217" t="s">
        <v>978</v>
      </c>
      <c r="BP20" s="217" t="s">
        <v>979</v>
      </c>
      <c r="BQ20" s="217" t="s">
        <v>310</v>
      </c>
      <c r="BR20" s="217" t="s">
        <v>313</v>
      </c>
      <c r="BS20" s="217" t="s">
        <v>316</v>
      </c>
      <c r="BT20" s="217" t="s">
        <v>319</v>
      </c>
      <c r="BU20" s="217" t="s">
        <v>322</v>
      </c>
      <c r="BV20" s="217" t="s">
        <v>1080</v>
      </c>
      <c r="BW20" s="217" t="s">
        <v>1080</v>
      </c>
      <c r="BX20" s="217" t="s">
        <v>1080</v>
      </c>
      <c r="BY20" s="217" t="s">
        <v>1081</v>
      </c>
      <c r="BZ20" s="217" t="s">
        <v>970</v>
      </c>
      <c r="CA20" s="217" t="s">
        <v>970</v>
      </c>
      <c r="CB20" s="217" t="s">
        <v>970</v>
      </c>
      <c r="CC20" s="217" t="s">
        <v>970</v>
      </c>
      <c r="CD20" s="217" t="s">
        <v>970</v>
      </c>
      <c r="CE20" s="217" t="s">
        <v>970</v>
      </c>
      <c r="CF20" s="217" t="s">
        <v>974</v>
      </c>
      <c r="CG20" s="217" t="s">
        <v>974</v>
      </c>
      <c r="CH20" s="217" t="s">
        <v>806</v>
      </c>
      <c r="CI20" s="217" t="s">
        <v>807</v>
      </c>
      <c r="CJ20" s="217" t="s">
        <v>808</v>
      </c>
      <c r="CK20" s="217" t="s">
        <v>822</v>
      </c>
      <c r="CL20" s="217" t="s">
        <v>823</v>
      </c>
      <c r="CM20" s="217" t="s">
        <v>824</v>
      </c>
      <c r="CN20" s="217" t="s">
        <v>834</v>
      </c>
      <c r="CO20" s="217" t="s">
        <v>835</v>
      </c>
      <c r="CP20" s="217" t="s">
        <v>846</v>
      </c>
      <c r="CQ20" s="217" t="s">
        <v>847</v>
      </c>
      <c r="CR20" s="217" t="s">
        <v>859</v>
      </c>
      <c r="CS20" s="217" t="s">
        <v>860</v>
      </c>
      <c r="CT20" s="217" t="s">
        <v>1082</v>
      </c>
      <c r="CU20" s="217" t="s">
        <v>963</v>
      </c>
      <c r="CV20" s="217" t="s">
        <v>963</v>
      </c>
      <c r="CW20" s="217" t="s">
        <v>963</v>
      </c>
      <c r="CX20" s="217" t="s">
        <v>1083</v>
      </c>
      <c r="CY20" s="217" t="s">
        <v>1083</v>
      </c>
      <c r="CZ20" s="217" t="s">
        <v>1084</v>
      </c>
      <c r="DA20" s="217" t="s">
        <v>1084</v>
      </c>
      <c r="DB20" s="217" t="s">
        <v>1084</v>
      </c>
      <c r="DC20" s="217" t="s">
        <v>1085</v>
      </c>
      <c r="DD20" s="217" t="s">
        <v>1086</v>
      </c>
      <c r="DE20" s="217" t="s">
        <v>1087</v>
      </c>
      <c r="DF20" s="217" t="s">
        <v>1084</v>
      </c>
      <c r="DG20" s="217" t="s">
        <v>1084</v>
      </c>
      <c r="DH20" s="217" t="s">
        <v>1088</v>
      </c>
      <c r="DI20" s="217" t="s">
        <v>394</v>
      </c>
      <c r="DJ20" s="217" t="s">
        <v>398</v>
      </c>
      <c r="DK20" s="217" t="s">
        <v>401</v>
      </c>
      <c r="DL20" s="217" t="s">
        <v>404</v>
      </c>
      <c r="DM20" s="217" t="s">
        <v>407</v>
      </c>
      <c r="DN20" s="217" t="s">
        <v>410</v>
      </c>
      <c r="DO20" s="217" t="s">
        <v>413</v>
      </c>
      <c r="DP20" s="217" t="s">
        <v>416</v>
      </c>
      <c r="DQ20" s="217" t="s">
        <v>419</v>
      </c>
      <c r="DR20" s="217" t="s">
        <v>422</v>
      </c>
      <c r="DS20" s="217" t="s">
        <v>263</v>
      </c>
      <c r="DT20" s="217" t="s">
        <v>466</v>
      </c>
      <c r="DU20" s="217" t="s">
        <v>469</v>
      </c>
      <c r="DV20" s="217" t="s">
        <v>472</v>
      </c>
    </row>
    <row r="21" spans="2:160" s="212" customFormat="1" ht="12.75" customHeight="1">
      <c r="B21" s="218"/>
      <c r="C21" s="219" t="s">
        <v>989</v>
      </c>
      <c r="D21" s="218"/>
      <c r="E21" s="220"/>
      <c r="F21" s="220"/>
      <c r="G21" s="220"/>
      <c r="H21" s="220"/>
      <c r="I21" s="220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21" t="s">
        <v>1089</v>
      </c>
      <c r="AB21" s="222" t="s">
        <v>1090</v>
      </c>
      <c r="AC21" s="222" t="s">
        <v>1091</v>
      </c>
      <c r="AD21" s="222" t="s">
        <v>1092</v>
      </c>
      <c r="AE21" s="222" t="s">
        <v>1093</v>
      </c>
      <c r="AF21" s="222" t="s">
        <v>1094</v>
      </c>
      <c r="AG21" s="222" t="s">
        <v>1095</v>
      </c>
      <c r="AH21" s="222" t="s">
        <v>993</v>
      </c>
      <c r="AI21" s="223" t="s">
        <v>1096</v>
      </c>
      <c r="AJ21" s="222" t="s">
        <v>1065</v>
      </c>
      <c r="AK21" s="222" t="s">
        <v>970</v>
      </c>
      <c r="AL21" s="223" t="s">
        <v>1065</v>
      </c>
      <c r="AM21" s="222" t="s">
        <v>1097</v>
      </c>
      <c r="AN21" s="222" t="s">
        <v>1098</v>
      </c>
      <c r="AO21" s="222" t="s">
        <v>1099</v>
      </c>
      <c r="AP21" s="222" t="s">
        <v>1065</v>
      </c>
      <c r="AQ21" s="222" t="s">
        <v>1100</v>
      </c>
      <c r="AR21" s="222" t="s">
        <v>1097</v>
      </c>
      <c r="AS21" s="222" t="s">
        <v>1101</v>
      </c>
      <c r="AT21" s="222" t="s">
        <v>1102</v>
      </c>
      <c r="AU21" s="222" t="s">
        <v>1065</v>
      </c>
      <c r="AV21" s="222" t="s">
        <v>1024</v>
      </c>
      <c r="AW21" s="222" t="s">
        <v>1025</v>
      </c>
      <c r="AX21" s="222" t="s">
        <v>1003</v>
      </c>
      <c r="AY21" s="222" t="s">
        <v>1103</v>
      </c>
      <c r="AZ21" s="222" t="s">
        <v>1023</v>
      </c>
      <c r="BA21" s="222" t="s">
        <v>1104</v>
      </c>
      <c r="BB21" s="222" t="s">
        <v>1105</v>
      </c>
      <c r="BC21" s="222" t="s">
        <v>1106</v>
      </c>
      <c r="BD21" s="222" t="s">
        <v>1107</v>
      </c>
      <c r="BE21" s="222" t="s">
        <v>1108</v>
      </c>
      <c r="BF21" s="222" t="s">
        <v>1109</v>
      </c>
      <c r="BG21" s="222" t="s">
        <v>1110</v>
      </c>
      <c r="BH21" s="222" t="s">
        <v>1111</v>
      </c>
      <c r="BI21" s="222" t="s">
        <v>1112</v>
      </c>
      <c r="BJ21" s="222" t="s">
        <v>1113</v>
      </c>
      <c r="BK21" s="222" t="s">
        <v>1114</v>
      </c>
      <c r="BL21" s="222"/>
      <c r="BM21" s="222"/>
      <c r="BN21" s="222"/>
      <c r="BO21" s="222"/>
      <c r="BP21" s="222"/>
      <c r="BQ21" s="222"/>
      <c r="BR21" s="222"/>
      <c r="BS21" s="222"/>
      <c r="BT21" s="222"/>
      <c r="BU21" s="222"/>
      <c r="BV21" s="222" t="s">
        <v>1115</v>
      </c>
      <c r="BW21" s="222" t="s">
        <v>1116</v>
      </c>
      <c r="BX21" s="222" t="s">
        <v>1117</v>
      </c>
      <c r="BY21" s="222" t="s">
        <v>1092</v>
      </c>
      <c r="BZ21" s="222" t="s">
        <v>1118</v>
      </c>
      <c r="CA21" s="222" t="s">
        <v>1119</v>
      </c>
      <c r="CB21" s="222" t="s">
        <v>1120</v>
      </c>
      <c r="CC21" s="222" t="s">
        <v>1121</v>
      </c>
      <c r="CD21" s="222" t="s">
        <v>1122</v>
      </c>
      <c r="CE21" s="222" t="s">
        <v>1123</v>
      </c>
      <c r="CF21" s="222" t="s">
        <v>1124</v>
      </c>
      <c r="CG21" s="222" t="s">
        <v>1125</v>
      </c>
      <c r="CH21" s="222"/>
      <c r="CI21" s="222"/>
      <c r="CJ21" s="222"/>
      <c r="CK21" s="222"/>
      <c r="CL21" s="222"/>
      <c r="CM21" s="222"/>
      <c r="CN21" s="222"/>
      <c r="CO21" s="222"/>
      <c r="CP21" s="222"/>
      <c r="CQ21" s="222"/>
      <c r="CR21" s="222"/>
      <c r="CS21" s="222"/>
      <c r="CT21" s="222" t="s">
        <v>1126</v>
      </c>
      <c r="CU21" s="222" t="s">
        <v>1127</v>
      </c>
      <c r="CV21" s="222" t="s">
        <v>1128</v>
      </c>
      <c r="CW21" s="222" t="s">
        <v>1129</v>
      </c>
      <c r="CX21" s="222" t="s">
        <v>1130</v>
      </c>
      <c r="CY21" s="222" t="s">
        <v>1131</v>
      </c>
      <c r="CZ21" s="222" t="s">
        <v>1132</v>
      </c>
      <c r="DA21" s="222" t="s">
        <v>1133</v>
      </c>
      <c r="DB21" s="222" t="s">
        <v>955</v>
      </c>
      <c r="DC21" s="222"/>
      <c r="DD21" s="222" t="s">
        <v>1008</v>
      </c>
      <c r="DE21" s="222" t="s">
        <v>1008</v>
      </c>
      <c r="DF21" s="222" t="s">
        <v>1134</v>
      </c>
      <c r="DG21" s="222" t="s">
        <v>1135</v>
      </c>
      <c r="DH21" s="222" t="s">
        <v>1014</v>
      </c>
      <c r="DI21" s="222"/>
      <c r="DJ21" s="222"/>
      <c r="DK21" s="222"/>
      <c r="DL21" s="222"/>
      <c r="DM21" s="222"/>
      <c r="DN21" s="222"/>
      <c r="DO21" s="222"/>
      <c r="DP21" s="222"/>
      <c r="DQ21" s="222"/>
      <c r="DR21" s="222"/>
      <c r="DS21" s="222"/>
      <c r="DT21" s="222"/>
      <c r="DU21" s="222"/>
      <c r="DV21" s="222"/>
    </row>
    <row r="22" spans="2:160" s="203" customFormat="1" ht="12.75" customHeight="1">
      <c r="B22" s="224"/>
      <c r="C22" s="224"/>
      <c r="D22" s="224"/>
      <c r="E22" s="225"/>
      <c r="F22" s="225"/>
      <c r="G22" s="225"/>
      <c r="H22" s="225"/>
      <c r="I22" s="225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7"/>
      <c r="AC22" s="227"/>
      <c r="AD22" s="228"/>
      <c r="AE22" s="229"/>
      <c r="AF22" s="229"/>
      <c r="AG22" s="229"/>
      <c r="AH22" s="229"/>
      <c r="AI22" s="230"/>
      <c r="AJ22" s="229"/>
      <c r="AK22" s="229"/>
      <c r="AL22" s="230"/>
      <c r="AM22" s="229"/>
      <c r="AN22" s="229"/>
      <c r="AO22" s="229"/>
      <c r="AP22" s="229"/>
      <c r="AQ22" s="229"/>
      <c r="AR22" s="229"/>
      <c r="AS22" s="229"/>
      <c r="AT22" s="229"/>
      <c r="AU22" s="229"/>
      <c r="AV22" s="229"/>
      <c r="AW22" s="229"/>
      <c r="AX22" s="229"/>
      <c r="AY22" s="229"/>
      <c r="AZ22" s="229"/>
      <c r="BA22" s="229"/>
      <c r="BB22" s="229"/>
      <c r="BC22" s="229"/>
      <c r="BD22" s="229"/>
      <c r="BE22" s="229"/>
      <c r="BF22" s="229"/>
      <c r="BG22" s="229"/>
      <c r="BH22" s="229"/>
      <c r="BI22" s="229"/>
      <c r="BJ22" s="229"/>
    </row>
    <row r="23" spans="2:160" s="231" customFormat="1" ht="14.1" customHeight="1">
      <c r="B23" s="232"/>
      <c r="C23" s="232"/>
      <c r="D23" s="232"/>
      <c r="E23" s="233"/>
      <c r="F23" s="233"/>
      <c r="G23" s="233"/>
      <c r="H23" s="233"/>
      <c r="I23" s="233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5"/>
      <c r="AC23" s="235" t="s">
        <v>1136</v>
      </c>
      <c r="AD23" s="236" t="s">
        <v>927</v>
      </c>
      <c r="AE23" s="237" t="s">
        <v>927</v>
      </c>
      <c r="AF23" s="237" t="s">
        <v>927</v>
      </c>
      <c r="AG23" s="237" t="s">
        <v>927</v>
      </c>
      <c r="AH23" s="237" t="s">
        <v>927</v>
      </c>
      <c r="AI23" s="237" t="s">
        <v>927</v>
      </c>
      <c r="AJ23" s="237" t="s">
        <v>927</v>
      </c>
      <c r="AK23" s="237" t="s">
        <v>927</v>
      </c>
      <c r="AL23" s="237" t="s">
        <v>927</v>
      </c>
      <c r="AM23" s="237" t="s">
        <v>927</v>
      </c>
      <c r="AN23" s="237" t="s">
        <v>927</v>
      </c>
      <c r="AO23" s="237" t="s">
        <v>927</v>
      </c>
      <c r="AP23" s="237" t="s">
        <v>927</v>
      </c>
      <c r="AQ23" s="237" t="s">
        <v>927</v>
      </c>
      <c r="AR23" s="237" t="s">
        <v>927</v>
      </c>
      <c r="AS23" s="237" t="s">
        <v>927</v>
      </c>
      <c r="AT23" s="237" t="s">
        <v>927</v>
      </c>
      <c r="AU23" s="237" t="s">
        <v>927</v>
      </c>
      <c r="AV23" s="237" t="s">
        <v>927</v>
      </c>
      <c r="AW23" s="237" t="s">
        <v>927</v>
      </c>
      <c r="AX23" s="237" t="s">
        <v>927</v>
      </c>
      <c r="AY23" s="237" t="s">
        <v>927</v>
      </c>
      <c r="AZ23" s="237" t="s">
        <v>927</v>
      </c>
      <c r="BA23" s="237" t="s">
        <v>927</v>
      </c>
      <c r="BB23" s="237" t="s">
        <v>927</v>
      </c>
      <c r="BC23" s="237" t="s">
        <v>927</v>
      </c>
      <c r="BD23" s="237" t="s">
        <v>927</v>
      </c>
      <c r="BE23" s="237" t="s">
        <v>927</v>
      </c>
      <c r="BF23" s="237" t="s">
        <v>927</v>
      </c>
      <c r="BG23" s="237" t="s">
        <v>927</v>
      </c>
      <c r="BH23" s="237" t="s">
        <v>927</v>
      </c>
      <c r="BI23" s="237" t="s">
        <v>927</v>
      </c>
      <c r="BJ23" s="237" t="s">
        <v>927</v>
      </c>
      <c r="BK23" s="237" t="s">
        <v>927</v>
      </c>
      <c r="BL23" s="231" t="s">
        <v>1137</v>
      </c>
      <c r="BM23" s="231" t="s">
        <v>1138</v>
      </c>
      <c r="BN23" s="231" t="s">
        <v>1138</v>
      </c>
      <c r="BO23" s="231" t="s">
        <v>1138</v>
      </c>
      <c r="BP23" s="231" t="s">
        <v>1137</v>
      </c>
      <c r="BQ23" s="231" t="s">
        <v>1137</v>
      </c>
      <c r="BR23" s="231" t="s">
        <v>1137</v>
      </c>
      <c r="BS23" s="231" t="s">
        <v>1137</v>
      </c>
      <c r="BT23" s="231" t="s">
        <v>1137</v>
      </c>
      <c r="BU23" s="231" t="s">
        <v>1137</v>
      </c>
      <c r="BZ23" s="231" t="s">
        <v>927</v>
      </c>
      <c r="CA23" s="231" t="s">
        <v>927</v>
      </c>
      <c r="CB23" s="231" t="s">
        <v>927</v>
      </c>
      <c r="CC23" s="231" t="s">
        <v>927</v>
      </c>
      <c r="CD23" s="231" t="s">
        <v>927</v>
      </c>
      <c r="CE23" s="231" t="s">
        <v>927</v>
      </c>
      <c r="DA23" s="231" t="s">
        <v>927</v>
      </c>
      <c r="DB23" s="231" t="s">
        <v>927</v>
      </c>
      <c r="DC23" s="231" t="s">
        <v>927</v>
      </c>
      <c r="DD23" s="231" t="s">
        <v>927</v>
      </c>
    </row>
    <row r="24" spans="2:160" s="238" customFormat="1" ht="14.1" customHeight="1">
      <c r="B24" s="239"/>
      <c r="C24" s="240"/>
      <c r="D24" s="240"/>
      <c r="E24" s="241"/>
      <c r="F24" s="241"/>
      <c r="G24" s="241"/>
      <c r="H24" s="241"/>
      <c r="I24" s="241"/>
      <c r="J24" s="241"/>
      <c r="K24" s="241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 t="s">
        <v>112</v>
      </c>
      <c r="AB24" s="243" t="s">
        <v>120</v>
      </c>
      <c r="AC24" s="243" t="s">
        <v>128</v>
      </c>
      <c r="AD24" s="244" t="s">
        <v>137</v>
      </c>
      <c r="AE24" s="245" t="s">
        <v>144</v>
      </c>
      <c r="AF24" s="245" t="s">
        <v>151</v>
      </c>
      <c r="AG24" s="245" t="s">
        <v>158</v>
      </c>
      <c r="AH24" s="245" t="s">
        <v>165</v>
      </c>
      <c r="AI24" s="246" t="s">
        <v>170</v>
      </c>
      <c r="AJ24" s="245" t="s">
        <v>176</v>
      </c>
      <c r="AK24" s="245" t="s">
        <v>183</v>
      </c>
      <c r="AL24" s="246" t="s">
        <v>189</v>
      </c>
      <c r="AM24" s="245" t="s">
        <v>194</v>
      </c>
      <c r="AN24" s="245" t="s">
        <v>200</v>
      </c>
      <c r="AO24" s="247" t="s">
        <v>206</v>
      </c>
      <c r="AP24" s="247" t="s">
        <v>212</v>
      </c>
      <c r="AQ24" s="247" t="s">
        <v>218</v>
      </c>
      <c r="AR24" s="247" t="s">
        <v>224</v>
      </c>
      <c r="AS24" s="247" t="s">
        <v>230</v>
      </c>
      <c r="AT24" s="247" t="s">
        <v>235</v>
      </c>
      <c r="AU24" s="245" t="s">
        <v>239</v>
      </c>
      <c r="AV24" s="245" t="s">
        <v>244</v>
      </c>
      <c r="AW24" s="247" t="s">
        <v>248</v>
      </c>
      <c r="AX24" s="247" t="s">
        <v>252</v>
      </c>
      <c r="AY24" s="247" t="s">
        <v>256</v>
      </c>
      <c r="AZ24" s="247" t="s">
        <v>259</v>
      </c>
      <c r="BA24" s="247" t="s">
        <v>262</v>
      </c>
      <c r="BB24" s="245" t="s">
        <v>266</v>
      </c>
      <c r="BC24" s="245" t="s">
        <v>269</v>
      </c>
      <c r="BD24" s="245" t="s">
        <v>272</v>
      </c>
      <c r="BE24" s="247" t="s">
        <v>275</v>
      </c>
      <c r="BF24" s="247" t="s">
        <v>278</v>
      </c>
      <c r="BG24" s="247" t="s">
        <v>281</v>
      </c>
      <c r="BH24" s="247" t="s">
        <v>284</v>
      </c>
      <c r="BI24" s="247" t="s">
        <v>287</v>
      </c>
      <c r="BJ24" s="247" t="s">
        <v>290</v>
      </c>
      <c r="BK24" s="238" t="s">
        <v>293</v>
      </c>
      <c r="BL24" s="238" t="s">
        <v>296</v>
      </c>
      <c r="BM24" s="238" t="s">
        <v>299</v>
      </c>
      <c r="BN24" s="238" t="s">
        <v>302</v>
      </c>
      <c r="BO24" s="238" t="s">
        <v>305</v>
      </c>
      <c r="BP24" s="238" t="s">
        <v>308</v>
      </c>
      <c r="BQ24" s="238" t="s">
        <v>311</v>
      </c>
      <c r="BR24" s="238" t="s">
        <v>314</v>
      </c>
      <c r="BS24" s="238" t="s">
        <v>317</v>
      </c>
      <c r="BT24" s="238" t="s">
        <v>320</v>
      </c>
      <c r="BU24" s="238" t="s">
        <v>323</v>
      </c>
      <c r="BV24" s="238" t="s">
        <v>326</v>
      </c>
      <c r="BW24" s="238" t="s">
        <v>329</v>
      </c>
      <c r="BX24" s="238" t="s">
        <v>332</v>
      </c>
      <c r="BY24" s="238" t="s">
        <v>335</v>
      </c>
      <c r="BZ24" s="238" t="s">
        <v>338</v>
      </c>
      <c r="CA24" s="238" t="s">
        <v>341</v>
      </c>
      <c r="CB24" s="238" t="s">
        <v>344</v>
      </c>
      <c r="CC24" s="238" t="s">
        <v>347</v>
      </c>
      <c r="CD24" s="238" t="s">
        <v>350</v>
      </c>
      <c r="CE24" s="238" t="s">
        <v>353</v>
      </c>
      <c r="CF24" s="238" t="s">
        <v>356</v>
      </c>
      <c r="CG24" s="238" t="s">
        <v>359</v>
      </c>
      <c r="CH24" s="238" t="s">
        <v>362</v>
      </c>
      <c r="CI24" s="238" t="s">
        <v>365</v>
      </c>
      <c r="CJ24" s="238" t="s">
        <v>368</v>
      </c>
      <c r="CK24" s="238" t="s">
        <v>371</v>
      </c>
      <c r="CL24" s="238" t="s">
        <v>375</v>
      </c>
      <c r="CM24" s="238" t="s">
        <v>378</v>
      </c>
      <c r="CN24" s="238" t="s">
        <v>381</v>
      </c>
      <c r="CO24" s="238" t="s">
        <v>384</v>
      </c>
      <c r="CP24" s="238" t="s">
        <v>387</v>
      </c>
      <c r="CQ24" s="238" t="s">
        <v>390</v>
      </c>
      <c r="CR24" s="238" t="s">
        <v>393</v>
      </c>
      <c r="CS24" s="238" t="s">
        <v>397</v>
      </c>
      <c r="CT24" s="238" t="s">
        <v>400</v>
      </c>
      <c r="CU24" s="238" t="s">
        <v>403</v>
      </c>
      <c r="CV24" s="238" t="s">
        <v>406</v>
      </c>
      <c r="CW24" s="238" t="s">
        <v>409</v>
      </c>
      <c r="CX24" s="238" t="s">
        <v>412</v>
      </c>
      <c r="CY24" s="238" t="s">
        <v>415</v>
      </c>
      <c r="CZ24" s="238" t="s">
        <v>418</v>
      </c>
      <c r="DA24" s="238" t="s">
        <v>421</v>
      </c>
      <c r="DB24" s="238" t="s">
        <v>424</v>
      </c>
      <c r="DC24" s="238" t="s">
        <v>426</v>
      </c>
      <c r="DD24" s="238" t="s">
        <v>430</v>
      </c>
      <c r="DE24" s="238" t="s">
        <v>433</v>
      </c>
      <c r="DF24" s="238" t="s">
        <v>436</v>
      </c>
      <c r="DG24" s="238" t="s">
        <v>439</v>
      </c>
      <c r="DH24" s="238" t="s">
        <v>442</v>
      </c>
      <c r="DI24" s="238" t="s">
        <v>1156</v>
      </c>
      <c r="DJ24" s="238" t="s">
        <v>1157</v>
      </c>
      <c r="DK24" s="238" t="s">
        <v>1158</v>
      </c>
      <c r="DL24" s="238" t="s">
        <v>1159</v>
      </c>
      <c r="DM24" s="238" t="s">
        <v>1160</v>
      </c>
      <c r="DN24" s="238" t="s">
        <v>1161</v>
      </c>
      <c r="DO24" s="238" t="s">
        <v>1162</v>
      </c>
      <c r="DP24" s="238" t="s">
        <v>1163</v>
      </c>
      <c r="DQ24" s="238" t="s">
        <v>1164</v>
      </c>
      <c r="DR24" s="238" t="s">
        <v>1165</v>
      </c>
      <c r="DS24" s="238" t="s">
        <v>1166</v>
      </c>
      <c r="DT24" s="238" t="s">
        <v>1167</v>
      </c>
      <c r="DU24" s="238" t="s">
        <v>1168</v>
      </c>
      <c r="DV24" s="238" t="s">
        <v>1169</v>
      </c>
      <c r="DW24" s="238" t="s">
        <v>1408</v>
      </c>
      <c r="DX24" s="238" t="s">
        <v>1408</v>
      </c>
      <c r="DY24" s="238" t="s">
        <v>1408</v>
      </c>
      <c r="DZ24" s="238" t="s">
        <v>1408</v>
      </c>
    </row>
    <row r="25" spans="2:160">
      <c r="B25" s="195">
        <v>1</v>
      </c>
      <c r="C25" s="248"/>
      <c r="D25" s="248" t="s">
        <v>1394</v>
      </c>
      <c r="E25" s="249"/>
      <c r="F25" s="249"/>
      <c r="G25" s="249"/>
      <c r="H25" s="249"/>
      <c r="I25" s="249"/>
      <c r="J25" s="250"/>
      <c r="K25" s="250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180"/>
      <c r="AB25" s="180"/>
      <c r="AC25" s="180">
        <v>13.456790123456789</v>
      </c>
      <c r="AD25" s="179"/>
      <c r="AE25" s="398"/>
      <c r="AF25" s="398">
        <v>85.18518518518519</v>
      </c>
      <c r="AG25" s="398"/>
      <c r="AH25" s="398">
        <v>2</v>
      </c>
      <c r="AI25" s="180">
        <v>0.2585510461950753</v>
      </c>
      <c r="AJ25" s="398">
        <v>11.283950617283951</v>
      </c>
      <c r="AK25" s="398"/>
      <c r="AL25" s="180">
        <v>36.962962962962962</v>
      </c>
      <c r="AM25" s="398"/>
      <c r="AN25" s="398">
        <v>2.948982558139535</v>
      </c>
      <c r="AO25" s="406">
        <v>48.650831897349029</v>
      </c>
      <c r="AP25" s="398">
        <v>50.419753086419753</v>
      </c>
      <c r="AQ25" s="398">
        <v>0.45559108527131781</v>
      </c>
      <c r="AR25" s="398"/>
      <c r="AS25" s="398"/>
      <c r="AT25" s="406">
        <v>0.25786992579659535</v>
      </c>
      <c r="AU25" s="398">
        <v>2.1728395061728394</v>
      </c>
      <c r="AV25" s="398"/>
      <c r="AW25" s="398"/>
      <c r="AX25" s="398"/>
      <c r="AY25" s="179"/>
      <c r="AZ25" s="398"/>
      <c r="BA25" s="398">
        <v>2.6666666666666665</v>
      </c>
      <c r="BB25" s="179"/>
      <c r="BC25" s="179"/>
      <c r="BD25" s="179"/>
      <c r="BE25" s="179">
        <v>2.6666666666666665</v>
      </c>
      <c r="BF25" s="179"/>
      <c r="BG25" s="179"/>
      <c r="BH25" s="179">
        <v>1.8</v>
      </c>
      <c r="BI25" s="179">
        <v>1.8</v>
      </c>
      <c r="BJ25" s="179">
        <v>7.2</v>
      </c>
      <c r="BK25" s="179">
        <v>7.8</v>
      </c>
      <c r="BL25" s="398"/>
      <c r="BM25" s="398"/>
      <c r="BN25" s="399"/>
      <c r="BO25" s="399"/>
      <c r="BP25" s="399"/>
      <c r="BQ25" s="399"/>
      <c r="BR25" s="399"/>
      <c r="BS25" s="399"/>
      <c r="BT25" s="399"/>
      <c r="BU25" s="399"/>
      <c r="BV25" s="399"/>
      <c r="BW25" s="399"/>
      <c r="BX25" s="399"/>
      <c r="BY25" s="400"/>
      <c r="BZ25" s="400"/>
      <c r="CA25" s="400"/>
      <c r="CB25" s="400"/>
      <c r="CC25" s="400"/>
      <c r="CD25" s="400"/>
      <c r="CE25" s="400"/>
      <c r="CF25" s="400"/>
      <c r="CG25" s="400"/>
      <c r="CH25" s="399"/>
      <c r="CI25" s="399"/>
      <c r="CJ25" s="399"/>
      <c r="CK25" s="399"/>
      <c r="CL25" s="399"/>
      <c r="CM25" s="399"/>
      <c r="CN25" s="399"/>
      <c r="CO25" s="399"/>
      <c r="CP25" s="399"/>
      <c r="CQ25" s="399"/>
      <c r="CR25" s="399"/>
      <c r="CS25" s="399"/>
      <c r="CT25" s="400">
        <v>45</v>
      </c>
      <c r="CU25" s="400">
        <v>41.333333333333336</v>
      </c>
      <c r="CV25" s="400">
        <v>38.333333333333336</v>
      </c>
      <c r="CW25" s="400">
        <v>38.333333333333336</v>
      </c>
      <c r="CX25" s="400">
        <v>54.333333333333336</v>
      </c>
      <c r="CY25" s="400">
        <v>57</v>
      </c>
      <c r="CZ25" s="399">
        <v>15.233333333333333</v>
      </c>
      <c r="DA25" s="399">
        <v>2.9333333333333331</v>
      </c>
      <c r="DB25" s="399">
        <v>49.9</v>
      </c>
      <c r="DC25" s="400"/>
      <c r="DD25" s="399"/>
      <c r="DE25" s="399"/>
      <c r="DF25" s="399"/>
      <c r="DG25" s="399"/>
      <c r="DH25" s="401"/>
      <c r="DI25" s="402" t="s">
        <v>1409</v>
      </c>
      <c r="DJ25" s="402" t="s">
        <v>1409</v>
      </c>
      <c r="DK25" s="402" t="s">
        <v>1409</v>
      </c>
      <c r="DL25" s="402" t="s">
        <v>1409</v>
      </c>
      <c r="DM25" s="402" t="s">
        <v>1409</v>
      </c>
      <c r="DN25" s="402" t="s">
        <v>1409</v>
      </c>
      <c r="DO25" s="402" t="s">
        <v>1409</v>
      </c>
      <c r="DP25" s="402" t="s">
        <v>1409</v>
      </c>
      <c r="DQ25" s="402" t="s">
        <v>1409</v>
      </c>
      <c r="DR25" s="402" t="s">
        <v>1409</v>
      </c>
      <c r="DS25" s="402" t="s">
        <v>1409</v>
      </c>
      <c r="DT25" s="401"/>
      <c r="DU25" s="401"/>
      <c r="DV25" s="401"/>
      <c r="DW25" s="403"/>
      <c r="DX25" s="404"/>
      <c r="DY25" s="404"/>
      <c r="DZ25" s="404"/>
      <c r="EA25" s="388"/>
      <c r="EB25" s="388"/>
      <c r="EC25" s="388"/>
      <c r="ED25" s="388"/>
      <c r="EE25" s="388"/>
      <c r="EF25" s="388"/>
      <c r="EG25" s="388"/>
      <c r="EH25" s="388"/>
      <c r="EI25" s="388"/>
      <c r="EJ25" s="388"/>
      <c r="EK25" s="388"/>
      <c r="EL25" s="388"/>
      <c r="EM25" s="388"/>
      <c r="EN25" s="388"/>
      <c r="EO25" s="59"/>
      <c r="EP25" s="59"/>
      <c r="EQ25" s="60"/>
      <c r="ER25" s="61"/>
      <c r="ES25" s="61"/>
      <c r="ET25" s="62"/>
      <c r="EU25" s="63"/>
      <c r="EV25" s="61"/>
      <c r="EW25" s="61"/>
      <c r="EX25" s="62"/>
      <c r="EY25" s="63"/>
      <c r="EZ25" s="63"/>
      <c r="FA25" s="61"/>
      <c r="FB25" s="63"/>
      <c r="FC25" s="61"/>
      <c r="FD25" s="61"/>
    </row>
    <row r="26" spans="2:160">
      <c r="B26" s="195">
        <v>2</v>
      </c>
      <c r="C26" s="248"/>
      <c r="D26" s="248" t="s">
        <v>1395</v>
      </c>
      <c r="E26" s="249"/>
      <c r="F26" s="249"/>
      <c r="G26" s="249"/>
      <c r="H26" s="249"/>
      <c r="I26" s="249"/>
      <c r="J26" s="250"/>
      <c r="K26" s="250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180"/>
      <c r="AB26" s="180"/>
      <c r="AC26" s="180">
        <v>25.654320987654323</v>
      </c>
      <c r="AD26" s="179"/>
      <c r="AE26" s="398"/>
      <c r="AF26" s="398">
        <v>94.074074074074076</v>
      </c>
      <c r="AG26" s="398"/>
      <c r="AH26" s="398">
        <v>2.6666666666666665</v>
      </c>
      <c r="AI26" s="180">
        <v>0.71054672689360054</v>
      </c>
      <c r="AJ26" s="398">
        <v>24.02469135802469</v>
      </c>
      <c r="AK26" s="398"/>
      <c r="AL26" s="180">
        <v>10.888888888888889</v>
      </c>
      <c r="AM26" s="398"/>
      <c r="AN26" s="398">
        <v>3.1541644515328726</v>
      </c>
      <c r="AO26" s="406">
        <v>69.031257482034192</v>
      </c>
      <c r="AP26" s="398">
        <v>36.543209876543209</v>
      </c>
      <c r="AQ26" s="398">
        <v>0.8084068757752968</v>
      </c>
      <c r="AR26" s="398"/>
      <c r="AS26" s="398"/>
      <c r="AT26" s="406">
        <v>0.35939308276819243</v>
      </c>
      <c r="AU26" s="398">
        <v>1.6296296296296298</v>
      </c>
      <c r="AV26" s="398"/>
      <c r="AW26" s="398"/>
      <c r="AX26" s="398"/>
      <c r="AY26" s="179"/>
      <c r="AZ26" s="398"/>
      <c r="BA26" s="398">
        <v>5</v>
      </c>
      <c r="BB26" s="179"/>
      <c r="BC26" s="179"/>
      <c r="BD26" s="179"/>
      <c r="BE26" s="179">
        <v>2.3333333333333335</v>
      </c>
      <c r="BF26" s="179"/>
      <c r="BG26" s="179"/>
      <c r="BH26" s="179">
        <v>2.4</v>
      </c>
      <c r="BI26" s="179">
        <v>3.6</v>
      </c>
      <c r="BJ26" s="179">
        <v>7.8</v>
      </c>
      <c r="BK26" s="179">
        <v>6.6000000000000005</v>
      </c>
      <c r="BL26" s="398"/>
      <c r="BM26" s="398"/>
      <c r="BN26" s="399"/>
      <c r="BO26" s="399"/>
      <c r="BP26" s="399"/>
      <c r="BQ26" s="399"/>
      <c r="BR26" s="399"/>
      <c r="BS26" s="399"/>
      <c r="BT26" s="399"/>
      <c r="BU26" s="399"/>
      <c r="BV26" s="399"/>
      <c r="BW26" s="399"/>
      <c r="BX26" s="399"/>
      <c r="BY26" s="400"/>
      <c r="BZ26" s="400"/>
      <c r="CA26" s="400"/>
      <c r="CB26" s="400"/>
      <c r="CC26" s="400"/>
      <c r="CD26" s="400"/>
      <c r="CE26" s="400"/>
      <c r="CF26" s="400"/>
      <c r="CG26" s="400"/>
      <c r="CH26" s="399"/>
      <c r="CI26" s="399"/>
      <c r="CJ26" s="399"/>
      <c r="CK26" s="399"/>
      <c r="CL26" s="399"/>
      <c r="CM26" s="399"/>
      <c r="CN26" s="399"/>
      <c r="CO26" s="399"/>
      <c r="CP26" s="399"/>
      <c r="CQ26" s="399"/>
      <c r="CR26" s="399"/>
      <c r="CS26" s="399"/>
      <c r="CT26" s="400">
        <v>45</v>
      </c>
      <c r="CU26" s="400">
        <v>42.666666666666664</v>
      </c>
      <c r="CV26" s="400">
        <v>42.333333333333336</v>
      </c>
      <c r="CW26" s="400">
        <v>42.333333333333336</v>
      </c>
      <c r="CX26" s="400">
        <v>90</v>
      </c>
      <c r="CY26" s="400">
        <v>44.333333333333336</v>
      </c>
      <c r="CZ26" s="399">
        <v>32.433333333333337</v>
      </c>
      <c r="DA26" s="399">
        <v>2.2000000000000002</v>
      </c>
      <c r="DB26" s="399">
        <v>14.7</v>
      </c>
      <c r="DC26" s="400"/>
      <c r="DD26" s="399"/>
      <c r="DE26" s="399"/>
      <c r="DF26" s="399"/>
      <c r="DG26" s="399"/>
      <c r="DH26" s="401"/>
      <c r="DI26" s="402" t="s">
        <v>1409</v>
      </c>
      <c r="DJ26" s="402" t="s">
        <v>1409</v>
      </c>
      <c r="DK26" s="402" t="s">
        <v>1409</v>
      </c>
      <c r="DL26" s="402" t="s">
        <v>1409</v>
      </c>
      <c r="DM26" s="402" t="s">
        <v>1409</v>
      </c>
      <c r="DN26" s="402" t="s">
        <v>1409</v>
      </c>
      <c r="DO26" s="402" t="s">
        <v>1409</v>
      </c>
      <c r="DP26" s="402" t="s">
        <v>1409</v>
      </c>
      <c r="DQ26" s="402" t="s">
        <v>1409</v>
      </c>
      <c r="DR26" s="402" t="s">
        <v>1409</v>
      </c>
      <c r="DS26" s="402" t="s">
        <v>1409</v>
      </c>
      <c r="DT26" s="401"/>
      <c r="DU26" s="401"/>
      <c r="DV26" s="401"/>
      <c r="DW26" s="403"/>
      <c r="DX26" s="404"/>
      <c r="DY26" s="404"/>
      <c r="DZ26" s="404"/>
      <c r="EA26" s="388"/>
      <c r="EB26" s="388"/>
      <c r="EC26" s="388"/>
      <c r="ED26" s="388"/>
      <c r="EE26" s="388"/>
      <c r="EF26" s="388"/>
      <c r="EG26" s="388"/>
      <c r="EH26" s="388"/>
      <c r="EI26" s="388"/>
      <c r="EJ26" s="388"/>
      <c r="EK26" s="388"/>
      <c r="EL26" s="388"/>
      <c r="EM26" s="388"/>
      <c r="EN26" s="388"/>
      <c r="EO26" s="59"/>
      <c r="EP26" s="59"/>
      <c r="EQ26" s="60"/>
      <c r="ER26" s="61"/>
      <c r="ES26" s="61"/>
      <c r="ET26" s="62"/>
      <c r="EU26" s="63"/>
      <c r="EV26" s="61"/>
      <c r="EW26" s="61"/>
      <c r="EX26" s="62"/>
      <c r="EY26" s="63"/>
      <c r="EZ26" s="63"/>
      <c r="FA26" s="61"/>
      <c r="FB26" s="63"/>
      <c r="FC26" s="61"/>
      <c r="FD26" s="61"/>
    </row>
    <row r="27" spans="2:160">
      <c r="B27" s="195">
        <v>3</v>
      </c>
      <c r="C27" s="248"/>
      <c r="D27" s="248" t="s">
        <v>1396</v>
      </c>
      <c r="E27" s="249"/>
      <c r="F27" s="249"/>
      <c r="G27" s="249"/>
      <c r="H27" s="249"/>
      <c r="I27" s="249"/>
      <c r="J27" s="250"/>
      <c r="K27" s="250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180"/>
      <c r="AB27" s="180"/>
      <c r="AC27" s="180">
        <v>14.641975308641976</v>
      </c>
      <c r="AD27" s="179"/>
      <c r="AE27" s="398"/>
      <c r="AF27" s="398">
        <v>86.666666666666671</v>
      </c>
      <c r="AG27" s="398"/>
      <c r="AH27" s="398">
        <v>2.3333333333333335</v>
      </c>
      <c r="AI27" s="180">
        <v>0.64242404106441231</v>
      </c>
      <c r="AJ27" s="398">
        <v>12.197530864197532</v>
      </c>
      <c r="AK27" s="398"/>
      <c r="AL27" s="180">
        <v>8.1728395061728385</v>
      </c>
      <c r="AM27" s="398"/>
      <c r="AN27" s="398">
        <v>3.5221498521803398</v>
      </c>
      <c r="AO27" s="406">
        <v>48.864008950212458</v>
      </c>
      <c r="AP27" s="398">
        <v>22.814814814814817</v>
      </c>
      <c r="AQ27" s="398">
        <v>0.51346082779009605</v>
      </c>
      <c r="AR27" s="398"/>
      <c r="AS27" s="398"/>
      <c r="AT27" s="406">
        <v>0.23117962096429115</v>
      </c>
      <c r="AU27" s="398">
        <v>2.4444444444444446</v>
      </c>
      <c r="AV27" s="398"/>
      <c r="AW27" s="398"/>
      <c r="AX27" s="398"/>
      <c r="AY27" s="179"/>
      <c r="AZ27" s="398"/>
      <c r="BA27" s="398">
        <v>2</v>
      </c>
      <c r="BB27" s="179"/>
      <c r="BC27" s="179"/>
      <c r="BD27" s="179"/>
      <c r="BE27" s="179">
        <v>2</v>
      </c>
      <c r="BF27" s="179"/>
      <c r="BG27" s="179"/>
      <c r="BH27" s="179">
        <v>3</v>
      </c>
      <c r="BI27" s="179">
        <v>2.4</v>
      </c>
      <c r="BJ27" s="179">
        <v>6.6000000000000005</v>
      </c>
      <c r="BK27" s="179">
        <v>6.6000000000000005</v>
      </c>
      <c r="BL27" s="398"/>
      <c r="BM27" s="398"/>
      <c r="BN27" s="399"/>
      <c r="BO27" s="399"/>
      <c r="BP27" s="399"/>
      <c r="BQ27" s="399"/>
      <c r="BR27" s="399"/>
      <c r="BS27" s="399"/>
      <c r="BT27" s="399"/>
      <c r="BU27" s="399"/>
      <c r="BV27" s="399"/>
      <c r="BW27" s="399"/>
      <c r="BX27" s="399"/>
      <c r="BY27" s="400"/>
      <c r="BZ27" s="400"/>
      <c r="CA27" s="400"/>
      <c r="CB27" s="400"/>
      <c r="CC27" s="400"/>
      <c r="CD27" s="400"/>
      <c r="CE27" s="400"/>
      <c r="CF27" s="400"/>
      <c r="CG27" s="400"/>
      <c r="CH27" s="399"/>
      <c r="CI27" s="399"/>
      <c r="CJ27" s="399"/>
      <c r="CK27" s="399"/>
      <c r="CL27" s="399"/>
      <c r="CM27" s="399"/>
      <c r="CN27" s="399"/>
      <c r="CO27" s="399"/>
      <c r="CP27" s="399"/>
      <c r="CQ27" s="399"/>
      <c r="CR27" s="399"/>
      <c r="CS27" s="399"/>
      <c r="CT27" s="400">
        <v>45</v>
      </c>
      <c r="CU27" s="400">
        <v>40</v>
      </c>
      <c r="CV27" s="400">
        <v>39</v>
      </c>
      <c r="CW27" s="400">
        <v>39</v>
      </c>
      <c r="CX27" s="400">
        <v>66</v>
      </c>
      <c r="CY27" s="400">
        <v>71.666666666666671</v>
      </c>
      <c r="CZ27" s="399">
        <v>16.466666666666669</v>
      </c>
      <c r="DA27" s="399">
        <v>3.3000000000000003</v>
      </c>
      <c r="DB27" s="399">
        <v>11.033333333333333</v>
      </c>
      <c r="DC27" s="400"/>
      <c r="DD27" s="399"/>
      <c r="DE27" s="399"/>
      <c r="DF27" s="399"/>
      <c r="DG27" s="399"/>
      <c r="DH27" s="401"/>
      <c r="DI27" s="402" t="s">
        <v>1409</v>
      </c>
      <c r="DJ27" s="402" t="s">
        <v>1409</v>
      </c>
      <c r="DK27" s="402" t="s">
        <v>1409</v>
      </c>
      <c r="DL27" s="402" t="s">
        <v>1409</v>
      </c>
      <c r="DM27" s="402" t="s">
        <v>1409</v>
      </c>
      <c r="DN27" s="402" t="s">
        <v>1409</v>
      </c>
      <c r="DO27" s="402" t="s">
        <v>1409</v>
      </c>
      <c r="DP27" s="402" t="s">
        <v>1409</v>
      </c>
      <c r="DQ27" s="402" t="s">
        <v>1409</v>
      </c>
      <c r="DR27" s="402" t="s">
        <v>1409</v>
      </c>
      <c r="DS27" s="402" t="s">
        <v>1409</v>
      </c>
      <c r="DT27" s="401"/>
      <c r="DU27" s="401"/>
      <c r="DV27" s="401"/>
      <c r="DW27" s="403"/>
      <c r="DX27" s="404"/>
      <c r="DY27" s="404"/>
      <c r="DZ27" s="404"/>
      <c r="EA27" s="388"/>
      <c r="EB27" s="388"/>
      <c r="EC27" s="388"/>
      <c r="ED27" s="388"/>
      <c r="EE27" s="388"/>
      <c r="EF27" s="388"/>
      <c r="EG27" s="388"/>
      <c r="EH27" s="388"/>
      <c r="EI27" s="388"/>
      <c r="EJ27" s="388"/>
      <c r="EK27" s="388"/>
      <c r="EL27" s="388"/>
      <c r="EM27" s="388"/>
      <c r="EN27" s="388"/>
      <c r="EO27" s="59"/>
      <c r="EP27" s="59"/>
      <c r="EQ27" s="60"/>
      <c r="ER27" s="61"/>
      <c r="ES27" s="61"/>
      <c r="ET27" s="62"/>
      <c r="EU27" s="63"/>
      <c r="EV27" s="61"/>
      <c r="EW27" s="61"/>
      <c r="EX27" s="62"/>
      <c r="EY27" s="63"/>
      <c r="EZ27" s="63"/>
      <c r="FA27" s="61"/>
      <c r="FB27" s="63"/>
      <c r="FC27" s="61"/>
      <c r="FD27" s="61"/>
    </row>
    <row r="28" spans="2:160">
      <c r="B28" s="195">
        <v>4</v>
      </c>
      <c r="C28" s="248"/>
      <c r="D28" s="248" t="s">
        <v>1397</v>
      </c>
      <c r="E28" s="249"/>
      <c r="F28" s="249"/>
      <c r="G28" s="249"/>
      <c r="H28" s="249"/>
      <c r="I28" s="249"/>
      <c r="J28" s="250"/>
      <c r="K28" s="250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180"/>
      <c r="AB28" s="180"/>
      <c r="AC28" s="180">
        <v>17.283950617283949</v>
      </c>
      <c r="AD28" s="179"/>
      <c r="AE28" s="398"/>
      <c r="AF28" s="398">
        <v>82.222222222222229</v>
      </c>
      <c r="AG28" s="398"/>
      <c r="AH28" s="398">
        <v>4.333333333333333</v>
      </c>
      <c r="AI28" s="180">
        <v>0.54894445184091045</v>
      </c>
      <c r="AJ28" s="398">
        <v>15.506172839506172</v>
      </c>
      <c r="AK28" s="398"/>
      <c r="AL28" s="180">
        <v>14.938271604938272</v>
      </c>
      <c r="AM28" s="398"/>
      <c r="AN28" s="398">
        <v>3.8669337606837608</v>
      </c>
      <c r="AO28" s="406">
        <v>53.398397165117807</v>
      </c>
      <c r="AP28" s="398">
        <v>32.222222222222221</v>
      </c>
      <c r="AQ28" s="398">
        <v>0.64252136752136746</v>
      </c>
      <c r="AR28" s="398"/>
      <c r="AS28" s="398"/>
      <c r="AT28" s="406">
        <v>0.27444444444444449</v>
      </c>
      <c r="AU28" s="398">
        <v>1.7777777777777777</v>
      </c>
      <c r="AV28" s="398"/>
      <c r="AW28" s="398"/>
      <c r="AX28" s="398"/>
      <c r="AY28" s="179"/>
      <c r="AZ28" s="398"/>
      <c r="BA28" s="398">
        <v>3</v>
      </c>
      <c r="BB28" s="179"/>
      <c r="BC28" s="179"/>
      <c r="BD28" s="179"/>
      <c r="BE28" s="179">
        <v>3</v>
      </c>
      <c r="BF28" s="179"/>
      <c r="BG28" s="179"/>
      <c r="BH28" s="179">
        <v>1.8</v>
      </c>
      <c r="BI28" s="179">
        <v>3</v>
      </c>
      <c r="BJ28" s="179">
        <v>7.8</v>
      </c>
      <c r="BK28" s="179">
        <v>6.6000000000000005</v>
      </c>
      <c r="BL28" s="398"/>
      <c r="BM28" s="398"/>
      <c r="BN28" s="399"/>
      <c r="BO28" s="399"/>
      <c r="BP28" s="399"/>
      <c r="BQ28" s="399"/>
      <c r="BR28" s="399"/>
      <c r="BS28" s="399"/>
      <c r="BT28" s="399"/>
      <c r="BU28" s="399"/>
      <c r="BV28" s="399"/>
      <c r="BW28" s="399"/>
      <c r="BX28" s="399"/>
      <c r="BY28" s="400"/>
      <c r="BZ28" s="400"/>
      <c r="CA28" s="400"/>
      <c r="CB28" s="400"/>
      <c r="CC28" s="400"/>
      <c r="CD28" s="400"/>
      <c r="CE28" s="400"/>
      <c r="CF28" s="400"/>
      <c r="CG28" s="400"/>
      <c r="CH28" s="399"/>
      <c r="CI28" s="399"/>
      <c r="CJ28" s="399"/>
      <c r="CK28" s="399"/>
      <c r="CL28" s="399"/>
      <c r="CM28" s="399"/>
      <c r="CN28" s="399"/>
      <c r="CO28" s="399"/>
      <c r="CP28" s="399"/>
      <c r="CQ28" s="399"/>
      <c r="CR28" s="399"/>
      <c r="CS28" s="399"/>
      <c r="CT28" s="400">
        <v>45</v>
      </c>
      <c r="CU28" s="400">
        <v>38</v>
      </c>
      <c r="CV28" s="400">
        <v>37</v>
      </c>
      <c r="CW28" s="400">
        <v>37</v>
      </c>
      <c r="CX28" s="400">
        <v>75.333333333333329</v>
      </c>
      <c r="CY28" s="400">
        <v>65</v>
      </c>
      <c r="CZ28" s="399">
        <v>20.933333333333334</v>
      </c>
      <c r="DA28" s="399">
        <v>2.4</v>
      </c>
      <c r="DB28" s="399">
        <v>20.166666666666668</v>
      </c>
      <c r="DC28" s="400"/>
      <c r="DD28" s="399"/>
      <c r="DE28" s="399"/>
      <c r="DF28" s="399"/>
      <c r="DG28" s="399"/>
      <c r="DH28" s="401"/>
      <c r="DI28" s="402" t="s">
        <v>1409</v>
      </c>
      <c r="DJ28" s="402" t="s">
        <v>1409</v>
      </c>
      <c r="DK28" s="402" t="s">
        <v>1409</v>
      </c>
      <c r="DL28" s="402" t="s">
        <v>1409</v>
      </c>
      <c r="DM28" s="402" t="s">
        <v>1409</v>
      </c>
      <c r="DN28" s="402" t="s">
        <v>1409</v>
      </c>
      <c r="DO28" s="402" t="s">
        <v>1409</v>
      </c>
      <c r="DP28" s="402" t="s">
        <v>1409</v>
      </c>
      <c r="DQ28" s="402" t="s">
        <v>1409</v>
      </c>
      <c r="DR28" s="402" t="s">
        <v>1409</v>
      </c>
      <c r="DS28" s="402" t="s">
        <v>1409</v>
      </c>
      <c r="DT28" s="401"/>
      <c r="DU28" s="401"/>
      <c r="DV28" s="401"/>
      <c r="DW28" s="403"/>
      <c r="DX28" s="404"/>
      <c r="DY28" s="404"/>
      <c r="DZ28" s="404"/>
      <c r="EA28" s="388"/>
      <c r="EB28" s="388"/>
      <c r="EC28" s="388"/>
      <c r="ED28" s="388"/>
      <c r="EE28" s="388"/>
      <c r="EF28" s="388"/>
      <c r="EG28" s="388"/>
      <c r="EH28" s="388"/>
      <c r="EI28" s="388"/>
      <c r="EJ28" s="388"/>
      <c r="EK28" s="388"/>
      <c r="EL28" s="388"/>
      <c r="EM28" s="388"/>
      <c r="EN28" s="388"/>
      <c r="EO28" s="59"/>
      <c r="EP28" s="59"/>
      <c r="EQ28" s="60"/>
      <c r="ER28" s="61"/>
      <c r="ES28" s="61"/>
      <c r="ET28" s="62"/>
      <c r="EU28" s="63"/>
      <c r="EV28" s="61"/>
      <c r="EW28" s="61"/>
      <c r="EX28" s="62"/>
      <c r="EY28" s="63"/>
      <c r="EZ28" s="63"/>
      <c r="FA28" s="61"/>
      <c r="FB28" s="63"/>
      <c r="FC28" s="61"/>
      <c r="FD28" s="61"/>
    </row>
    <row r="29" spans="2:160">
      <c r="B29" s="195">
        <v>5</v>
      </c>
      <c r="C29" s="248"/>
      <c r="D29" s="248" t="s">
        <v>1398</v>
      </c>
      <c r="E29" s="249"/>
      <c r="F29" s="249"/>
      <c r="G29" s="249"/>
      <c r="H29" s="249"/>
      <c r="I29" s="249"/>
      <c r="J29" s="250"/>
      <c r="K29" s="250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180"/>
      <c r="AB29" s="180"/>
      <c r="AC29" s="180">
        <v>17.481481481481481</v>
      </c>
      <c r="AD29" s="179"/>
      <c r="AE29" s="398"/>
      <c r="AF29" s="398">
        <v>88.148148148148152</v>
      </c>
      <c r="AG29" s="398"/>
      <c r="AH29" s="398">
        <v>1</v>
      </c>
      <c r="AI29" s="180">
        <v>0.47324822206624378</v>
      </c>
      <c r="AJ29" s="398">
        <v>15.950617283950617</v>
      </c>
      <c r="AK29" s="398"/>
      <c r="AL29" s="180">
        <v>19.209876543209877</v>
      </c>
      <c r="AM29" s="398"/>
      <c r="AN29" s="398">
        <v>2.8631166881166878</v>
      </c>
      <c r="AO29" s="406">
        <v>58.874945551229338</v>
      </c>
      <c r="AP29" s="398">
        <v>36.691358024691361</v>
      </c>
      <c r="AQ29" s="398">
        <v>0.598000858000858</v>
      </c>
      <c r="AR29" s="398"/>
      <c r="AS29" s="398"/>
      <c r="AT29" s="406">
        <v>0.34113535134661893</v>
      </c>
      <c r="AU29" s="398">
        <v>1.5308641975308641</v>
      </c>
      <c r="AV29" s="398"/>
      <c r="AW29" s="398"/>
      <c r="AX29" s="398"/>
      <c r="AY29" s="179"/>
      <c r="AZ29" s="398"/>
      <c r="BA29" s="398">
        <v>2</v>
      </c>
      <c r="BB29" s="179"/>
      <c r="BC29" s="179"/>
      <c r="BD29" s="179"/>
      <c r="BE29" s="179">
        <v>2</v>
      </c>
      <c r="BF29" s="179"/>
      <c r="BG29" s="179"/>
      <c r="BH29" s="179">
        <v>3</v>
      </c>
      <c r="BI29" s="179">
        <v>3</v>
      </c>
      <c r="BJ29" s="179">
        <v>6.6000000000000005</v>
      </c>
      <c r="BK29" s="179">
        <v>7.8</v>
      </c>
      <c r="BL29" s="398"/>
      <c r="BM29" s="398"/>
      <c r="BN29" s="399"/>
      <c r="BO29" s="399"/>
      <c r="BP29" s="399"/>
      <c r="BQ29" s="399"/>
      <c r="BR29" s="399"/>
      <c r="BS29" s="399"/>
      <c r="BT29" s="399"/>
      <c r="BU29" s="399"/>
      <c r="BV29" s="399"/>
      <c r="BW29" s="399"/>
      <c r="BX29" s="399"/>
      <c r="BY29" s="400"/>
      <c r="BZ29" s="400"/>
      <c r="CA29" s="400"/>
      <c r="CB29" s="400"/>
      <c r="CC29" s="400"/>
      <c r="CD29" s="400"/>
      <c r="CE29" s="400"/>
      <c r="CF29" s="400"/>
      <c r="CG29" s="400"/>
      <c r="CH29" s="399"/>
      <c r="CI29" s="399"/>
      <c r="CJ29" s="399"/>
      <c r="CK29" s="399"/>
      <c r="CL29" s="399"/>
      <c r="CM29" s="399"/>
      <c r="CN29" s="399"/>
      <c r="CO29" s="399"/>
      <c r="CP29" s="399"/>
      <c r="CQ29" s="399"/>
      <c r="CR29" s="399"/>
      <c r="CS29" s="399"/>
      <c r="CT29" s="400">
        <v>45</v>
      </c>
      <c r="CU29" s="400">
        <v>40.333333333333336</v>
      </c>
      <c r="CV29" s="400">
        <v>39.666666666666664</v>
      </c>
      <c r="CW29" s="400">
        <v>39.666666666666664</v>
      </c>
      <c r="CX29" s="400">
        <v>63</v>
      </c>
      <c r="CY29" s="400">
        <v>50</v>
      </c>
      <c r="CZ29" s="399">
        <v>21.533333333333335</v>
      </c>
      <c r="DA29" s="399">
        <v>2.0666666666666669</v>
      </c>
      <c r="DB29" s="399">
        <v>25.933333333333334</v>
      </c>
      <c r="DC29" s="400"/>
      <c r="DD29" s="399"/>
      <c r="DE29" s="399"/>
      <c r="DF29" s="399"/>
      <c r="DG29" s="399"/>
      <c r="DH29" s="401"/>
      <c r="DI29" s="402" t="s">
        <v>1409</v>
      </c>
      <c r="DJ29" s="402" t="s">
        <v>1409</v>
      </c>
      <c r="DK29" s="402" t="s">
        <v>1409</v>
      </c>
      <c r="DL29" s="402" t="s">
        <v>1409</v>
      </c>
      <c r="DM29" s="402" t="s">
        <v>1409</v>
      </c>
      <c r="DN29" s="402" t="s">
        <v>1409</v>
      </c>
      <c r="DO29" s="402" t="s">
        <v>1409</v>
      </c>
      <c r="DP29" s="402" t="s">
        <v>1409</v>
      </c>
      <c r="DQ29" s="402" t="s">
        <v>1409</v>
      </c>
      <c r="DR29" s="402" t="s">
        <v>1409</v>
      </c>
      <c r="DS29" s="402" t="s">
        <v>1409</v>
      </c>
      <c r="DT29" s="401"/>
      <c r="DU29" s="401"/>
      <c r="DV29" s="401"/>
      <c r="DW29" s="403"/>
      <c r="DX29" s="404"/>
      <c r="DY29" s="404"/>
      <c r="DZ29" s="404"/>
      <c r="EA29" s="388"/>
      <c r="EB29" s="388"/>
      <c r="EC29" s="388"/>
      <c r="ED29" s="388"/>
      <c r="EE29" s="388"/>
      <c r="EF29" s="388"/>
      <c r="EG29" s="388"/>
      <c r="EH29" s="388"/>
      <c r="EI29" s="388"/>
      <c r="EJ29" s="388"/>
      <c r="EK29" s="388"/>
      <c r="EL29" s="388"/>
      <c r="EM29" s="388"/>
      <c r="EN29" s="388"/>
      <c r="EO29" s="59"/>
      <c r="EP29" s="59"/>
      <c r="EQ29" s="60"/>
      <c r="ER29" s="61"/>
      <c r="ES29" s="61"/>
      <c r="ET29" s="62"/>
      <c r="EU29" s="63"/>
      <c r="EV29" s="61"/>
      <c r="EW29" s="61"/>
      <c r="EX29" s="62"/>
      <c r="EY29" s="63"/>
      <c r="EZ29" s="63"/>
      <c r="FA29" s="61"/>
      <c r="FB29" s="63"/>
      <c r="FC29" s="61"/>
      <c r="FD29" s="61"/>
    </row>
    <row r="30" spans="2:160">
      <c r="B30" s="195">
        <v>6</v>
      </c>
      <c r="C30" s="248"/>
      <c r="D30" s="248" t="s">
        <v>1399</v>
      </c>
      <c r="E30" s="249"/>
      <c r="F30" s="249"/>
      <c r="G30" s="249"/>
      <c r="H30" s="249"/>
      <c r="I30" s="249"/>
      <c r="J30" s="250"/>
      <c r="K30" s="250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180"/>
      <c r="AB30" s="180"/>
      <c r="AC30" s="180">
        <v>22.74074074074074</v>
      </c>
      <c r="AD30" s="179"/>
      <c r="AE30" s="398"/>
      <c r="AF30" s="398">
        <v>93.333333333333329</v>
      </c>
      <c r="AG30" s="398"/>
      <c r="AH30" s="398">
        <v>1.3333333333333333</v>
      </c>
      <c r="AI30" s="180">
        <v>0.48098777762014211</v>
      </c>
      <c r="AJ30" s="398">
        <v>20.222222222222221</v>
      </c>
      <c r="AK30" s="398"/>
      <c r="AL30" s="180">
        <v>25.283950617283949</v>
      </c>
      <c r="AM30" s="398"/>
      <c r="AN30" s="398">
        <v>4.5824582824582825</v>
      </c>
      <c r="AO30" s="406">
        <v>57.787373075557809</v>
      </c>
      <c r="AP30" s="398">
        <v>48.02469135802469</v>
      </c>
      <c r="AQ30" s="398">
        <v>0.7350834350834351</v>
      </c>
      <c r="AR30" s="398"/>
      <c r="AS30" s="398"/>
      <c r="AT30" s="406">
        <v>0.24508572752548655</v>
      </c>
      <c r="AU30" s="398">
        <v>2.5185185185185186</v>
      </c>
      <c r="AV30" s="398"/>
      <c r="AW30" s="398"/>
      <c r="AX30" s="398"/>
      <c r="AY30" s="179"/>
      <c r="AZ30" s="398"/>
      <c r="BA30" s="398">
        <v>3.6666666666666665</v>
      </c>
      <c r="BB30" s="179"/>
      <c r="BC30" s="179"/>
      <c r="BD30" s="179"/>
      <c r="BE30" s="179">
        <v>1.6666666666666667</v>
      </c>
      <c r="BF30" s="179"/>
      <c r="BG30" s="179"/>
      <c r="BH30" s="179">
        <v>2.4</v>
      </c>
      <c r="BI30" s="179">
        <v>2.4</v>
      </c>
      <c r="BJ30" s="179">
        <v>7.2</v>
      </c>
      <c r="BK30" s="179">
        <v>9</v>
      </c>
      <c r="BL30" s="398"/>
      <c r="BM30" s="398"/>
      <c r="BN30" s="399"/>
      <c r="BO30" s="399"/>
      <c r="BP30" s="399"/>
      <c r="BQ30" s="399"/>
      <c r="BR30" s="399"/>
      <c r="BS30" s="399"/>
      <c r="BT30" s="399"/>
      <c r="BU30" s="399"/>
      <c r="BV30" s="399"/>
      <c r="BW30" s="399"/>
      <c r="BX30" s="399"/>
      <c r="BY30" s="400"/>
      <c r="BZ30" s="400"/>
      <c r="CA30" s="400"/>
      <c r="CB30" s="400"/>
      <c r="CC30" s="400"/>
      <c r="CD30" s="400"/>
      <c r="CE30" s="400"/>
      <c r="CF30" s="400"/>
      <c r="CG30" s="400"/>
      <c r="CH30" s="399"/>
      <c r="CI30" s="399"/>
      <c r="CJ30" s="399"/>
      <c r="CK30" s="399"/>
      <c r="CL30" s="399"/>
      <c r="CM30" s="399"/>
      <c r="CN30" s="399"/>
      <c r="CO30" s="399"/>
      <c r="CP30" s="399"/>
      <c r="CQ30" s="399"/>
      <c r="CR30" s="399"/>
      <c r="CS30" s="399"/>
      <c r="CT30" s="400">
        <v>45</v>
      </c>
      <c r="CU30" s="400">
        <v>42</v>
      </c>
      <c r="CV30" s="400">
        <v>42</v>
      </c>
      <c r="CW30" s="400">
        <v>42</v>
      </c>
      <c r="CX30" s="400">
        <v>111</v>
      </c>
      <c r="CY30" s="400">
        <v>80.666666666666671</v>
      </c>
      <c r="CZ30" s="399">
        <v>27.3</v>
      </c>
      <c r="DA30" s="399">
        <v>3.4</v>
      </c>
      <c r="DB30" s="399">
        <v>34.133333333333333</v>
      </c>
      <c r="DC30" s="400"/>
      <c r="DD30" s="399"/>
      <c r="DE30" s="399"/>
      <c r="DF30" s="399"/>
      <c r="DG30" s="399"/>
      <c r="DH30" s="401"/>
      <c r="DI30" s="402" t="s">
        <v>1409</v>
      </c>
      <c r="DJ30" s="402" t="s">
        <v>1409</v>
      </c>
      <c r="DK30" s="402" t="s">
        <v>1409</v>
      </c>
      <c r="DL30" s="402" t="s">
        <v>1409</v>
      </c>
      <c r="DM30" s="402" t="s">
        <v>1409</v>
      </c>
      <c r="DN30" s="402" t="s">
        <v>1409</v>
      </c>
      <c r="DO30" s="402" t="s">
        <v>1409</v>
      </c>
      <c r="DP30" s="402" t="s">
        <v>1409</v>
      </c>
      <c r="DQ30" s="402" t="s">
        <v>1409</v>
      </c>
      <c r="DR30" s="402" t="s">
        <v>1409</v>
      </c>
      <c r="DS30" s="402" t="s">
        <v>1409</v>
      </c>
      <c r="DT30" s="401"/>
      <c r="DU30" s="401"/>
      <c r="DV30" s="401"/>
      <c r="DW30" s="403"/>
      <c r="DX30" s="404"/>
      <c r="DY30" s="404"/>
      <c r="DZ30" s="404"/>
      <c r="EA30" s="388"/>
      <c r="EB30" s="388"/>
      <c r="EC30" s="388"/>
      <c r="ED30" s="388"/>
      <c r="EE30" s="388"/>
      <c r="EF30" s="388"/>
      <c r="EG30" s="388"/>
      <c r="EH30" s="388"/>
      <c r="EI30" s="388"/>
      <c r="EJ30" s="388"/>
      <c r="EK30" s="388"/>
      <c r="EL30" s="388"/>
      <c r="EM30" s="388"/>
      <c r="EN30" s="388"/>
      <c r="EO30" s="59"/>
      <c r="EP30" s="59"/>
      <c r="EQ30" s="60"/>
      <c r="ER30" s="61"/>
      <c r="ES30" s="61"/>
      <c r="ET30" s="62"/>
      <c r="EU30" s="63"/>
      <c r="EV30" s="61"/>
      <c r="EW30" s="61"/>
      <c r="EX30" s="62"/>
      <c r="EY30" s="63"/>
      <c r="EZ30" s="63"/>
      <c r="FA30" s="61"/>
      <c r="FB30" s="63"/>
      <c r="FC30" s="61"/>
      <c r="FD30" s="61"/>
    </row>
    <row r="31" spans="2:160">
      <c r="B31" s="195">
        <v>7</v>
      </c>
      <c r="C31" s="248"/>
      <c r="D31" s="248" t="s">
        <v>1400</v>
      </c>
      <c r="E31" s="249"/>
      <c r="F31" s="249"/>
      <c r="G31" s="249"/>
      <c r="H31" s="249"/>
      <c r="I31" s="249"/>
      <c r="J31" s="250"/>
      <c r="K31" s="250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180"/>
      <c r="AB31" s="180"/>
      <c r="AC31" s="180">
        <v>19.234567901234566</v>
      </c>
      <c r="AD31" s="179"/>
      <c r="AE31" s="398"/>
      <c r="AF31" s="398">
        <v>91.111111111111114</v>
      </c>
      <c r="AG31" s="398"/>
      <c r="AH31" s="398">
        <v>1</v>
      </c>
      <c r="AI31" s="180">
        <v>0.54379372276396021</v>
      </c>
      <c r="AJ31" s="398">
        <v>13.604938271604938</v>
      </c>
      <c r="AK31" s="398"/>
      <c r="AL31" s="180">
        <v>16.123456790123456</v>
      </c>
      <c r="AM31" s="398"/>
      <c r="AN31" s="398">
        <v>8.1299857549857553</v>
      </c>
      <c r="AO31" s="406">
        <v>33.550694231808784</v>
      </c>
      <c r="AP31" s="398">
        <v>35.358024691358025</v>
      </c>
      <c r="AQ31" s="398">
        <v>0.62808048433048436</v>
      </c>
      <c r="AR31" s="398"/>
      <c r="AS31" s="398"/>
      <c r="AT31" s="406">
        <v>0.17397883597883598</v>
      </c>
      <c r="AU31" s="398">
        <v>5.6296296296296298</v>
      </c>
      <c r="AV31" s="398"/>
      <c r="AW31" s="398"/>
      <c r="AX31" s="398"/>
      <c r="AY31" s="179"/>
      <c r="AZ31" s="398"/>
      <c r="BA31" s="398">
        <v>2</v>
      </c>
      <c r="BB31" s="179"/>
      <c r="BC31" s="179"/>
      <c r="BD31" s="179"/>
      <c r="BE31" s="179">
        <v>2.3333333333333335</v>
      </c>
      <c r="BF31" s="179"/>
      <c r="BG31" s="179"/>
      <c r="BH31" s="179">
        <v>2.4</v>
      </c>
      <c r="BI31" s="179">
        <v>3</v>
      </c>
      <c r="BJ31" s="179">
        <v>7.2</v>
      </c>
      <c r="BK31" s="179">
        <v>7.2</v>
      </c>
      <c r="BL31" s="398"/>
      <c r="BM31" s="398"/>
      <c r="BN31" s="399"/>
      <c r="BO31" s="399"/>
      <c r="BP31" s="399"/>
      <c r="BQ31" s="399"/>
      <c r="BR31" s="399"/>
      <c r="BS31" s="399"/>
      <c r="BT31" s="399"/>
      <c r="BU31" s="399"/>
      <c r="BV31" s="399"/>
      <c r="BW31" s="399"/>
      <c r="BX31" s="399"/>
      <c r="BY31" s="400"/>
      <c r="BZ31" s="400"/>
      <c r="CA31" s="400"/>
      <c r="CB31" s="400"/>
      <c r="CC31" s="400"/>
      <c r="CD31" s="400"/>
      <c r="CE31" s="400"/>
      <c r="CF31" s="400"/>
      <c r="CG31" s="400"/>
      <c r="CH31" s="399"/>
      <c r="CI31" s="399"/>
      <c r="CJ31" s="399"/>
      <c r="CK31" s="399"/>
      <c r="CL31" s="399"/>
      <c r="CM31" s="399"/>
      <c r="CN31" s="399"/>
      <c r="CO31" s="399"/>
      <c r="CP31" s="399"/>
      <c r="CQ31" s="399"/>
      <c r="CR31" s="399"/>
      <c r="CS31" s="399"/>
      <c r="CT31" s="400">
        <v>45</v>
      </c>
      <c r="CU31" s="400">
        <v>41.333333333333336</v>
      </c>
      <c r="CV31" s="400">
        <v>41</v>
      </c>
      <c r="CW31" s="400">
        <v>41</v>
      </c>
      <c r="CX31" s="400">
        <v>110</v>
      </c>
      <c r="CY31" s="400">
        <v>222</v>
      </c>
      <c r="CZ31" s="399">
        <v>18.366666666666667</v>
      </c>
      <c r="DA31" s="399">
        <v>7.6</v>
      </c>
      <c r="DB31" s="399">
        <v>21.766666666666666</v>
      </c>
      <c r="DC31" s="400"/>
      <c r="DD31" s="399"/>
      <c r="DE31" s="399"/>
      <c r="DF31" s="399"/>
      <c r="DG31" s="399"/>
      <c r="DH31" s="401"/>
      <c r="DI31" s="402" t="s">
        <v>1409</v>
      </c>
      <c r="DJ31" s="402" t="s">
        <v>1409</v>
      </c>
      <c r="DK31" s="402" t="s">
        <v>1409</v>
      </c>
      <c r="DL31" s="402" t="s">
        <v>1409</v>
      </c>
      <c r="DM31" s="402" t="s">
        <v>1409</v>
      </c>
      <c r="DN31" s="402" t="s">
        <v>1409</v>
      </c>
      <c r="DO31" s="402" t="s">
        <v>1409</v>
      </c>
      <c r="DP31" s="402" t="s">
        <v>1409</v>
      </c>
      <c r="DQ31" s="402" t="s">
        <v>1409</v>
      </c>
      <c r="DR31" s="402" t="s">
        <v>1409</v>
      </c>
      <c r="DS31" s="402" t="s">
        <v>1409</v>
      </c>
      <c r="DT31" s="401"/>
      <c r="DU31" s="401"/>
      <c r="DV31" s="401"/>
      <c r="DW31" s="403"/>
      <c r="DX31" s="404"/>
      <c r="DY31" s="404"/>
      <c r="DZ31" s="404"/>
      <c r="EA31" s="388"/>
      <c r="EB31" s="388"/>
      <c r="EC31" s="388"/>
      <c r="ED31" s="388"/>
      <c r="EE31" s="388"/>
      <c r="EF31" s="388"/>
      <c r="EG31" s="388"/>
      <c r="EH31" s="388"/>
      <c r="EI31" s="388"/>
      <c r="EJ31" s="388"/>
      <c r="EK31" s="388"/>
      <c r="EL31" s="388"/>
      <c r="EM31" s="388"/>
      <c r="EN31" s="388"/>
      <c r="EO31" s="59"/>
      <c r="EP31" s="59"/>
      <c r="EQ31" s="60"/>
      <c r="ER31" s="61"/>
      <c r="ES31" s="61"/>
      <c r="ET31" s="62"/>
      <c r="EU31" s="63"/>
      <c r="EV31" s="61"/>
      <c r="EW31" s="61"/>
      <c r="EX31" s="62"/>
      <c r="EY31" s="63"/>
      <c r="EZ31" s="63"/>
      <c r="FA31" s="61"/>
      <c r="FB31" s="63"/>
      <c r="FC31" s="61"/>
      <c r="FD31" s="61"/>
    </row>
    <row r="32" spans="2:160">
      <c r="B32" s="195">
        <v>8</v>
      </c>
      <c r="C32" s="248"/>
      <c r="D32" s="248" t="s">
        <v>1401</v>
      </c>
      <c r="E32" s="249"/>
      <c r="F32" s="249"/>
      <c r="G32" s="249"/>
      <c r="H32" s="249"/>
      <c r="I32" s="249"/>
      <c r="J32" s="250"/>
      <c r="K32" s="250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180"/>
      <c r="AB32" s="180"/>
      <c r="AC32" s="180">
        <v>27.209876543209877</v>
      </c>
      <c r="AD32" s="179"/>
      <c r="AE32" s="398"/>
      <c r="AF32" s="398">
        <v>85.18518518518519</v>
      </c>
      <c r="AG32" s="398"/>
      <c r="AH32" s="398">
        <v>2.6666666666666665</v>
      </c>
      <c r="AI32" s="180">
        <v>0.55378993805299692</v>
      </c>
      <c r="AJ32" s="398">
        <v>25.407407407407408</v>
      </c>
      <c r="AK32" s="398"/>
      <c r="AL32" s="180">
        <v>23.456790123456791</v>
      </c>
      <c r="AM32" s="398"/>
      <c r="AN32" s="398">
        <v>3.5346378767431399</v>
      </c>
      <c r="AO32" s="406">
        <v>62.996747367572908</v>
      </c>
      <c r="AP32" s="398">
        <v>50.666666666666664</v>
      </c>
      <c r="AQ32" s="398">
        <v>0.95809716599190287</v>
      </c>
      <c r="AR32" s="398"/>
      <c r="AS32" s="398"/>
      <c r="AT32" s="406">
        <v>0.44601133060729026</v>
      </c>
      <c r="AU32" s="398">
        <v>1.8024691358024691</v>
      </c>
      <c r="AV32" s="398"/>
      <c r="AW32" s="398"/>
      <c r="AX32" s="398"/>
      <c r="AY32" s="179"/>
      <c r="AZ32" s="398"/>
      <c r="BA32" s="398">
        <v>4.666666666666667</v>
      </c>
      <c r="BB32" s="179"/>
      <c r="BC32" s="179"/>
      <c r="BD32" s="179"/>
      <c r="BE32" s="179">
        <v>2.6666666666666665</v>
      </c>
      <c r="BF32" s="179"/>
      <c r="BG32" s="179"/>
      <c r="BH32" s="179">
        <v>1.8</v>
      </c>
      <c r="BI32" s="179">
        <v>2.4</v>
      </c>
      <c r="BJ32" s="179">
        <v>7.8</v>
      </c>
      <c r="BK32" s="179">
        <v>6.6000000000000005</v>
      </c>
      <c r="BL32" s="398"/>
      <c r="BM32" s="398"/>
      <c r="BN32" s="399"/>
      <c r="BO32" s="399"/>
      <c r="BP32" s="399"/>
      <c r="BQ32" s="399"/>
      <c r="BR32" s="399"/>
      <c r="BS32" s="399"/>
      <c r="BT32" s="399"/>
      <c r="BU32" s="399"/>
      <c r="BV32" s="399"/>
      <c r="BW32" s="399"/>
      <c r="BX32" s="399"/>
      <c r="BY32" s="400"/>
      <c r="BZ32" s="400"/>
      <c r="CA32" s="400"/>
      <c r="CB32" s="400"/>
      <c r="CC32" s="400"/>
      <c r="CD32" s="400"/>
      <c r="CE32" s="400"/>
      <c r="CF32" s="400"/>
      <c r="CG32" s="400"/>
      <c r="CH32" s="399"/>
      <c r="CI32" s="399"/>
      <c r="CJ32" s="399"/>
      <c r="CK32" s="399"/>
      <c r="CL32" s="399"/>
      <c r="CM32" s="399"/>
      <c r="CN32" s="399"/>
      <c r="CO32" s="399"/>
      <c r="CP32" s="399"/>
      <c r="CQ32" s="399"/>
      <c r="CR32" s="399"/>
      <c r="CS32" s="399"/>
      <c r="CT32" s="400">
        <v>45</v>
      </c>
      <c r="CU32" s="400">
        <v>40</v>
      </c>
      <c r="CV32" s="400">
        <v>38.333333333333336</v>
      </c>
      <c r="CW32" s="400">
        <v>38.333333333333336</v>
      </c>
      <c r="CX32" s="400">
        <v>84.666666666666671</v>
      </c>
      <c r="CY32" s="400">
        <v>51.333333333333336</v>
      </c>
      <c r="CZ32" s="399">
        <v>34.300000000000004</v>
      </c>
      <c r="DA32" s="399">
        <v>2.4333333333333331</v>
      </c>
      <c r="DB32" s="399">
        <v>31.666666666666668</v>
      </c>
      <c r="DC32" s="400"/>
      <c r="DD32" s="399"/>
      <c r="DE32" s="399"/>
      <c r="DF32" s="399"/>
      <c r="DG32" s="399"/>
      <c r="DH32" s="401"/>
      <c r="DI32" s="402" t="s">
        <v>1409</v>
      </c>
      <c r="DJ32" s="402" t="s">
        <v>1409</v>
      </c>
      <c r="DK32" s="402" t="s">
        <v>1409</v>
      </c>
      <c r="DL32" s="402" t="s">
        <v>1409</v>
      </c>
      <c r="DM32" s="402" t="s">
        <v>1409</v>
      </c>
      <c r="DN32" s="402" t="s">
        <v>1409</v>
      </c>
      <c r="DO32" s="402" t="s">
        <v>1409</v>
      </c>
      <c r="DP32" s="402" t="s">
        <v>1409</v>
      </c>
      <c r="DQ32" s="402" t="s">
        <v>1409</v>
      </c>
      <c r="DR32" s="402" t="s">
        <v>1409</v>
      </c>
      <c r="DS32" s="402" t="s">
        <v>1409</v>
      </c>
      <c r="DT32" s="401"/>
      <c r="DU32" s="401"/>
      <c r="DV32" s="401"/>
      <c r="DW32" s="403"/>
      <c r="DX32" s="404"/>
      <c r="DY32" s="404"/>
      <c r="DZ32" s="404"/>
      <c r="EA32" s="388"/>
      <c r="EB32" s="388"/>
      <c r="EC32" s="388"/>
      <c r="ED32" s="388"/>
      <c r="EE32" s="388"/>
      <c r="EF32" s="388"/>
      <c r="EG32" s="388"/>
      <c r="EH32" s="388"/>
      <c r="EI32" s="388"/>
      <c r="EJ32" s="388"/>
      <c r="EK32" s="388"/>
      <c r="EL32" s="388"/>
      <c r="EM32" s="388"/>
      <c r="EN32" s="388"/>
      <c r="EO32" s="59"/>
      <c r="EP32" s="59"/>
      <c r="EQ32" s="60"/>
      <c r="ER32" s="61"/>
      <c r="ES32" s="61"/>
      <c r="ET32" s="62"/>
      <c r="EU32" s="63"/>
      <c r="EV32" s="61"/>
      <c r="EW32" s="61"/>
      <c r="EX32" s="62"/>
      <c r="EY32" s="63"/>
      <c r="EZ32" s="63"/>
      <c r="FA32" s="61"/>
      <c r="FB32" s="63"/>
      <c r="FC32" s="61"/>
      <c r="FD32" s="61"/>
    </row>
    <row r="33" spans="1:242">
      <c r="B33" s="195">
        <v>9</v>
      </c>
      <c r="C33" s="248"/>
      <c r="D33" s="248" t="s">
        <v>1402</v>
      </c>
      <c r="E33" s="249"/>
      <c r="F33" s="249"/>
      <c r="G33" s="249"/>
      <c r="H33" s="249"/>
      <c r="I33" s="249"/>
      <c r="J33" s="250"/>
      <c r="K33" s="250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180"/>
      <c r="AB33" s="180"/>
      <c r="AC33" s="180">
        <v>15.037037037037036</v>
      </c>
      <c r="AD33" s="179"/>
      <c r="AE33" s="398"/>
      <c r="AF33" s="398">
        <v>80.740740740740733</v>
      </c>
      <c r="AG33" s="398"/>
      <c r="AH33" s="398">
        <v>6.333333333333333</v>
      </c>
      <c r="AI33" s="180">
        <v>0.67411832950234363</v>
      </c>
      <c r="AJ33" s="398">
        <v>13.061728395061728</v>
      </c>
      <c r="AK33" s="398"/>
      <c r="AL33" s="180">
        <v>8.8888888888888893</v>
      </c>
      <c r="AM33" s="398"/>
      <c r="AN33" s="398">
        <v>4.2754415107536285</v>
      </c>
      <c r="AO33" s="406">
        <v>53.375733308427392</v>
      </c>
      <c r="AP33" s="398">
        <v>23.925925925925924</v>
      </c>
      <c r="AQ33" s="398">
        <v>0.56716354840589844</v>
      </c>
      <c r="AR33" s="398"/>
      <c r="AS33" s="398"/>
      <c r="AT33" s="406">
        <v>0.2209094532121792</v>
      </c>
      <c r="AU33" s="398">
        <v>1.9753086419753085</v>
      </c>
      <c r="AV33" s="398"/>
      <c r="AW33" s="398"/>
      <c r="AX33" s="398"/>
      <c r="AY33" s="179"/>
      <c r="AZ33" s="398"/>
      <c r="BA33" s="398">
        <v>2</v>
      </c>
      <c r="BB33" s="179"/>
      <c r="BC33" s="179"/>
      <c r="BD33" s="179"/>
      <c r="BE33" s="179">
        <v>4</v>
      </c>
      <c r="BF33" s="179"/>
      <c r="BG33" s="179"/>
      <c r="BH33" s="179">
        <v>3</v>
      </c>
      <c r="BI33" s="179">
        <v>4.2</v>
      </c>
      <c r="BJ33" s="179">
        <v>7.8</v>
      </c>
      <c r="BK33" s="179">
        <v>6.6000000000000005</v>
      </c>
      <c r="BL33" s="398"/>
      <c r="BM33" s="398"/>
      <c r="BN33" s="399"/>
      <c r="BO33" s="399"/>
      <c r="BP33" s="399"/>
      <c r="BQ33" s="399"/>
      <c r="BR33" s="399"/>
      <c r="BS33" s="399"/>
      <c r="BT33" s="399"/>
      <c r="BU33" s="399"/>
      <c r="BV33" s="399"/>
      <c r="BW33" s="399"/>
      <c r="BX33" s="399"/>
      <c r="BY33" s="400"/>
      <c r="BZ33" s="400"/>
      <c r="CA33" s="400"/>
      <c r="CB33" s="400"/>
      <c r="CC33" s="400"/>
      <c r="CD33" s="400"/>
      <c r="CE33" s="400"/>
      <c r="CF33" s="400"/>
      <c r="CG33" s="400"/>
      <c r="CH33" s="399"/>
      <c r="CI33" s="399"/>
      <c r="CJ33" s="399"/>
      <c r="CK33" s="399"/>
      <c r="CL33" s="399"/>
      <c r="CM33" s="399"/>
      <c r="CN33" s="399"/>
      <c r="CO33" s="399"/>
      <c r="CP33" s="399"/>
      <c r="CQ33" s="399"/>
      <c r="CR33" s="399"/>
      <c r="CS33" s="399"/>
      <c r="CT33" s="400">
        <v>45</v>
      </c>
      <c r="CU33" s="400">
        <v>36.333333333333336</v>
      </c>
      <c r="CV33" s="400">
        <v>36.333333333333336</v>
      </c>
      <c r="CW33" s="400">
        <v>36.333333333333336</v>
      </c>
      <c r="CX33" s="400">
        <v>81.333333333333329</v>
      </c>
      <c r="CY33" s="400">
        <v>72</v>
      </c>
      <c r="CZ33" s="399">
        <v>17.633333333333333</v>
      </c>
      <c r="DA33" s="399">
        <v>2.6666666666666665</v>
      </c>
      <c r="DB33" s="399">
        <v>12</v>
      </c>
      <c r="DC33" s="400"/>
      <c r="DD33" s="399"/>
      <c r="DE33" s="399"/>
      <c r="DF33" s="399"/>
      <c r="DG33" s="399"/>
      <c r="DH33" s="401"/>
      <c r="DI33" s="402" t="s">
        <v>1409</v>
      </c>
      <c r="DJ33" s="402" t="s">
        <v>1409</v>
      </c>
      <c r="DK33" s="402" t="s">
        <v>1409</v>
      </c>
      <c r="DL33" s="402" t="s">
        <v>1409</v>
      </c>
      <c r="DM33" s="402" t="s">
        <v>1409</v>
      </c>
      <c r="DN33" s="402" t="s">
        <v>1409</v>
      </c>
      <c r="DO33" s="402" t="s">
        <v>1409</v>
      </c>
      <c r="DP33" s="402" t="s">
        <v>1409</v>
      </c>
      <c r="DQ33" s="402" t="s">
        <v>1409</v>
      </c>
      <c r="DR33" s="402" t="s">
        <v>1409</v>
      </c>
      <c r="DS33" s="402" t="s">
        <v>1409</v>
      </c>
      <c r="DT33" s="401"/>
      <c r="DU33" s="401"/>
      <c r="DV33" s="401"/>
      <c r="DW33" s="403"/>
      <c r="DX33" s="404"/>
      <c r="DY33" s="404"/>
      <c r="DZ33" s="404"/>
      <c r="EA33" s="388"/>
      <c r="EB33" s="388"/>
      <c r="EC33" s="388"/>
      <c r="ED33" s="388"/>
      <c r="EE33" s="388"/>
      <c r="EF33" s="388"/>
      <c r="EG33" s="388"/>
      <c r="EH33" s="388"/>
      <c r="EI33" s="388"/>
      <c r="EJ33" s="388"/>
      <c r="EK33" s="388"/>
      <c r="EL33" s="388"/>
      <c r="EM33" s="388"/>
      <c r="EN33" s="388"/>
      <c r="EO33" s="59"/>
      <c r="EP33" s="59"/>
      <c r="EQ33" s="60"/>
      <c r="ER33" s="61"/>
      <c r="ES33" s="61"/>
      <c r="ET33" s="62"/>
      <c r="EU33" s="63"/>
      <c r="EV33" s="61"/>
      <c r="EW33" s="61"/>
      <c r="EX33" s="62"/>
      <c r="EY33" s="63"/>
      <c r="EZ33" s="63"/>
      <c r="FA33" s="61"/>
      <c r="FB33" s="63"/>
      <c r="FC33" s="61"/>
      <c r="FD33" s="61"/>
    </row>
    <row r="34" spans="1:242">
      <c r="B34" s="195">
        <v>10</v>
      </c>
      <c r="C34" s="248"/>
      <c r="D34" s="248" t="s">
        <v>1403</v>
      </c>
      <c r="E34" s="249"/>
      <c r="F34" s="249"/>
      <c r="G34" s="249"/>
      <c r="H34" s="249"/>
      <c r="I34" s="249"/>
      <c r="J34" s="250"/>
      <c r="K34" s="250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180"/>
      <c r="AB34" s="180"/>
      <c r="AC34" s="180">
        <v>14.666666666666668</v>
      </c>
      <c r="AD34" s="179"/>
      <c r="AE34" s="398"/>
      <c r="AF34" s="398">
        <v>82.222222222222229</v>
      </c>
      <c r="AG34" s="398"/>
      <c r="AH34" s="398">
        <v>3</v>
      </c>
      <c r="AI34" s="180">
        <v>0.73591584407076882</v>
      </c>
      <c r="AJ34" s="398">
        <v>13.382716049382715</v>
      </c>
      <c r="AK34" s="398"/>
      <c r="AL34" s="180">
        <v>5.2592592592592595</v>
      </c>
      <c r="AM34" s="398"/>
      <c r="AN34" s="398">
        <v>3.530128205128205</v>
      </c>
      <c r="AO34" s="406">
        <v>59.976896741602623</v>
      </c>
      <c r="AP34" s="398">
        <v>19.925925925925927</v>
      </c>
      <c r="AQ34" s="398">
        <v>0.53950320512820515</v>
      </c>
      <c r="AR34" s="398"/>
      <c r="AS34" s="398"/>
      <c r="AT34" s="406">
        <v>0.23987829424251839</v>
      </c>
      <c r="AU34" s="398">
        <v>1.2839506172839505</v>
      </c>
      <c r="AV34" s="398"/>
      <c r="AW34" s="398"/>
      <c r="AX34" s="398"/>
      <c r="AY34" s="179"/>
      <c r="AZ34" s="398"/>
      <c r="BA34" s="398">
        <v>3.6666666666666665</v>
      </c>
      <c r="BB34" s="179"/>
      <c r="BC34" s="179"/>
      <c r="BD34" s="179"/>
      <c r="BE34" s="179">
        <v>2.6666666666666665</v>
      </c>
      <c r="BF34" s="179"/>
      <c r="BG34" s="179"/>
      <c r="BH34" s="179">
        <v>3</v>
      </c>
      <c r="BI34" s="179">
        <v>3.6</v>
      </c>
      <c r="BJ34" s="179">
        <v>6.6000000000000005</v>
      </c>
      <c r="BK34" s="179">
        <v>6</v>
      </c>
      <c r="BL34" s="398"/>
      <c r="BM34" s="398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400"/>
      <c r="BZ34" s="400"/>
      <c r="CA34" s="400"/>
      <c r="CB34" s="400"/>
      <c r="CC34" s="400"/>
      <c r="CD34" s="400"/>
      <c r="CE34" s="400"/>
      <c r="CF34" s="400"/>
      <c r="CG34" s="400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  <c r="CR34" s="399"/>
      <c r="CS34" s="399"/>
      <c r="CT34" s="400">
        <v>45</v>
      </c>
      <c r="CU34" s="400">
        <v>38</v>
      </c>
      <c r="CV34" s="400">
        <v>37</v>
      </c>
      <c r="CW34" s="400">
        <v>37</v>
      </c>
      <c r="CX34" s="400">
        <v>75</v>
      </c>
      <c r="CY34" s="400">
        <v>56.666666666666664</v>
      </c>
      <c r="CZ34" s="399">
        <v>18.066666666666666</v>
      </c>
      <c r="DA34" s="399">
        <v>1.7333333333333334</v>
      </c>
      <c r="DB34" s="399">
        <v>7.1000000000000005</v>
      </c>
      <c r="DC34" s="400"/>
      <c r="DD34" s="399"/>
      <c r="DE34" s="399"/>
      <c r="DF34" s="399"/>
      <c r="DG34" s="399"/>
      <c r="DH34" s="401"/>
      <c r="DI34" s="402" t="s">
        <v>1409</v>
      </c>
      <c r="DJ34" s="402" t="s">
        <v>1409</v>
      </c>
      <c r="DK34" s="402" t="s">
        <v>1409</v>
      </c>
      <c r="DL34" s="402" t="s">
        <v>1409</v>
      </c>
      <c r="DM34" s="402" t="s">
        <v>1409</v>
      </c>
      <c r="DN34" s="402" t="s">
        <v>1409</v>
      </c>
      <c r="DO34" s="402" t="s">
        <v>1409</v>
      </c>
      <c r="DP34" s="402" t="s">
        <v>1409</v>
      </c>
      <c r="DQ34" s="402" t="s">
        <v>1409</v>
      </c>
      <c r="DR34" s="402" t="s">
        <v>1409</v>
      </c>
      <c r="DS34" s="402" t="s">
        <v>1409</v>
      </c>
      <c r="DT34" s="401"/>
      <c r="DU34" s="401"/>
      <c r="DV34" s="401"/>
      <c r="DW34" s="403"/>
      <c r="DX34" s="404"/>
      <c r="DY34" s="404"/>
      <c r="DZ34" s="404"/>
      <c r="EA34" s="388"/>
      <c r="EB34" s="388"/>
      <c r="EC34" s="388"/>
      <c r="ED34" s="388"/>
      <c r="EE34" s="388"/>
      <c r="EF34" s="388"/>
      <c r="EG34" s="388"/>
      <c r="EH34" s="388"/>
      <c r="EI34" s="388"/>
      <c r="EJ34" s="388"/>
      <c r="EK34" s="388"/>
      <c r="EL34" s="388"/>
      <c r="EM34" s="388"/>
      <c r="EN34" s="388"/>
      <c r="EO34" s="59"/>
      <c r="EP34" s="59"/>
      <c r="EQ34" s="60"/>
      <c r="ER34" s="61"/>
      <c r="ES34" s="61"/>
      <c r="ET34" s="62"/>
      <c r="EU34" s="63"/>
      <c r="EV34" s="61"/>
      <c r="EW34" s="61"/>
      <c r="EX34" s="62"/>
      <c r="EY34" s="63"/>
      <c r="EZ34" s="63"/>
      <c r="FA34" s="61"/>
      <c r="FB34" s="63"/>
      <c r="FC34" s="61"/>
      <c r="FD34" s="61"/>
    </row>
    <row r="35" spans="1:242">
      <c r="B35" s="195">
        <v>11</v>
      </c>
      <c r="C35" s="248"/>
      <c r="D35" s="248" t="s">
        <v>1404</v>
      </c>
      <c r="E35" s="249"/>
      <c r="F35" s="249"/>
      <c r="G35" s="249"/>
      <c r="H35" s="249"/>
      <c r="I35" s="249"/>
      <c r="J35" s="250"/>
      <c r="K35" s="250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180"/>
      <c r="AB35" s="180"/>
      <c r="AC35" s="180">
        <v>14.888888888888889</v>
      </c>
      <c r="AD35" s="179"/>
      <c r="AE35" s="398"/>
      <c r="AF35" s="398">
        <v>92.592592592592595</v>
      </c>
      <c r="AG35" s="398"/>
      <c r="AH35" s="398">
        <v>1.6666666666666667</v>
      </c>
      <c r="AI35" s="180">
        <v>0.64819452447438797</v>
      </c>
      <c r="AJ35" s="398">
        <v>14</v>
      </c>
      <c r="AK35" s="398"/>
      <c r="AL35" s="180">
        <v>7.9506172839506171</v>
      </c>
      <c r="AM35" s="398"/>
      <c r="AN35" s="398">
        <v>3.0086972962752885</v>
      </c>
      <c r="AO35" s="406">
        <v>59.602145626178512</v>
      </c>
      <c r="AP35" s="398">
        <v>22.839506172839506</v>
      </c>
      <c r="AQ35" s="398">
        <v>0.48400453771979579</v>
      </c>
      <c r="AR35" s="398"/>
      <c r="AS35" s="398"/>
      <c r="AT35" s="406">
        <v>0.27664109121909636</v>
      </c>
      <c r="AU35" s="398">
        <v>0.88888888888888884</v>
      </c>
      <c r="AV35" s="398"/>
      <c r="AW35" s="398"/>
      <c r="AX35" s="398"/>
      <c r="AY35" s="179"/>
      <c r="AZ35" s="398"/>
      <c r="BA35" s="398">
        <v>4.666666666666667</v>
      </c>
      <c r="BB35" s="179"/>
      <c r="BC35" s="179"/>
      <c r="BD35" s="179"/>
      <c r="BE35" s="179">
        <v>2.3333333333333335</v>
      </c>
      <c r="BF35" s="179"/>
      <c r="BG35" s="179"/>
      <c r="BH35" s="179">
        <v>2.4</v>
      </c>
      <c r="BI35" s="179">
        <v>3.6</v>
      </c>
      <c r="BJ35" s="179">
        <v>5.4</v>
      </c>
      <c r="BK35" s="179">
        <v>6</v>
      </c>
      <c r="BL35" s="398"/>
      <c r="BM35" s="398"/>
      <c r="BN35" s="399"/>
      <c r="BO35" s="399"/>
      <c r="BP35" s="399"/>
      <c r="BQ35" s="399"/>
      <c r="BR35" s="399"/>
      <c r="BS35" s="399"/>
      <c r="BT35" s="399"/>
      <c r="BU35" s="399"/>
      <c r="BV35" s="399"/>
      <c r="BW35" s="399"/>
      <c r="BX35" s="399"/>
      <c r="BY35" s="400"/>
      <c r="BZ35" s="400"/>
      <c r="CA35" s="400"/>
      <c r="CB35" s="400"/>
      <c r="CC35" s="400"/>
      <c r="CD35" s="400"/>
      <c r="CE35" s="400"/>
      <c r="CF35" s="400"/>
      <c r="CG35" s="400"/>
      <c r="CH35" s="399"/>
      <c r="CI35" s="399"/>
      <c r="CJ35" s="399"/>
      <c r="CK35" s="399"/>
      <c r="CL35" s="399"/>
      <c r="CM35" s="399"/>
      <c r="CN35" s="399"/>
      <c r="CO35" s="399"/>
      <c r="CP35" s="399"/>
      <c r="CQ35" s="399"/>
      <c r="CR35" s="399"/>
      <c r="CS35" s="399"/>
      <c r="CT35" s="400">
        <v>45</v>
      </c>
      <c r="CU35" s="400">
        <v>42.333333333333336</v>
      </c>
      <c r="CV35" s="400">
        <v>41.666666666666664</v>
      </c>
      <c r="CW35" s="400">
        <v>41.666666666666664</v>
      </c>
      <c r="CX35" s="400">
        <v>68.333333333333329</v>
      </c>
      <c r="CY35" s="400">
        <v>56.666666666666664</v>
      </c>
      <c r="CZ35" s="399">
        <v>18.899999999999999</v>
      </c>
      <c r="DA35" s="399">
        <v>1.2</v>
      </c>
      <c r="DB35" s="399">
        <v>10.733333333333334</v>
      </c>
      <c r="DC35" s="400"/>
      <c r="DD35" s="399"/>
      <c r="DE35" s="399"/>
      <c r="DF35" s="399"/>
      <c r="DG35" s="399"/>
      <c r="DH35" s="401"/>
      <c r="DI35" s="402" t="s">
        <v>1409</v>
      </c>
      <c r="DJ35" s="402" t="s">
        <v>1409</v>
      </c>
      <c r="DK35" s="402" t="s">
        <v>1409</v>
      </c>
      <c r="DL35" s="402" t="s">
        <v>1409</v>
      </c>
      <c r="DM35" s="402" t="s">
        <v>1409</v>
      </c>
      <c r="DN35" s="402" t="s">
        <v>1409</v>
      </c>
      <c r="DO35" s="402" t="s">
        <v>1409</v>
      </c>
      <c r="DP35" s="402" t="s">
        <v>1409</v>
      </c>
      <c r="DQ35" s="402" t="s">
        <v>1409</v>
      </c>
      <c r="DR35" s="402" t="s">
        <v>1409</v>
      </c>
      <c r="DS35" s="402" t="s">
        <v>1409</v>
      </c>
      <c r="DT35" s="401"/>
      <c r="DU35" s="401"/>
      <c r="DV35" s="401"/>
      <c r="DW35" s="403"/>
      <c r="DX35" s="404"/>
      <c r="DY35" s="404"/>
      <c r="DZ35" s="404"/>
      <c r="EA35" s="388"/>
      <c r="EB35" s="388"/>
      <c r="EC35" s="388"/>
      <c r="ED35" s="388"/>
      <c r="EE35" s="388"/>
      <c r="EF35" s="388"/>
      <c r="EG35" s="388"/>
      <c r="EH35" s="388"/>
      <c r="EI35" s="388"/>
      <c r="EJ35" s="388"/>
      <c r="EK35" s="388"/>
      <c r="EL35" s="388"/>
      <c r="EM35" s="388"/>
      <c r="EN35" s="388"/>
      <c r="EO35" s="59"/>
      <c r="EP35" s="59"/>
      <c r="EQ35" s="60"/>
      <c r="ER35" s="61"/>
      <c r="ES35" s="61"/>
      <c r="ET35" s="62"/>
      <c r="EU35" s="63"/>
      <c r="EV35" s="61"/>
      <c r="EW35" s="61"/>
      <c r="EX35" s="62"/>
      <c r="EY35" s="63"/>
      <c r="EZ35" s="63"/>
      <c r="FA35" s="61"/>
      <c r="FB35" s="63"/>
      <c r="FC35" s="61"/>
      <c r="FD35" s="61"/>
    </row>
    <row r="36" spans="1:242">
      <c r="B36" s="195">
        <v>12</v>
      </c>
      <c r="C36" s="248"/>
      <c r="D36" s="248" t="s">
        <v>1405</v>
      </c>
      <c r="E36" s="249"/>
      <c r="F36" s="249"/>
      <c r="G36" s="249"/>
      <c r="H36" s="249"/>
      <c r="I36" s="249"/>
      <c r="J36" s="250"/>
      <c r="K36" s="250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180"/>
      <c r="AB36" s="180"/>
      <c r="AC36" s="180">
        <v>15.111111111111112</v>
      </c>
      <c r="AD36" s="179"/>
      <c r="AE36" s="398"/>
      <c r="AF36" s="398">
        <v>74.074074074074076</v>
      </c>
      <c r="AG36" s="398"/>
      <c r="AH36" s="398">
        <v>5.333333333333333</v>
      </c>
      <c r="AI36" s="180">
        <v>0.32448296912956154</v>
      </c>
      <c r="AJ36" s="398">
        <v>14</v>
      </c>
      <c r="AK36" s="398"/>
      <c r="AL36" s="180">
        <v>31.530864197530864</v>
      </c>
      <c r="AM36" s="398"/>
      <c r="AN36" s="398">
        <v>2.2476851851851851</v>
      </c>
      <c r="AO36" s="406">
        <v>66.90180075139267</v>
      </c>
      <c r="AP36" s="398">
        <v>46.641975308641975</v>
      </c>
      <c r="AQ36" s="398">
        <v>0.6162037037037037</v>
      </c>
      <c r="AR36" s="398"/>
      <c r="AS36" s="398"/>
      <c r="AT36" s="406">
        <v>0.38493490460157126</v>
      </c>
      <c r="AU36" s="398">
        <v>1.1111111111111112</v>
      </c>
      <c r="AV36" s="398"/>
      <c r="AW36" s="398"/>
      <c r="AX36" s="398"/>
      <c r="AY36" s="179"/>
      <c r="AZ36" s="398"/>
      <c r="BA36" s="398">
        <v>5.666666666666667</v>
      </c>
      <c r="BB36" s="179"/>
      <c r="BC36" s="179"/>
      <c r="BD36" s="179"/>
      <c r="BE36" s="179">
        <v>4.666666666666667</v>
      </c>
      <c r="BF36" s="179"/>
      <c r="BG36" s="179"/>
      <c r="BH36" s="179">
        <v>2.8666666666666667</v>
      </c>
      <c r="BI36" s="179">
        <v>2.4</v>
      </c>
      <c r="BJ36" s="179">
        <v>8.4</v>
      </c>
      <c r="BK36" s="179">
        <v>6.6000000000000005</v>
      </c>
      <c r="BL36" s="398"/>
      <c r="BM36" s="398"/>
      <c r="BN36" s="399"/>
      <c r="BO36" s="399"/>
      <c r="BP36" s="399"/>
      <c r="BQ36" s="399"/>
      <c r="BR36" s="399"/>
      <c r="BS36" s="399"/>
      <c r="BT36" s="399"/>
      <c r="BU36" s="399"/>
      <c r="BV36" s="399"/>
      <c r="BW36" s="399"/>
      <c r="BX36" s="399"/>
      <c r="BY36" s="400"/>
      <c r="BZ36" s="400"/>
      <c r="CA36" s="400"/>
      <c r="CB36" s="400"/>
      <c r="CC36" s="400"/>
      <c r="CD36" s="400"/>
      <c r="CE36" s="400"/>
      <c r="CF36" s="400"/>
      <c r="CG36" s="400"/>
      <c r="CH36" s="399"/>
      <c r="CI36" s="399"/>
      <c r="CJ36" s="399"/>
      <c r="CK36" s="399"/>
      <c r="CL36" s="399"/>
      <c r="CM36" s="399"/>
      <c r="CN36" s="399"/>
      <c r="CO36" s="399"/>
      <c r="CP36" s="399"/>
      <c r="CQ36" s="399"/>
      <c r="CR36" s="399"/>
      <c r="CS36" s="399"/>
      <c r="CT36" s="400">
        <v>45</v>
      </c>
      <c r="CU36" s="400">
        <v>36.666666666666664</v>
      </c>
      <c r="CV36" s="400">
        <v>33.333333333333336</v>
      </c>
      <c r="CW36" s="400">
        <v>33.333333333333336</v>
      </c>
      <c r="CX36" s="400">
        <v>49.333333333333336</v>
      </c>
      <c r="CY36" s="400">
        <v>25.666666666666668</v>
      </c>
      <c r="CZ36" s="399">
        <v>18.899999999999999</v>
      </c>
      <c r="DA36" s="399">
        <v>1.5</v>
      </c>
      <c r="DB36" s="399">
        <v>42.56666666666667</v>
      </c>
      <c r="DC36" s="400"/>
      <c r="DD36" s="399"/>
      <c r="DE36" s="399"/>
      <c r="DF36" s="399"/>
      <c r="DG36" s="399"/>
      <c r="DH36" s="401"/>
      <c r="DI36" s="402" t="s">
        <v>1409</v>
      </c>
      <c r="DJ36" s="402" t="s">
        <v>1409</v>
      </c>
      <c r="DK36" s="402" t="s">
        <v>1409</v>
      </c>
      <c r="DL36" s="402" t="s">
        <v>1409</v>
      </c>
      <c r="DM36" s="402" t="s">
        <v>1409</v>
      </c>
      <c r="DN36" s="402" t="s">
        <v>1409</v>
      </c>
      <c r="DO36" s="402" t="s">
        <v>1409</v>
      </c>
      <c r="DP36" s="402" t="s">
        <v>1409</v>
      </c>
      <c r="DQ36" s="402" t="s">
        <v>1409</v>
      </c>
      <c r="DR36" s="402" t="s">
        <v>1409</v>
      </c>
      <c r="DS36" s="402" t="s">
        <v>1409</v>
      </c>
      <c r="DT36" s="401"/>
      <c r="DU36" s="401"/>
      <c r="DV36" s="401"/>
      <c r="DW36" s="403"/>
      <c r="DX36" s="404"/>
      <c r="DY36" s="404"/>
      <c r="DZ36" s="404"/>
      <c r="EA36" s="388"/>
      <c r="EB36" s="388"/>
      <c r="EC36" s="388"/>
      <c r="ED36" s="388"/>
      <c r="EE36" s="388"/>
      <c r="EF36" s="388"/>
      <c r="EG36" s="388"/>
      <c r="EH36" s="388"/>
      <c r="EI36" s="388"/>
      <c r="EJ36" s="388"/>
      <c r="EK36" s="388"/>
      <c r="EL36" s="388"/>
      <c r="EM36" s="388"/>
      <c r="EN36" s="388"/>
      <c r="EO36" s="59"/>
      <c r="EP36" s="59"/>
      <c r="EQ36" s="60"/>
      <c r="ER36" s="61"/>
      <c r="ES36" s="61"/>
      <c r="ET36" s="62"/>
      <c r="EU36" s="63"/>
      <c r="EV36" s="61"/>
      <c r="EW36" s="61"/>
      <c r="EX36" s="62"/>
      <c r="EY36" s="63"/>
      <c r="EZ36" s="63"/>
      <c r="FA36" s="61"/>
      <c r="FB36" s="63"/>
      <c r="FC36" s="61"/>
      <c r="FD36" s="61"/>
    </row>
    <row r="37" spans="1:242">
      <c r="B37" s="195">
        <v>13</v>
      </c>
      <c r="C37" s="248"/>
      <c r="D37" s="248" t="s">
        <v>1406</v>
      </c>
      <c r="E37" s="249"/>
      <c r="F37" s="249"/>
      <c r="G37" s="249"/>
      <c r="H37" s="249"/>
      <c r="I37" s="249"/>
      <c r="J37" s="250"/>
      <c r="K37" s="250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180"/>
      <c r="AB37" s="180"/>
      <c r="AC37" s="180">
        <v>18</v>
      </c>
      <c r="AD37" s="179"/>
      <c r="AE37" s="398"/>
      <c r="AF37" s="398">
        <v>74.81481481481481</v>
      </c>
      <c r="AG37" s="398"/>
      <c r="AH37" s="398">
        <v>2.3333333333333335</v>
      </c>
      <c r="AI37" s="180">
        <v>0.5730767830800193</v>
      </c>
      <c r="AJ37" s="398">
        <v>16.913580246913579</v>
      </c>
      <c r="AK37" s="398"/>
      <c r="AL37" s="180">
        <v>13.654320987654321</v>
      </c>
      <c r="AM37" s="398"/>
      <c r="AN37" s="398">
        <v>2.7427859496825016</v>
      </c>
      <c r="AO37" s="406">
        <v>65.456430012841679</v>
      </c>
      <c r="AP37" s="398">
        <v>31.654320987654319</v>
      </c>
      <c r="AQ37" s="398">
        <v>0.74791147549768233</v>
      </c>
      <c r="AR37" s="398"/>
      <c r="AS37" s="398"/>
      <c r="AT37" s="406">
        <v>0.3878531073446328</v>
      </c>
      <c r="AU37" s="398">
        <v>1.0864197530864197</v>
      </c>
      <c r="AV37" s="398"/>
      <c r="AW37" s="398"/>
      <c r="AX37" s="398"/>
      <c r="AY37" s="179"/>
      <c r="AZ37" s="398"/>
      <c r="BA37" s="398">
        <v>4.666666666666667</v>
      </c>
      <c r="BB37" s="179"/>
      <c r="BC37" s="179"/>
      <c r="BD37" s="179"/>
      <c r="BE37" s="179">
        <v>2</v>
      </c>
      <c r="BF37" s="179"/>
      <c r="BG37" s="179"/>
      <c r="BH37" s="179">
        <v>2.4</v>
      </c>
      <c r="BI37" s="179">
        <v>3</v>
      </c>
      <c r="BJ37" s="179">
        <v>6.6000000000000005</v>
      </c>
      <c r="BK37" s="179">
        <v>7.2</v>
      </c>
      <c r="BL37" s="398"/>
      <c r="BM37" s="398"/>
      <c r="BN37" s="399"/>
      <c r="BO37" s="399"/>
      <c r="BP37" s="399"/>
      <c r="BQ37" s="399"/>
      <c r="BR37" s="399"/>
      <c r="BS37" s="399"/>
      <c r="BT37" s="399"/>
      <c r="BU37" s="399"/>
      <c r="BV37" s="399"/>
      <c r="BW37" s="399"/>
      <c r="BX37" s="399"/>
      <c r="BY37" s="400"/>
      <c r="BZ37" s="400"/>
      <c r="CA37" s="400"/>
      <c r="CB37" s="400"/>
      <c r="CC37" s="400"/>
      <c r="CD37" s="400"/>
      <c r="CE37" s="400"/>
      <c r="CF37" s="400"/>
      <c r="CG37" s="400"/>
      <c r="CH37" s="399"/>
      <c r="CI37" s="399"/>
      <c r="CJ37" s="399"/>
      <c r="CK37" s="399"/>
      <c r="CL37" s="399"/>
      <c r="CM37" s="399"/>
      <c r="CN37" s="399"/>
      <c r="CO37" s="399"/>
      <c r="CP37" s="399"/>
      <c r="CQ37" s="399"/>
      <c r="CR37" s="399"/>
      <c r="CS37" s="399"/>
      <c r="CT37" s="400">
        <v>45</v>
      </c>
      <c r="CU37" s="400">
        <v>36.333333333333336</v>
      </c>
      <c r="CV37" s="400">
        <v>33.666666666666664</v>
      </c>
      <c r="CW37" s="400">
        <v>33.666666666666664</v>
      </c>
      <c r="CX37" s="400">
        <v>58.666666666666664</v>
      </c>
      <c r="CY37" s="400">
        <v>31.666666666666668</v>
      </c>
      <c r="CZ37" s="399">
        <v>22.833333333333332</v>
      </c>
      <c r="DA37" s="399">
        <v>1.4666666666666666</v>
      </c>
      <c r="DB37" s="399">
        <v>18.433333333333334</v>
      </c>
      <c r="DC37" s="400"/>
      <c r="DD37" s="399"/>
      <c r="DE37" s="399"/>
      <c r="DF37" s="399"/>
      <c r="DG37" s="399"/>
      <c r="DH37" s="401"/>
      <c r="DI37" s="402" t="s">
        <v>1409</v>
      </c>
      <c r="DJ37" s="402" t="s">
        <v>1409</v>
      </c>
      <c r="DK37" s="402" t="s">
        <v>1409</v>
      </c>
      <c r="DL37" s="402" t="s">
        <v>1409</v>
      </c>
      <c r="DM37" s="402" t="s">
        <v>1409</v>
      </c>
      <c r="DN37" s="402" t="s">
        <v>1409</v>
      </c>
      <c r="DO37" s="402" t="s">
        <v>1409</v>
      </c>
      <c r="DP37" s="402" t="s">
        <v>1409</v>
      </c>
      <c r="DQ37" s="402" t="s">
        <v>1409</v>
      </c>
      <c r="DR37" s="402" t="s">
        <v>1409</v>
      </c>
      <c r="DS37" s="402" t="s">
        <v>1409</v>
      </c>
      <c r="DT37" s="401"/>
      <c r="DU37" s="401"/>
      <c r="DV37" s="401"/>
      <c r="DW37" s="403"/>
      <c r="DX37" s="404"/>
      <c r="DY37" s="404"/>
      <c r="DZ37" s="404"/>
      <c r="EA37" s="388"/>
      <c r="EB37" s="388"/>
      <c r="EC37" s="388"/>
      <c r="ED37" s="388"/>
      <c r="EE37" s="388"/>
      <c r="EF37" s="388"/>
      <c r="EG37" s="388"/>
      <c r="EH37" s="388"/>
      <c r="EI37" s="388"/>
      <c r="EJ37" s="388"/>
      <c r="EK37" s="388"/>
      <c r="EL37" s="388"/>
      <c r="EM37" s="388"/>
      <c r="EN37" s="388"/>
      <c r="EO37" s="59"/>
      <c r="EP37" s="59"/>
      <c r="EQ37" s="60"/>
      <c r="ER37" s="61"/>
      <c r="ES37" s="61"/>
      <c r="ET37" s="62"/>
      <c r="EU37" s="63"/>
      <c r="EV37" s="61"/>
      <c r="EW37" s="61"/>
      <c r="EX37" s="62"/>
      <c r="EY37" s="63"/>
      <c r="EZ37" s="63"/>
      <c r="FA37" s="61"/>
      <c r="FB37" s="63"/>
      <c r="FC37" s="61"/>
      <c r="FD37" s="61"/>
    </row>
    <row r="38" spans="1:242">
      <c r="B38" s="195">
        <v>14</v>
      </c>
      <c r="C38" s="248"/>
      <c r="D38" s="248" t="s">
        <v>1407</v>
      </c>
      <c r="E38" s="249"/>
      <c r="F38" s="249"/>
      <c r="G38" s="249"/>
      <c r="H38" s="249"/>
      <c r="I38" s="249"/>
      <c r="J38" s="250"/>
      <c r="K38" s="250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180"/>
      <c r="AB38" s="180"/>
      <c r="AC38" s="180"/>
      <c r="AD38" s="179"/>
      <c r="AE38" s="398"/>
      <c r="AF38" s="398"/>
      <c r="AG38" s="398"/>
      <c r="AH38" s="398"/>
      <c r="AI38" s="180"/>
      <c r="AJ38" s="398"/>
      <c r="AK38" s="398"/>
      <c r="AL38" s="180"/>
      <c r="AM38" s="398"/>
      <c r="AN38" s="398"/>
      <c r="AO38" s="398"/>
      <c r="AP38" s="398"/>
      <c r="AQ38" s="398"/>
      <c r="AR38" s="398"/>
      <c r="AS38" s="398"/>
      <c r="AT38" s="398"/>
      <c r="AU38" s="398"/>
      <c r="AV38" s="398"/>
      <c r="AW38" s="398"/>
      <c r="AX38" s="398"/>
      <c r="AY38" s="179"/>
      <c r="AZ38" s="398"/>
      <c r="BA38" s="398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398"/>
      <c r="BM38" s="398"/>
      <c r="BN38" s="399"/>
      <c r="BO38" s="399"/>
      <c r="BP38" s="399"/>
      <c r="BQ38" s="399"/>
      <c r="BR38" s="399"/>
      <c r="BS38" s="399"/>
      <c r="BT38" s="399"/>
      <c r="BU38" s="399"/>
      <c r="BV38" s="399"/>
      <c r="BW38" s="399"/>
      <c r="BX38" s="399"/>
      <c r="BY38" s="400"/>
      <c r="BZ38" s="400"/>
      <c r="CA38" s="400"/>
      <c r="CB38" s="400"/>
      <c r="CC38" s="400"/>
      <c r="CD38" s="400"/>
      <c r="CE38" s="400"/>
      <c r="CF38" s="400"/>
      <c r="CG38" s="400"/>
      <c r="CH38" s="399"/>
      <c r="CI38" s="399"/>
      <c r="CJ38" s="399"/>
      <c r="CK38" s="399"/>
      <c r="CL38" s="399"/>
      <c r="CM38" s="399"/>
      <c r="CN38" s="399"/>
      <c r="CO38" s="399"/>
      <c r="CP38" s="399"/>
      <c r="CQ38" s="399"/>
      <c r="CR38" s="399"/>
      <c r="CS38" s="399"/>
      <c r="CT38" s="400">
        <v>45</v>
      </c>
      <c r="CU38" s="400"/>
      <c r="CV38" s="400"/>
      <c r="CW38" s="400"/>
      <c r="CX38" s="400"/>
      <c r="CY38" s="400"/>
      <c r="CZ38" s="399"/>
      <c r="DA38" s="399"/>
      <c r="DB38" s="399"/>
      <c r="DC38" s="400"/>
      <c r="DD38" s="399"/>
      <c r="DE38" s="399"/>
      <c r="DF38" s="399"/>
      <c r="DG38" s="399"/>
      <c r="DH38" s="401"/>
      <c r="DI38" s="402" t="s">
        <v>1409</v>
      </c>
      <c r="DJ38" s="402" t="s">
        <v>1409</v>
      </c>
      <c r="DK38" s="402" t="s">
        <v>1409</v>
      </c>
      <c r="DL38" s="402" t="s">
        <v>1409</v>
      </c>
      <c r="DM38" s="402" t="s">
        <v>1409</v>
      </c>
      <c r="DN38" s="402" t="s">
        <v>1409</v>
      </c>
      <c r="DO38" s="402" t="s">
        <v>1409</v>
      </c>
      <c r="DP38" s="402" t="s">
        <v>1409</v>
      </c>
      <c r="DQ38" s="402" t="s">
        <v>1409</v>
      </c>
      <c r="DR38" s="402" t="s">
        <v>1409</v>
      </c>
      <c r="DS38" s="402" t="s">
        <v>1409</v>
      </c>
      <c r="DT38" s="401"/>
      <c r="DU38" s="401"/>
      <c r="DV38" s="401"/>
      <c r="DW38" s="403"/>
      <c r="DX38" s="404"/>
      <c r="DY38" s="404"/>
      <c r="DZ38" s="404"/>
      <c r="EA38" s="388"/>
      <c r="EB38" s="388"/>
      <c r="EC38" s="388"/>
      <c r="ED38" s="388"/>
      <c r="EE38" s="388"/>
      <c r="EF38" s="388"/>
      <c r="EG38" s="388"/>
      <c r="EH38" s="388"/>
      <c r="EI38" s="388"/>
      <c r="EJ38" s="388"/>
      <c r="EK38" s="388"/>
      <c r="EL38" s="388"/>
      <c r="EM38" s="388"/>
      <c r="EN38" s="388"/>
      <c r="EO38" s="59"/>
      <c r="EP38" s="59"/>
      <c r="EQ38" s="60"/>
      <c r="ER38" s="61"/>
      <c r="ES38" s="61"/>
      <c r="ET38" s="62"/>
      <c r="EU38" s="63"/>
      <c r="EV38" s="61"/>
      <c r="EW38" s="61"/>
      <c r="EX38" s="62"/>
      <c r="EY38" s="63"/>
      <c r="EZ38" s="63"/>
      <c r="FA38" s="61"/>
      <c r="FB38" s="63"/>
      <c r="FC38" s="61"/>
      <c r="FD38" s="61"/>
    </row>
    <row r="39" spans="1:242" ht="12.75" customHeight="1">
      <c r="AA39" s="202"/>
      <c r="AB39" s="202"/>
      <c r="AC39" s="202"/>
      <c r="AE39" s="196"/>
      <c r="AF39" s="196"/>
      <c r="AG39" s="196"/>
      <c r="AH39" s="196"/>
      <c r="AI39" s="202"/>
      <c r="AJ39" s="196"/>
      <c r="AK39" s="196"/>
      <c r="AL39" s="202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5"/>
      <c r="AZ39" s="196"/>
      <c r="BA39" s="196"/>
      <c r="BB39" s="195"/>
      <c r="BC39" s="195"/>
      <c r="BD39" s="195"/>
      <c r="BE39" s="195"/>
      <c r="BF39" s="195"/>
      <c r="BG39" s="195"/>
      <c r="BH39" s="195"/>
      <c r="BI39" s="195"/>
      <c r="BJ39" s="195"/>
      <c r="BK39" s="381"/>
      <c r="BL39" s="382"/>
      <c r="BM39" s="382"/>
      <c r="BN39" s="383"/>
      <c r="BO39" s="383"/>
      <c r="BP39" s="383"/>
      <c r="BQ39" s="383"/>
      <c r="BR39" s="383"/>
      <c r="BS39" s="383"/>
      <c r="BT39" s="383"/>
      <c r="BU39" s="383"/>
      <c r="BV39" s="383"/>
      <c r="BW39" s="383"/>
      <c r="BX39" s="383"/>
      <c r="BY39" s="381"/>
      <c r="BZ39" s="381"/>
      <c r="CA39" s="381"/>
      <c r="CB39" s="381"/>
      <c r="CC39" s="381"/>
      <c r="CD39" s="381"/>
      <c r="CE39" s="381"/>
      <c r="CF39" s="381"/>
      <c r="CG39" s="381"/>
      <c r="CH39" s="383"/>
      <c r="CI39" s="383"/>
      <c r="CJ39" s="383"/>
      <c r="CK39" s="383"/>
      <c r="CL39" s="383"/>
      <c r="CM39" s="383"/>
      <c r="CN39" s="383"/>
      <c r="CO39" s="383"/>
      <c r="CP39" s="383"/>
      <c r="CQ39" s="383"/>
      <c r="CR39" s="383"/>
      <c r="CS39" s="383"/>
      <c r="CT39" s="381"/>
      <c r="CU39" s="381"/>
      <c r="CV39" s="381"/>
      <c r="CW39" s="381"/>
      <c r="CX39" s="381"/>
      <c r="CY39" s="381"/>
      <c r="CZ39" s="383"/>
      <c r="DA39" s="383"/>
      <c r="DB39" s="383"/>
      <c r="DC39" s="381"/>
      <c r="DD39" s="383"/>
      <c r="DE39" s="383"/>
      <c r="DF39" s="383"/>
      <c r="DG39" s="383"/>
      <c r="DH39" s="383"/>
      <c r="DI39" s="384"/>
      <c r="DJ39" s="384"/>
      <c r="DK39" s="384"/>
      <c r="DL39" s="384"/>
      <c r="DM39" s="384"/>
      <c r="DN39" s="384"/>
      <c r="DO39" s="384"/>
      <c r="DP39" s="384"/>
      <c r="DQ39" s="384"/>
      <c r="DR39" s="384"/>
      <c r="DS39" s="384"/>
      <c r="DT39" s="383"/>
      <c r="DU39" s="383"/>
      <c r="DV39" s="383"/>
      <c r="DW39" s="386"/>
      <c r="DX39" s="389"/>
      <c r="DY39" s="389"/>
      <c r="DZ39" s="389"/>
      <c r="EA39" s="389"/>
      <c r="EB39" s="389"/>
      <c r="EC39" s="389"/>
      <c r="ED39" s="389"/>
      <c r="EE39" s="389"/>
      <c r="EF39" s="389"/>
      <c r="EG39" s="389"/>
      <c r="EH39" s="389"/>
      <c r="EI39" s="389"/>
      <c r="EJ39" s="389"/>
      <c r="EK39" s="389"/>
      <c r="EL39" s="389"/>
      <c r="EM39" s="389"/>
      <c r="EN39" s="389"/>
      <c r="EO39" s="386"/>
      <c r="EP39" s="386"/>
      <c r="EQ39" s="383"/>
      <c r="ER39" s="381"/>
      <c r="ES39" s="381"/>
      <c r="ET39" s="382"/>
      <c r="EU39" s="383"/>
      <c r="EV39" s="381"/>
      <c r="EW39" s="381"/>
      <c r="EX39" s="382"/>
      <c r="EY39" s="383"/>
      <c r="EZ39" s="383"/>
      <c r="FA39" s="381"/>
      <c r="FB39" s="383"/>
      <c r="FC39" s="381"/>
      <c r="FD39" s="381"/>
    </row>
    <row r="40" spans="1:242" s="1" customFormat="1" ht="12.75" customHeight="1">
      <c r="A40" s="252" t="s">
        <v>113</v>
      </c>
      <c r="B40" s="253" t="s">
        <v>1139</v>
      </c>
      <c r="C40" s="254"/>
      <c r="D40" s="253"/>
      <c r="E40" s="254"/>
      <c r="F40" s="253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63"/>
      <c r="AB40" s="263"/>
      <c r="AC40" s="405"/>
      <c r="AD40" s="263"/>
      <c r="AE40" s="263"/>
      <c r="AF40" s="405"/>
      <c r="AG40" s="263"/>
      <c r="AH40" s="405"/>
      <c r="AI40" s="405"/>
      <c r="AJ40" s="405"/>
      <c r="AK40" s="263"/>
      <c r="AL40" s="405"/>
      <c r="AM40" s="263"/>
      <c r="AN40" s="405"/>
      <c r="AO40" s="407"/>
      <c r="AP40" s="405"/>
      <c r="AQ40" s="405"/>
      <c r="AR40" s="263"/>
      <c r="AS40" s="263"/>
      <c r="AT40" s="407"/>
      <c r="AU40" s="405"/>
      <c r="AV40" s="263"/>
      <c r="AW40" s="263"/>
      <c r="AX40" s="263"/>
      <c r="AY40" s="263"/>
      <c r="AZ40" s="263"/>
      <c r="BA40" s="405"/>
      <c r="BB40" s="263"/>
      <c r="BC40" s="263"/>
      <c r="BD40" s="263"/>
      <c r="BE40" s="405"/>
      <c r="BF40" s="263"/>
      <c r="BG40" s="263"/>
      <c r="BH40" s="405"/>
      <c r="BI40" s="405"/>
      <c r="BJ40" s="405"/>
      <c r="BK40" s="405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63"/>
      <c r="BX40" s="263"/>
      <c r="BY40" s="263"/>
      <c r="BZ40" s="263"/>
      <c r="CA40" s="263"/>
      <c r="CB40" s="263"/>
      <c r="CC40" s="263"/>
      <c r="CD40" s="263"/>
      <c r="CE40" s="263"/>
      <c r="CF40" s="263"/>
      <c r="CG40" s="263"/>
      <c r="CH40" s="263"/>
      <c r="CI40" s="263"/>
      <c r="CJ40" s="263"/>
      <c r="CK40" s="263"/>
      <c r="CL40" s="263"/>
      <c r="CM40" s="263"/>
      <c r="CN40" s="263"/>
      <c r="CO40" s="263"/>
      <c r="CP40" s="263"/>
      <c r="CQ40" s="263"/>
      <c r="CR40" s="263"/>
      <c r="CS40" s="263"/>
      <c r="CT40" s="405"/>
      <c r="CU40" s="405"/>
      <c r="CV40" s="405"/>
      <c r="CW40" s="405"/>
      <c r="CX40" s="405"/>
      <c r="CY40" s="405"/>
      <c r="CZ40" s="405"/>
      <c r="DA40" s="405"/>
      <c r="DB40" s="405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54"/>
      <c r="FF40" s="254"/>
      <c r="FG40" s="254"/>
      <c r="FH40" s="254"/>
      <c r="FI40" s="254"/>
      <c r="FJ40" s="254"/>
      <c r="FK40" s="254"/>
      <c r="FL40" s="254"/>
      <c r="FM40" s="254"/>
      <c r="FN40" s="254"/>
      <c r="FO40" s="254"/>
      <c r="FP40" s="254"/>
      <c r="FQ40" s="254"/>
      <c r="FR40" s="254"/>
      <c r="FS40" s="254"/>
      <c r="FT40" s="254"/>
      <c r="FU40" s="254"/>
      <c r="FV40" s="254"/>
      <c r="FW40" s="254"/>
      <c r="FX40" s="254"/>
      <c r="FY40" s="254"/>
      <c r="FZ40" s="254"/>
      <c r="GA40" s="254"/>
      <c r="GB40" s="254"/>
      <c r="GC40" s="254"/>
      <c r="GD40" s="254"/>
      <c r="GE40" s="254"/>
      <c r="GF40" s="254"/>
      <c r="GG40" s="254"/>
      <c r="GH40" s="254"/>
      <c r="GI40" s="254"/>
      <c r="GJ40" s="254"/>
      <c r="GK40" s="254"/>
      <c r="GL40" s="254"/>
      <c r="GM40" s="254"/>
      <c r="GN40" s="254"/>
      <c r="GO40" s="254"/>
      <c r="GP40" s="254"/>
      <c r="GQ40" s="254"/>
      <c r="GR40" s="254"/>
      <c r="GS40" s="254"/>
      <c r="GT40" s="254"/>
      <c r="GU40" s="254"/>
      <c r="GV40" s="254"/>
      <c r="GW40" s="254"/>
      <c r="GX40" s="254"/>
      <c r="GY40" s="254"/>
      <c r="GZ40" s="254"/>
      <c r="HA40" s="254"/>
      <c r="HB40" s="254"/>
      <c r="HC40" s="254"/>
      <c r="HD40" s="254"/>
      <c r="HE40" s="254"/>
      <c r="HF40" s="254"/>
      <c r="HG40" s="254"/>
      <c r="HH40" s="254"/>
      <c r="HI40" s="254"/>
      <c r="HJ40" s="254"/>
      <c r="HK40" s="254"/>
      <c r="HL40" s="254"/>
      <c r="HM40" s="254"/>
      <c r="HN40" s="254"/>
      <c r="HO40" s="254"/>
      <c r="HP40" s="254"/>
      <c r="HQ40" s="254"/>
      <c r="HR40" s="254"/>
      <c r="HS40" s="254"/>
      <c r="HT40" s="254"/>
      <c r="HU40" s="254"/>
      <c r="HV40" s="254"/>
      <c r="HW40" s="254"/>
      <c r="HX40" s="254"/>
      <c r="HY40" s="254"/>
      <c r="HZ40" s="254"/>
      <c r="IA40" s="254"/>
      <c r="IB40" s="254"/>
      <c r="IC40" s="254"/>
      <c r="ID40" s="254"/>
      <c r="IE40" s="254"/>
      <c r="IF40" s="254"/>
      <c r="IG40" s="254"/>
      <c r="IH40" s="254"/>
    </row>
    <row r="41" spans="1:242" s="1" customFormat="1" ht="12.75" customHeight="1">
      <c r="A41" s="252" t="s">
        <v>153</v>
      </c>
      <c r="B41" s="253" t="s">
        <v>1140</v>
      </c>
      <c r="C41" s="254"/>
      <c r="D41" s="253"/>
      <c r="E41" s="254"/>
      <c r="F41" s="253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5"/>
      <c r="AB41" s="255"/>
      <c r="AC41" s="255"/>
      <c r="AD41" s="256"/>
      <c r="AE41" s="257"/>
      <c r="AF41" s="257"/>
      <c r="AG41" s="257"/>
      <c r="AH41" s="257"/>
      <c r="AI41" s="255"/>
      <c r="AJ41" s="257"/>
      <c r="AK41" s="257"/>
      <c r="AL41" s="255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6"/>
      <c r="AZ41" s="257"/>
      <c r="BA41" s="257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7"/>
      <c r="BM41" s="257"/>
      <c r="BN41" s="255"/>
      <c r="BO41" s="255"/>
      <c r="BP41" s="255"/>
      <c r="BQ41" s="255"/>
      <c r="BR41" s="255"/>
      <c r="BS41" s="255"/>
      <c r="BT41" s="255"/>
      <c r="BU41" s="255"/>
      <c r="BV41" s="255"/>
      <c r="BW41" s="255"/>
      <c r="BX41" s="255"/>
      <c r="BY41" s="256"/>
      <c r="BZ41" s="256"/>
      <c r="CA41" s="256"/>
      <c r="CB41" s="256"/>
      <c r="CC41" s="256"/>
      <c r="CD41" s="256"/>
      <c r="CE41" s="256"/>
      <c r="CF41" s="256"/>
      <c r="CG41" s="256"/>
      <c r="CH41" s="255"/>
      <c r="CI41" s="255"/>
      <c r="CJ41" s="255"/>
      <c r="CK41" s="255"/>
      <c r="CL41" s="255"/>
      <c r="CM41" s="255"/>
      <c r="CN41" s="255"/>
      <c r="CO41" s="255"/>
      <c r="CP41" s="255"/>
      <c r="CQ41" s="255"/>
      <c r="CR41" s="255"/>
      <c r="CS41" s="255"/>
      <c r="CT41" s="256"/>
      <c r="CU41" s="256"/>
      <c r="CV41" s="256"/>
      <c r="CW41" s="256"/>
      <c r="CX41" s="256"/>
      <c r="CY41" s="256"/>
      <c r="CZ41" s="255"/>
      <c r="DA41" s="255"/>
      <c r="DB41" s="255"/>
      <c r="DC41" s="256"/>
      <c r="DD41" s="255"/>
      <c r="DE41" s="255"/>
      <c r="DF41" s="255"/>
      <c r="DG41" s="255"/>
      <c r="DH41" s="255"/>
      <c r="DI41" s="258"/>
      <c r="DJ41" s="258"/>
      <c r="DK41" s="258"/>
      <c r="DL41" s="258"/>
      <c r="DM41" s="258"/>
      <c r="DN41" s="258"/>
      <c r="DO41" s="258"/>
      <c r="DP41" s="258"/>
      <c r="DQ41" s="258"/>
      <c r="DR41" s="258"/>
      <c r="DS41" s="258"/>
      <c r="DT41" s="255"/>
      <c r="DU41" s="255"/>
      <c r="DV41" s="255"/>
      <c r="DW41" s="259"/>
      <c r="DX41" s="260"/>
      <c r="DY41" s="260"/>
      <c r="DZ41" s="260"/>
      <c r="EA41" s="260"/>
      <c r="EB41" s="260"/>
      <c r="EC41" s="260"/>
      <c r="ED41" s="260"/>
      <c r="EE41" s="260"/>
      <c r="EF41" s="260"/>
      <c r="EG41" s="260"/>
      <c r="EH41" s="260"/>
      <c r="EI41" s="260"/>
      <c r="EJ41" s="260"/>
      <c r="EK41" s="260"/>
      <c r="EL41" s="260"/>
      <c r="EM41" s="260"/>
      <c r="EN41" s="260"/>
      <c r="EO41" s="259"/>
      <c r="EP41" s="259"/>
      <c r="EQ41" s="255"/>
      <c r="ER41" s="256"/>
      <c r="ES41" s="256"/>
      <c r="ET41" s="257"/>
      <c r="EU41" s="255"/>
      <c r="EV41" s="256"/>
      <c r="EW41" s="256"/>
      <c r="EX41" s="257"/>
      <c r="EY41" s="255"/>
      <c r="EZ41" s="255"/>
      <c r="FA41" s="256"/>
      <c r="FB41" s="255"/>
      <c r="FC41" s="256"/>
      <c r="FD41" s="256"/>
      <c r="FE41" s="254"/>
      <c r="FF41" s="254"/>
      <c r="FG41" s="254"/>
      <c r="FH41" s="254"/>
      <c r="FI41" s="254"/>
      <c r="FJ41" s="254"/>
      <c r="FK41" s="254"/>
      <c r="FL41" s="254"/>
      <c r="FM41" s="254"/>
      <c r="FN41" s="254"/>
      <c r="FO41" s="254"/>
      <c r="FP41" s="254"/>
      <c r="FQ41" s="254"/>
      <c r="FR41" s="254"/>
      <c r="FS41" s="254"/>
      <c r="FT41" s="254"/>
      <c r="FU41" s="254"/>
      <c r="FV41" s="254"/>
      <c r="FW41" s="254"/>
      <c r="FX41" s="254"/>
      <c r="FY41" s="254"/>
      <c r="FZ41" s="254"/>
      <c r="GA41" s="254"/>
      <c r="GB41" s="254"/>
      <c r="GC41" s="254"/>
      <c r="GD41" s="254"/>
      <c r="GE41" s="254"/>
      <c r="GF41" s="254"/>
      <c r="GG41" s="254"/>
      <c r="GH41" s="254"/>
      <c r="GI41" s="254"/>
      <c r="GJ41" s="254"/>
      <c r="GK41" s="254"/>
      <c r="GL41" s="254"/>
      <c r="GM41" s="254"/>
      <c r="GN41" s="254"/>
      <c r="GO41" s="254"/>
      <c r="GP41" s="254"/>
      <c r="GQ41" s="254"/>
      <c r="GR41" s="254"/>
      <c r="GS41" s="254"/>
      <c r="GT41" s="254"/>
      <c r="GU41" s="254"/>
      <c r="GV41" s="254"/>
      <c r="GW41" s="254"/>
      <c r="GX41" s="254"/>
      <c r="GY41" s="254"/>
      <c r="GZ41" s="254"/>
      <c r="HA41" s="254"/>
      <c r="HB41" s="254"/>
      <c r="HC41" s="254"/>
      <c r="HD41" s="254"/>
      <c r="HE41" s="254"/>
      <c r="HF41" s="254"/>
      <c r="HG41" s="254"/>
      <c r="HH41" s="254"/>
      <c r="HI41" s="254"/>
      <c r="HJ41" s="254"/>
      <c r="HK41" s="254"/>
      <c r="HL41" s="254"/>
      <c r="HM41" s="254"/>
      <c r="HN41" s="254"/>
      <c r="HO41" s="254"/>
      <c r="HP41" s="254"/>
      <c r="HQ41" s="254"/>
      <c r="HR41" s="254"/>
      <c r="HS41" s="254"/>
      <c r="HT41" s="254"/>
      <c r="HU41" s="254"/>
      <c r="HV41" s="254"/>
      <c r="HW41" s="254"/>
      <c r="HX41" s="254"/>
      <c r="HY41" s="254"/>
      <c r="HZ41" s="254"/>
      <c r="IA41" s="254"/>
      <c r="IB41" s="254"/>
      <c r="IC41" s="254"/>
      <c r="ID41" s="254"/>
      <c r="IE41" s="254"/>
      <c r="IF41" s="254"/>
      <c r="IG41" s="254"/>
      <c r="IH41" s="254"/>
    </row>
    <row r="42" spans="1:242" s="1" customFormat="1" ht="12.75" customHeight="1">
      <c r="A42" s="252" t="s">
        <v>160</v>
      </c>
      <c r="B42" s="253" t="s">
        <v>1141</v>
      </c>
      <c r="C42" s="254"/>
      <c r="D42" s="253"/>
      <c r="E42" s="254"/>
      <c r="F42" s="253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254"/>
      <c r="AA42" s="255"/>
      <c r="AB42" s="255"/>
      <c r="AC42" s="255"/>
      <c r="AD42" s="256"/>
      <c r="AE42" s="257"/>
      <c r="AF42" s="257"/>
      <c r="AG42" s="257"/>
      <c r="AH42" s="257"/>
      <c r="AI42" s="255"/>
      <c r="AJ42" s="257"/>
      <c r="AK42" s="257"/>
      <c r="AL42" s="255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6"/>
      <c r="AZ42" s="257"/>
      <c r="BA42" s="257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7"/>
      <c r="BM42" s="257"/>
      <c r="BN42" s="255"/>
      <c r="BO42" s="255"/>
      <c r="BP42" s="255"/>
      <c r="BQ42" s="255"/>
      <c r="BR42" s="255"/>
      <c r="BS42" s="255"/>
      <c r="BT42" s="255"/>
      <c r="BU42" s="255"/>
      <c r="BV42" s="255"/>
      <c r="BW42" s="255"/>
      <c r="BX42" s="255"/>
      <c r="BY42" s="256"/>
      <c r="BZ42" s="256"/>
      <c r="CA42" s="256"/>
      <c r="CB42" s="256"/>
      <c r="CC42" s="256"/>
      <c r="CD42" s="256"/>
      <c r="CE42" s="256"/>
      <c r="CF42" s="256"/>
      <c r="CG42" s="256"/>
      <c r="CH42" s="255"/>
      <c r="CI42" s="255"/>
      <c r="CJ42" s="255"/>
      <c r="CK42" s="255"/>
      <c r="CL42" s="255"/>
      <c r="CM42" s="255"/>
      <c r="CN42" s="255"/>
      <c r="CO42" s="255"/>
      <c r="CP42" s="255"/>
      <c r="CQ42" s="255"/>
      <c r="CR42" s="255"/>
      <c r="CS42" s="255"/>
      <c r="CT42" s="256"/>
      <c r="CU42" s="256"/>
      <c r="CV42" s="256"/>
      <c r="CW42" s="256"/>
      <c r="CX42" s="256"/>
      <c r="CY42" s="256"/>
      <c r="CZ42" s="255"/>
      <c r="DA42" s="255"/>
      <c r="DB42" s="255"/>
      <c r="DC42" s="256"/>
      <c r="DD42" s="255"/>
      <c r="DE42" s="255"/>
      <c r="DF42" s="255"/>
      <c r="DG42" s="255"/>
      <c r="DH42" s="255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5"/>
      <c r="DU42" s="255"/>
      <c r="DV42" s="255"/>
      <c r="DW42" s="259"/>
      <c r="DX42" s="260"/>
      <c r="DY42" s="260"/>
      <c r="DZ42" s="260"/>
      <c r="EA42" s="260"/>
      <c r="EB42" s="260"/>
      <c r="EC42" s="260"/>
      <c r="ED42" s="260"/>
      <c r="EE42" s="260"/>
      <c r="EF42" s="260"/>
      <c r="EG42" s="260"/>
      <c r="EH42" s="260"/>
      <c r="EI42" s="260"/>
      <c r="EJ42" s="260"/>
      <c r="EK42" s="260"/>
      <c r="EL42" s="260"/>
      <c r="EM42" s="260"/>
      <c r="EN42" s="260"/>
      <c r="EO42" s="259"/>
      <c r="EP42" s="259"/>
      <c r="EQ42" s="255"/>
      <c r="ER42" s="256"/>
      <c r="ES42" s="256"/>
      <c r="ET42" s="257"/>
      <c r="EU42" s="255"/>
      <c r="EV42" s="256"/>
      <c r="EW42" s="256"/>
      <c r="EX42" s="257"/>
      <c r="EY42" s="255"/>
      <c r="EZ42" s="255"/>
      <c r="FA42" s="256"/>
      <c r="FB42" s="255"/>
      <c r="FC42" s="256"/>
      <c r="FD42" s="256"/>
      <c r="FE42" s="254"/>
      <c r="FF42" s="254"/>
      <c r="FG42" s="254"/>
      <c r="FH42" s="254"/>
      <c r="FI42" s="254"/>
      <c r="FJ42" s="254"/>
      <c r="FK42" s="254"/>
      <c r="FL42" s="254"/>
      <c r="FM42" s="254"/>
      <c r="FN42" s="254"/>
      <c r="FO42" s="254"/>
      <c r="FP42" s="254"/>
      <c r="FQ42" s="254"/>
      <c r="FR42" s="254"/>
      <c r="FS42" s="254"/>
      <c r="FT42" s="254"/>
      <c r="FU42" s="254"/>
      <c r="FV42" s="254"/>
      <c r="FW42" s="254"/>
      <c r="FX42" s="254"/>
      <c r="FY42" s="254"/>
      <c r="FZ42" s="254"/>
      <c r="GA42" s="254"/>
      <c r="GB42" s="254"/>
      <c r="GC42" s="254"/>
      <c r="GD42" s="254"/>
      <c r="GE42" s="254"/>
      <c r="GF42" s="254"/>
      <c r="GG42" s="254"/>
      <c r="GH42" s="254"/>
      <c r="GI42" s="254"/>
      <c r="GJ42" s="254"/>
      <c r="GK42" s="254"/>
      <c r="GL42" s="254"/>
      <c r="GM42" s="254"/>
      <c r="GN42" s="254"/>
      <c r="GO42" s="254"/>
      <c r="GP42" s="254"/>
      <c r="GQ42" s="254"/>
      <c r="GR42" s="254"/>
      <c r="GS42" s="254"/>
      <c r="GT42" s="254"/>
      <c r="GU42" s="254"/>
      <c r="GV42" s="254"/>
      <c r="GW42" s="254"/>
      <c r="GX42" s="254"/>
      <c r="GY42" s="254"/>
      <c r="GZ42" s="254"/>
      <c r="HA42" s="254"/>
      <c r="HB42" s="254"/>
      <c r="HC42" s="254"/>
      <c r="HD42" s="254"/>
      <c r="HE42" s="254"/>
      <c r="HF42" s="254"/>
      <c r="HG42" s="254"/>
      <c r="HH42" s="254"/>
      <c r="HI42" s="254"/>
      <c r="HJ42" s="254"/>
      <c r="HK42" s="254"/>
      <c r="HL42" s="254"/>
      <c r="HM42" s="254"/>
      <c r="HN42" s="254"/>
      <c r="HO42" s="254"/>
      <c r="HP42" s="254"/>
      <c r="HQ42" s="254"/>
      <c r="HR42" s="254"/>
      <c r="HS42" s="254"/>
      <c r="HT42" s="254"/>
      <c r="HU42" s="254"/>
      <c r="HV42" s="254"/>
      <c r="HW42" s="254"/>
      <c r="HX42" s="254"/>
      <c r="HY42" s="254"/>
      <c r="HZ42" s="254"/>
      <c r="IA42" s="254"/>
      <c r="IB42" s="254"/>
      <c r="IC42" s="254"/>
      <c r="ID42" s="254"/>
      <c r="IE42" s="254"/>
      <c r="IF42" s="254"/>
      <c r="IG42" s="254"/>
      <c r="IH42" s="254"/>
    </row>
    <row r="43" spans="1:242" s="1" customFormat="1" ht="12.75" customHeight="1">
      <c r="A43" s="252"/>
      <c r="B43" s="253"/>
      <c r="C43" s="254"/>
      <c r="D43" s="253"/>
      <c r="E43" s="254"/>
      <c r="F43" s="253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5"/>
      <c r="AB43" s="255"/>
      <c r="AC43" s="255"/>
      <c r="AD43" s="256"/>
      <c r="AE43" s="257"/>
      <c r="AF43" s="257"/>
      <c r="AG43" s="257"/>
      <c r="AH43" s="257"/>
      <c r="AI43" s="255"/>
      <c r="AJ43" s="257"/>
      <c r="AK43" s="257"/>
      <c r="AL43" s="255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6"/>
      <c r="AZ43" s="257"/>
      <c r="BA43" s="257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7"/>
      <c r="BM43" s="257"/>
      <c r="BN43" s="255"/>
      <c r="BO43" s="255"/>
      <c r="BP43" s="255"/>
      <c r="BQ43" s="255"/>
      <c r="BR43" s="255"/>
      <c r="BS43" s="255"/>
      <c r="BT43" s="255"/>
      <c r="BU43" s="255"/>
      <c r="BV43" s="255"/>
      <c r="BW43" s="255"/>
      <c r="BX43" s="255"/>
      <c r="BY43" s="256"/>
      <c r="BZ43" s="256"/>
      <c r="CA43" s="256"/>
      <c r="CB43" s="256"/>
      <c r="CC43" s="256"/>
      <c r="CD43" s="256"/>
      <c r="CE43" s="256"/>
      <c r="CF43" s="256"/>
      <c r="CG43" s="256"/>
      <c r="CH43" s="255"/>
      <c r="CI43" s="255"/>
      <c r="CJ43" s="255"/>
      <c r="CK43" s="255"/>
      <c r="CL43" s="255"/>
      <c r="CM43" s="255"/>
      <c r="CN43" s="255"/>
      <c r="CO43" s="255"/>
      <c r="CP43" s="255"/>
      <c r="CQ43" s="255"/>
      <c r="CR43" s="255"/>
      <c r="CS43" s="255"/>
      <c r="CT43" s="256"/>
      <c r="CU43" s="256"/>
      <c r="CV43" s="256"/>
      <c r="CW43" s="256"/>
      <c r="CX43" s="256"/>
      <c r="CY43" s="256"/>
      <c r="CZ43" s="255"/>
      <c r="DA43" s="255"/>
      <c r="DB43" s="255"/>
      <c r="DC43" s="256"/>
      <c r="DD43" s="255"/>
      <c r="DE43" s="255"/>
      <c r="DF43" s="255"/>
      <c r="DG43" s="255"/>
      <c r="DH43" s="255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5"/>
      <c r="DU43" s="255"/>
      <c r="DV43" s="255"/>
      <c r="DW43" s="259"/>
      <c r="DX43" s="260"/>
      <c r="DY43" s="260"/>
      <c r="DZ43" s="260"/>
      <c r="EA43" s="260"/>
      <c r="EB43" s="260"/>
      <c r="EC43" s="260"/>
      <c r="ED43" s="260"/>
      <c r="EE43" s="260"/>
      <c r="EF43" s="260"/>
      <c r="EG43" s="260"/>
      <c r="EH43" s="260"/>
      <c r="EI43" s="260"/>
      <c r="EJ43" s="260"/>
      <c r="EK43" s="260"/>
      <c r="EL43" s="260"/>
      <c r="EM43" s="260"/>
      <c r="EN43" s="260"/>
      <c r="EO43" s="259"/>
      <c r="EP43" s="259"/>
      <c r="EQ43" s="255"/>
      <c r="ER43" s="256"/>
      <c r="ES43" s="256"/>
      <c r="ET43" s="257"/>
      <c r="EU43" s="255"/>
      <c r="EV43" s="256"/>
      <c r="EW43" s="256"/>
      <c r="EX43" s="257"/>
      <c r="EY43" s="255"/>
      <c r="EZ43" s="255"/>
      <c r="FA43" s="256"/>
      <c r="FB43" s="255"/>
      <c r="FC43" s="256"/>
      <c r="FD43" s="256"/>
      <c r="FE43" s="254"/>
      <c r="FF43" s="254"/>
      <c r="FG43" s="254"/>
      <c r="FH43" s="254"/>
      <c r="FI43" s="254"/>
      <c r="FJ43" s="254"/>
      <c r="FK43" s="254"/>
      <c r="FL43" s="254"/>
      <c r="FM43" s="254"/>
      <c r="FN43" s="254"/>
      <c r="FO43" s="254"/>
      <c r="FP43" s="254"/>
      <c r="FQ43" s="254"/>
      <c r="FR43" s="254"/>
      <c r="FS43" s="254"/>
      <c r="FT43" s="254"/>
      <c r="FU43" s="254"/>
      <c r="FV43" s="254"/>
      <c r="FW43" s="254"/>
      <c r="FX43" s="254"/>
      <c r="FY43" s="254"/>
      <c r="FZ43" s="254"/>
      <c r="GA43" s="254"/>
      <c r="GB43" s="254"/>
      <c r="GC43" s="254"/>
      <c r="GD43" s="254"/>
      <c r="GE43" s="254"/>
      <c r="GF43" s="254"/>
      <c r="GG43" s="254"/>
      <c r="GH43" s="254"/>
      <c r="GI43" s="254"/>
      <c r="GJ43" s="254"/>
      <c r="GK43" s="254"/>
      <c r="GL43" s="254"/>
      <c r="GM43" s="254"/>
      <c r="GN43" s="254"/>
      <c r="GO43" s="254"/>
      <c r="GP43" s="254"/>
      <c r="GQ43" s="254"/>
      <c r="GR43" s="254"/>
      <c r="GS43" s="254"/>
      <c r="GT43" s="254"/>
      <c r="GU43" s="254"/>
      <c r="GV43" s="254"/>
      <c r="GW43" s="254"/>
      <c r="GX43" s="254"/>
      <c r="GY43" s="254"/>
      <c r="GZ43" s="254"/>
      <c r="HA43" s="254"/>
      <c r="HB43" s="254"/>
      <c r="HC43" s="254"/>
      <c r="HD43" s="254"/>
      <c r="HE43" s="254"/>
      <c r="HF43" s="254"/>
      <c r="HG43" s="254"/>
      <c r="HH43" s="254"/>
      <c r="HI43" s="254"/>
      <c r="HJ43" s="254"/>
      <c r="HK43" s="254"/>
      <c r="HL43" s="254"/>
      <c r="HM43" s="254"/>
      <c r="HN43" s="254"/>
      <c r="HO43" s="254"/>
      <c r="HP43" s="254"/>
      <c r="HQ43" s="254"/>
      <c r="HR43" s="254"/>
      <c r="HS43" s="254"/>
      <c r="HT43" s="254"/>
      <c r="HU43" s="254"/>
      <c r="HV43" s="254"/>
      <c r="HW43" s="254"/>
      <c r="HX43" s="254"/>
      <c r="HY43" s="254"/>
      <c r="HZ43" s="254"/>
      <c r="IA43" s="254"/>
      <c r="IB43" s="254"/>
      <c r="IC43" s="254"/>
      <c r="ID43" s="254"/>
      <c r="IE43" s="254"/>
      <c r="IF43" s="254"/>
      <c r="IG43" s="254"/>
      <c r="IH43" s="254"/>
    </row>
    <row r="44" spans="1:242" s="1" customFormat="1" ht="12.75" customHeight="1">
      <c r="A44" s="252" t="s">
        <v>121</v>
      </c>
      <c r="B44" s="253" t="s">
        <v>1142</v>
      </c>
      <c r="C44" s="254"/>
      <c r="D44" s="253"/>
      <c r="E44" s="254"/>
      <c r="F44" s="253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  <c r="Z44" s="254"/>
      <c r="AA44" s="255"/>
      <c r="AB44" s="255"/>
      <c r="AC44" s="255"/>
      <c r="AD44" s="256"/>
      <c r="AE44" s="257"/>
      <c r="AF44" s="257"/>
      <c r="AG44" s="257"/>
      <c r="AH44" s="257"/>
      <c r="AI44" s="255"/>
      <c r="AJ44" s="257"/>
      <c r="AK44" s="257"/>
      <c r="AL44" s="255"/>
      <c r="AM44" s="257"/>
      <c r="AN44" s="257"/>
      <c r="AO44" s="257"/>
      <c r="AP44" s="257"/>
      <c r="AQ44" s="257"/>
      <c r="AR44" s="257"/>
      <c r="AS44" s="257"/>
      <c r="AT44" s="257"/>
      <c r="AU44" s="257"/>
      <c r="AV44" s="257"/>
      <c r="AW44" s="257"/>
      <c r="AX44" s="257"/>
      <c r="AY44" s="256"/>
      <c r="AZ44" s="257"/>
      <c r="BA44" s="257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7"/>
      <c r="BM44" s="257"/>
      <c r="BN44" s="255"/>
      <c r="BO44" s="255"/>
      <c r="BP44" s="255"/>
      <c r="BQ44" s="255"/>
      <c r="BR44" s="255"/>
      <c r="BS44" s="255"/>
      <c r="BT44" s="255"/>
      <c r="BU44" s="255"/>
      <c r="BV44" s="255"/>
      <c r="BW44" s="255"/>
      <c r="BX44" s="255"/>
      <c r="BY44" s="256"/>
      <c r="BZ44" s="256"/>
      <c r="CA44" s="256"/>
      <c r="CB44" s="256"/>
      <c r="CC44" s="256"/>
      <c r="CD44" s="256"/>
      <c r="CE44" s="256"/>
      <c r="CF44" s="256"/>
      <c r="CG44" s="256"/>
      <c r="CH44" s="255"/>
      <c r="CI44" s="255"/>
      <c r="CJ44" s="255"/>
      <c r="CK44" s="255"/>
      <c r="CL44" s="255"/>
      <c r="CM44" s="255"/>
      <c r="CN44" s="255"/>
      <c r="CO44" s="255"/>
      <c r="CP44" s="255"/>
      <c r="CQ44" s="255"/>
      <c r="CR44" s="255"/>
      <c r="CS44" s="255"/>
      <c r="CT44" s="256"/>
      <c r="CU44" s="256"/>
      <c r="CV44" s="256"/>
      <c r="CW44" s="256"/>
      <c r="CX44" s="256"/>
      <c r="CY44" s="256"/>
      <c r="CZ44" s="255"/>
      <c r="DA44" s="255"/>
      <c r="DB44" s="255"/>
      <c r="DC44" s="256"/>
      <c r="DD44" s="255"/>
      <c r="DE44" s="255"/>
      <c r="DF44" s="255"/>
      <c r="DG44" s="255"/>
      <c r="DH44" s="255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5"/>
      <c r="DU44" s="255"/>
      <c r="DV44" s="255"/>
      <c r="DW44" s="259"/>
      <c r="DX44" s="260"/>
      <c r="DY44" s="260"/>
      <c r="DZ44" s="260"/>
      <c r="EA44" s="260"/>
      <c r="EB44" s="260"/>
      <c r="EC44" s="260"/>
      <c r="ED44" s="260"/>
      <c r="EE44" s="260"/>
      <c r="EF44" s="260"/>
      <c r="EG44" s="260"/>
      <c r="EH44" s="260"/>
      <c r="EI44" s="260"/>
      <c r="EJ44" s="260"/>
      <c r="EK44" s="260"/>
      <c r="EL44" s="260"/>
      <c r="EM44" s="260"/>
      <c r="EN44" s="260"/>
      <c r="EO44" s="259"/>
      <c r="EP44" s="259"/>
      <c r="EQ44" s="255"/>
      <c r="ER44" s="256"/>
      <c r="ES44" s="256"/>
      <c r="ET44" s="257"/>
      <c r="EU44" s="255"/>
      <c r="EV44" s="256"/>
      <c r="EW44" s="256"/>
      <c r="EX44" s="257"/>
      <c r="EY44" s="255"/>
      <c r="EZ44" s="255"/>
      <c r="FA44" s="256"/>
      <c r="FB44" s="255"/>
      <c r="FC44" s="256"/>
      <c r="FD44" s="256"/>
      <c r="FE44" s="254"/>
      <c r="FF44" s="254"/>
      <c r="FG44" s="254"/>
      <c r="FH44" s="254"/>
      <c r="FI44" s="254"/>
      <c r="FJ44" s="254"/>
      <c r="FK44" s="254"/>
      <c r="FL44" s="254"/>
      <c r="FM44" s="254"/>
      <c r="FN44" s="254"/>
      <c r="FO44" s="254"/>
      <c r="FP44" s="254"/>
      <c r="FQ44" s="254"/>
      <c r="FR44" s="254"/>
      <c r="FS44" s="254"/>
      <c r="FT44" s="254"/>
      <c r="FU44" s="254"/>
      <c r="FV44" s="254"/>
      <c r="FW44" s="254"/>
      <c r="FX44" s="254"/>
      <c r="FY44" s="254"/>
      <c r="FZ44" s="254"/>
      <c r="GA44" s="254"/>
      <c r="GB44" s="254"/>
      <c r="GC44" s="254"/>
      <c r="GD44" s="254"/>
      <c r="GE44" s="254"/>
      <c r="GF44" s="254"/>
      <c r="GG44" s="254"/>
      <c r="GH44" s="254"/>
      <c r="GI44" s="254"/>
      <c r="GJ44" s="254"/>
      <c r="GK44" s="254"/>
      <c r="GL44" s="254"/>
      <c r="GM44" s="254"/>
      <c r="GN44" s="254"/>
      <c r="GO44" s="254"/>
      <c r="GP44" s="254"/>
      <c r="GQ44" s="254"/>
      <c r="GR44" s="254"/>
      <c r="GS44" s="254"/>
      <c r="GT44" s="254"/>
      <c r="GU44" s="254"/>
      <c r="GV44" s="254"/>
      <c r="GW44" s="254"/>
      <c r="GX44" s="254"/>
      <c r="GY44" s="254"/>
      <c r="GZ44" s="254"/>
      <c r="HA44" s="254"/>
      <c r="HB44" s="254"/>
      <c r="HC44" s="254"/>
      <c r="HD44" s="254"/>
      <c r="HE44" s="254"/>
      <c r="HF44" s="254"/>
      <c r="HG44" s="254"/>
      <c r="HH44" s="254"/>
      <c r="HI44" s="254"/>
      <c r="HJ44" s="254"/>
      <c r="HK44" s="254"/>
      <c r="HL44" s="254"/>
      <c r="HM44" s="254"/>
      <c r="HN44" s="254"/>
      <c r="HO44" s="254"/>
      <c r="HP44" s="254"/>
      <c r="HQ44" s="254"/>
      <c r="HR44" s="254"/>
      <c r="HS44" s="254"/>
      <c r="HT44" s="254"/>
      <c r="HU44" s="254"/>
      <c r="HV44" s="254"/>
      <c r="HW44" s="254"/>
      <c r="HX44" s="254"/>
      <c r="HY44" s="254"/>
      <c r="HZ44" s="254"/>
      <c r="IA44" s="254"/>
      <c r="IB44" s="254"/>
      <c r="IC44" s="254"/>
      <c r="ID44" s="254"/>
      <c r="IE44" s="254"/>
      <c r="IF44" s="254"/>
      <c r="IG44" s="254"/>
      <c r="IH44" s="254"/>
    </row>
    <row r="45" spans="1:242" s="1" customFormat="1" ht="12.75" customHeight="1">
      <c r="A45" s="252" t="s">
        <v>171</v>
      </c>
      <c r="B45" s="253" t="s">
        <v>171</v>
      </c>
      <c r="C45" s="254"/>
      <c r="D45" s="253"/>
      <c r="E45" s="254"/>
      <c r="F45" s="253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5"/>
      <c r="AB45" s="255"/>
      <c r="AC45" s="255"/>
      <c r="AD45" s="256"/>
      <c r="AE45" s="257"/>
      <c r="AF45" s="257"/>
      <c r="AG45" s="257"/>
      <c r="AH45" s="257"/>
      <c r="AI45" s="255"/>
      <c r="AJ45" s="257"/>
      <c r="AK45" s="257"/>
      <c r="AL45" s="255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7"/>
      <c r="AX45" s="257"/>
      <c r="AY45" s="256"/>
      <c r="AZ45" s="257"/>
      <c r="BA45" s="257"/>
      <c r="BB45" s="256"/>
      <c r="BC45" s="256"/>
      <c r="BD45" s="256"/>
      <c r="BE45" s="256"/>
      <c r="BF45" s="256"/>
      <c r="BG45" s="256"/>
      <c r="BH45" s="256"/>
      <c r="BI45" s="256"/>
      <c r="BJ45" s="256"/>
      <c r="BK45" s="256"/>
      <c r="BL45" s="257"/>
      <c r="BM45" s="257"/>
      <c r="BN45" s="255"/>
      <c r="BO45" s="255"/>
      <c r="BP45" s="255"/>
      <c r="BQ45" s="255"/>
      <c r="BR45" s="255"/>
      <c r="BS45" s="255"/>
      <c r="BT45" s="255"/>
      <c r="BU45" s="255"/>
      <c r="BV45" s="255"/>
      <c r="BW45" s="255"/>
      <c r="BX45" s="255"/>
      <c r="BY45" s="256"/>
      <c r="BZ45" s="256"/>
      <c r="CA45" s="256"/>
      <c r="CB45" s="256"/>
      <c r="CC45" s="256"/>
      <c r="CD45" s="256"/>
      <c r="CE45" s="256"/>
      <c r="CF45" s="256"/>
      <c r="CG45" s="256"/>
      <c r="CH45" s="255"/>
      <c r="CI45" s="255"/>
      <c r="CJ45" s="255"/>
      <c r="CK45" s="255"/>
      <c r="CL45" s="255"/>
      <c r="CM45" s="255"/>
      <c r="CN45" s="255"/>
      <c r="CO45" s="255"/>
      <c r="CP45" s="255"/>
      <c r="CQ45" s="255"/>
      <c r="CR45" s="255"/>
      <c r="CS45" s="255"/>
      <c r="CT45" s="256"/>
      <c r="CU45" s="256"/>
      <c r="CV45" s="256"/>
      <c r="CW45" s="256"/>
      <c r="CX45" s="256"/>
      <c r="CY45" s="256"/>
      <c r="CZ45" s="255"/>
      <c r="DA45" s="255"/>
      <c r="DB45" s="255"/>
      <c r="DC45" s="256"/>
      <c r="DD45" s="255"/>
      <c r="DE45" s="255"/>
      <c r="DF45" s="255"/>
      <c r="DG45" s="255"/>
      <c r="DH45" s="255"/>
      <c r="DI45" s="258"/>
      <c r="DJ45" s="258"/>
      <c r="DK45" s="258"/>
      <c r="DL45" s="258"/>
      <c r="DM45" s="258"/>
      <c r="DN45" s="258"/>
      <c r="DO45" s="258"/>
      <c r="DP45" s="258"/>
      <c r="DQ45" s="258"/>
      <c r="DR45" s="258"/>
      <c r="DS45" s="258"/>
      <c r="DT45" s="255"/>
      <c r="DU45" s="255"/>
      <c r="DV45" s="255"/>
      <c r="DW45" s="259"/>
      <c r="DX45" s="260"/>
      <c r="DY45" s="260"/>
      <c r="DZ45" s="260"/>
      <c r="EA45" s="260"/>
      <c r="EB45" s="260"/>
      <c r="EC45" s="260"/>
      <c r="ED45" s="260"/>
      <c r="EE45" s="260"/>
      <c r="EF45" s="260"/>
      <c r="EG45" s="260"/>
      <c r="EH45" s="260"/>
      <c r="EI45" s="260"/>
      <c r="EJ45" s="260"/>
      <c r="EK45" s="260"/>
      <c r="EL45" s="260"/>
      <c r="EM45" s="260"/>
      <c r="EN45" s="260"/>
      <c r="EO45" s="259"/>
      <c r="EP45" s="259"/>
      <c r="EQ45" s="255"/>
      <c r="ER45" s="256"/>
      <c r="ES45" s="256"/>
      <c r="ET45" s="257"/>
      <c r="EU45" s="255"/>
      <c r="EV45" s="256"/>
      <c r="EW45" s="256"/>
      <c r="EX45" s="257"/>
      <c r="EY45" s="255"/>
      <c r="EZ45" s="255"/>
      <c r="FA45" s="256"/>
      <c r="FB45" s="255"/>
      <c r="FC45" s="256"/>
      <c r="FD45" s="256"/>
      <c r="FE45" s="254"/>
      <c r="FF45" s="254"/>
      <c r="FG45" s="254"/>
      <c r="FH45" s="254"/>
      <c r="FI45" s="254"/>
      <c r="FJ45" s="254"/>
      <c r="FK45" s="254"/>
      <c r="FL45" s="254"/>
      <c r="FM45" s="254"/>
      <c r="FN45" s="254"/>
      <c r="FO45" s="254"/>
      <c r="FP45" s="254"/>
      <c r="FQ45" s="254"/>
      <c r="FR45" s="254"/>
      <c r="FS45" s="254"/>
      <c r="FT45" s="254"/>
      <c r="FU45" s="254"/>
      <c r="FV45" s="254"/>
      <c r="FW45" s="254"/>
      <c r="FX45" s="254"/>
      <c r="FY45" s="254"/>
      <c r="FZ45" s="254"/>
      <c r="GA45" s="254"/>
      <c r="GB45" s="254"/>
      <c r="GC45" s="254"/>
      <c r="GD45" s="254"/>
      <c r="GE45" s="254"/>
      <c r="GF45" s="254"/>
      <c r="GG45" s="254"/>
      <c r="GH45" s="254"/>
      <c r="GI45" s="254"/>
      <c r="GJ45" s="254"/>
      <c r="GK45" s="254"/>
      <c r="GL45" s="254"/>
      <c r="GM45" s="254"/>
      <c r="GN45" s="254"/>
      <c r="GO45" s="254"/>
      <c r="GP45" s="254"/>
      <c r="GQ45" s="254"/>
      <c r="GR45" s="254"/>
      <c r="GS45" s="254"/>
      <c r="GT45" s="254"/>
      <c r="GU45" s="254"/>
      <c r="GV45" s="254"/>
      <c r="GW45" s="254"/>
      <c r="GX45" s="254"/>
      <c r="GY45" s="254"/>
      <c r="GZ45" s="254"/>
      <c r="HA45" s="254"/>
      <c r="HB45" s="254"/>
      <c r="HC45" s="254"/>
      <c r="HD45" s="254"/>
      <c r="HE45" s="254"/>
      <c r="HF45" s="254"/>
      <c r="HG45" s="254"/>
      <c r="HH45" s="254"/>
      <c r="HI45" s="254"/>
      <c r="HJ45" s="254"/>
      <c r="HK45" s="254"/>
      <c r="HL45" s="254"/>
      <c r="HM45" s="254"/>
      <c r="HN45" s="254"/>
      <c r="HO45" s="254"/>
      <c r="HP45" s="254"/>
      <c r="HQ45" s="254"/>
      <c r="HR45" s="254"/>
      <c r="HS45" s="254"/>
      <c r="HT45" s="254"/>
      <c r="HU45" s="254"/>
      <c r="HV45" s="254"/>
      <c r="HW45" s="254"/>
      <c r="HX45" s="254"/>
      <c r="HY45" s="254"/>
      <c r="HZ45" s="254"/>
      <c r="IA45" s="254"/>
      <c r="IB45" s="254"/>
      <c r="IC45" s="254"/>
      <c r="ID45" s="254"/>
      <c r="IE45" s="254"/>
      <c r="IF45" s="254"/>
      <c r="IG45" s="254"/>
      <c r="IH45" s="254"/>
    </row>
    <row r="46" spans="1:242" s="1" customFormat="1" ht="12.75" customHeight="1">
      <c r="A46" s="261" t="s">
        <v>152</v>
      </c>
      <c r="B46" s="262" t="s">
        <v>1143</v>
      </c>
      <c r="C46" s="254"/>
      <c r="D46" s="253"/>
      <c r="E46" s="254"/>
      <c r="F46" s="253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5"/>
      <c r="AB46" s="255"/>
      <c r="AC46" s="255"/>
      <c r="AD46" s="256"/>
      <c r="AE46" s="257"/>
      <c r="AF46" s="257"/>
      <c r="AG46" s="257"/>
      <c r="AH46" s="257"/>
      <c r="AI46" s="255"/>
      <c r="AJ46" s="257"/>
      <c r="AK46" s="257"/>
      <c r="AL46" s="255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7"/>
      <c r="AX46" s="257"/>
      <c r="AY46" s="256"/>
      <c r="AZ46" s="257"/>
      <c r="BA46" s="257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7"/>
      <c r="BM46" s="257"/>
      <c r="BN46" s="255"/>
      <c r="BO46" s="255"/>
      <c r="BP46" s="255"/>
      <c r="BQ46" s="255"/>
      <c r="BR46" s="255"/>
      <c r="BS46" s="255"/>
      <c r="BT46" s="255"/>
      <c r="BU46" s="255"/>
      <c r="BV46" s="255"/>
      <c r="BW46" s="255"/>
      <c r="BX46" s="255"/>
      <c r="BY46" s="256"/>
      <c r="BZ46" s="256"/>
      <c r="CA46" s="256"/>
      <c r="CB46" s="256"/>
      <c r="CC46" s="256"/>
      <c r="CD46" s="256"/>
      <c r="CE46" s="256"/>
      <c r="CF46" s="256"/>
      <c r="CG46" s="256"/>
      <c r="CH46" s="255"/>
      <c r="CI46" s="255"/>
      <c r="CJ46" s="255"/>
      <c r="CK46" s="255"/>
      <c r="CL46" s="255"/>
      <c r="CM46" s="255"/>
      <c r="CN46" s="255"/>
      <c r="CO46" s="255"/>
      <c r="CP46" s="255"/>
      <c r="CQ46" s="255"/>
      <c r="CR46" s="255"/>
      <c r="CS46" s="255"/>
      <c r="CT46" s="256"/>
      <c r="CU46" s="256"/>
      <c r="CV46" s="256"/>
      <c r="CW46" s="256"/>
      <c r="CX46" s="256"/>
      <c r="CY46" s="256"/>
      <c r="CZ46" s="255"/>
      <c r="DA46" s="255"/>
      <c r="DB46" s="255"/>
      <c r="DC46" s="256"/>
      <c r="DD46" s="255"/>
      <c r="DE46" s="255"/>
      <c r="DF46" s="255"/>
      <c r="DG46" s="255"/>
      <c r="DH46" s="255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5"/>
      <c r="DU46" s="255"/>
      <c r="DV46" s="255"/>
      <c r="DW46" s="259"/>
      <c r="DX46" s="260"/>
      <c r="DY46" s="260"/>
      <c r="DZ46" s="260"/>
      <c r="EA46" s="260"/>
      <c r="EB46" s="260"/>
      <c r="EC46" s="260"/>
      <c r="ED46" s="260"/>
      <c r="EE46" s="260"/>
      <c r="EF46" s="260"/>
      <c r="EG46" s="260"/>
      <c r="EH46" s="260"/>
      <c r="EI46" s="260"/>
      <c r="EJ46" s="260"/>
      <c r="EK46" s="260"/>
      <c r="EL46" s="260"/>
      <c r="EM46" s="260"/>
      <c r="EN46" s="260"/>
      <c r="EO46" s="259"/>
      <c r="EP46" s="259"/>
      <c r="EQ46" s="255"/>
      <c r="ER46" s="256"/>
      <c r="ES46" s="256"/>
      <c r="ET46" s="257"/>
      <c r="EU46" s="255"/>
      <c r="EV46" s="256"/>
      <c r="EW46" s="256"/>
      <c r="EX46" s="257"/>
      <c r="EY46" s="255"/>
      <c r="EZ46" s="255"/>
      <c r="FA46" s="256"/>
      <c r="FB46" s="255"/>
      <c r="FC46" s="256"/>
      <c r="FD46" s="256"/>
      <c r="FE46" s="254"/>
      <c r="FF46" s="254"/>
      <c r="FG46" s="254"/>
      <c r="FH46" s="254"/>
      <c r="FI46" s="254"/>
      <c r="FJ46" s="254"/>
      <c r="FK46" s="254"/>
      <c r="FL46" s="254"/>
      <c r="FM46" s="254"/>
      <c r="FN46" s="254"/>
      <c r="FO46" s="254"/>
      <c r="FP46" s="254"/>
      <c r="FQ46" s="254"/>
      <c r="FR46" s="254"/>
      <c r="FS46" s="254"/>
      <c r="FT46" s="254"/>
      <c r="FU46" s="254"/>
      <c r="FV46" s="254"/>
      <c r="FW46" s="254"/>
      <c r="FX46" s="254"/>
      <c r="FY46" s="254"/>
      <c r="FZ46" s="254"/>
      <c r="GA46" s="254"/>
      <c r="GB46" s="254"/>
      <c r="GC46" s="254"/>
      <c r="GD46" s="254"/>
      <c r="GE46" s="254"/>
      <c r="GF46" s="254"/>
      <c r="GG46" s="254"/>
      <c r="GH46" s="254"/>
      <c r="GI46" s="254"/>
      <c r="GJ46" s="254"/>
      <c r="GK46" s="254"/>
      <c r="GL46" s="254"/>
      <c r="GM46" s="254"/>
      <c r="GN46" s="254"/>
      <c r="GO46" s="254"/>
      <c r="GP46" s="254"/>
      <c r="GQ46" s="254"/>
      <c r="GR46" s="254"/>
      <c r="GS46" s="254"/>
      <c r="GT46" s="254"/>
      <c r="GU46" s="254"/>
      <c r="GV46" s="254"/>
      <c r="GW46" s="254"/>
      <c r="GX46" s="254"/>
      <c r="GY46" s="254"/>
      <c r="GZ46" s="254"/>
      <c r="HA46" s="254"/>
      <c r="HB46" s="254"/>
      <c r="HC46" s="254"/>
      <c r="HD46" s="254"/>
      <c r="HE46" s="254"/>
      <c r="HF46" s="254"/>
      <c r="HG46" s="254"/>
      <c r="HH46" s="254"/>
      <c r="HI46" s="254"/>
      <c r="HJ46" s="254"/>
      <c r="HK46" s="254"/>
      <c r="HL46" s="254"/>
      <c r="HM46" s="254"/>
      <c r="HN46" s="254"/>
      <c r="HO46" s="254"/>
      <c r="HP46" s="254"/>
      <c r="HQ46" s="254"/>
      <c r="HR46" s="254"/>
      <c r="HS46" s="254"/>
      <c r="HT46" s="254"/>
      <c r="HU46" s="254"/>
      <c r="HV46" s="254"/>
      <c r="HW46" s="254"/>
      <c r="HX46" s="254"/>
      <c r="HY46" s="254"/>
      <c r="HZ46" s="254"/>
      <c r="IA46" s="254"/>
      <c r="IB46" s="254"/>
      <c r="IC46" s="254"/>
      <c r="ID46" s="254"/>
      <c r="IE46" s="254"/>
      <c r="IF46" s="254"/>
      <c r="IG46" s="254"/>
      <c r="IH46" s="254"/>
    </row>
    <row r="47" spans="1:242" s="1" customFormat="1" ht="12.75" customHeight="1">
      <c r="A47" s="261" t="s">
        <v>185</v>
      </c>
      <c r="B47" s="262" t="s">
        <v>1144</v>
      </c>
      <c r="C47" s="254"/>
      <c r="D47" s="253"/>
      <c r="E47" s="254"/>
      <c r="F47" s="253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5"/>
      <c r="AB47" s="255"/>
      <c r="AC47" s="255"/>
      <c r="AD47" s="256"/>
      <c r="AE47" s="257"/>
      <c r="AF47" s="257"/>
      <c r="AG47" s="257"/>
      <c r="AH47" s="257"/>
      <c r="AI47" s="255"/>
      <c r="AJ47" s="257"/>
      <c r="AK47" s="257"/>
      <c r="AL47" s="255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6"/>
      <c r="AZ47" s="257"/>
      <c r="BA47" s="257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7"/>
      <c r="BM47" s="257"/>
      <c r="BN47" s="255"/>
      <c r="BO47" s="255"/>
      <c r="BP47" s="255"/>
      <c r="BQ47" s="255"/>
      <c r="BR47" s="255"/>
      <c r="BS47" s="255"/>
      <c r="BT47" s="255"/>
      <c r="BU47" s="255"/>
      <c r="BV47" s="255"/>
      <c r="BW47" s="255"/>
      <c r="BX47" s="255"/>
      <c r="BY47" s="256"/>
      <c r="BZ47" s="256"/>
      <c r="CA47" s="256"/>
      <c r="CB47" s="256"/>
      <c r="CC47" s="256"/>
      <c r="CD47" s="256"/>
      <c r="CE47" s="256"/>
      <c r="CF47" s="256"/>
      <c r="CG47" s="256"/>
      <c r="CH47" s="255"/>
      <c r="CI47" s="255"/>
      <c r="CJ47" s="255"/>
      <c r="CK47" s="255"/>
      <c r="CL47" s="255"/>
      <c r="CM47" s="255"/>
      <c r="CN47" s="255"/>
      <c r="CO47" s="255"/>
      <c r="CP47" s="255"/>
      <c r="CQ47" s="255"/>
      <c r="CR47" s="255"/>
      <c r="CS47" s="255"/>
      <c r="CT47" s="256"/>
      <c r="CU47" s="256"/>
      <c r="CV47" s="256"/>
      <c r="CW47" s="256"/>
      <c r="CX47" s="256"/>
      <c r="CY47" s="256"/>
      <c r="CZ47" s="255"/>
      <c r="DA47" s="255"/>
      <c r="DB47" s="255"/>
      <c r="DC47" s="256"/>
      <c r="DD47" s="255"/>
      <c r="DE47" s="255"/>
      <c r="DF47" s="255"/>
      <c r="DG47" s="255"/>
      <c r="DH47" s="255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5"/>
      <c r="DU47" s="255"/>
      <c r="DV47" s="255"/>
      <c r="DW47" s="259"/>
      <c r="DX47" s="260"/>
      <c r="DY47" s="260"/>
      <c r="DZ47" s="260"/>
      <c r="EA47" s="260"/>
      <c r="EB47" s="260"/>
      <c r="EC47" s="260"/>
      <c r="ED47" s="260"/>
      <c r="EE47" s="260"/>
      <c r="EF47" s="260"/>
      <c r="EG47" s="260"/>
      <c r="EH47" s="260"/>
      <c r="EI47" s="260"/>
      <c r="EJ47" s="260"/>
      <c r="EK47" s="260"/>
      <c r="EL47" s="260"/>
      <c r="EM47" s="260"/>
      <c r="EN47" s="260"/>
      <c r="EO47" s="259"/>
      <c r="EP47" s="259"/>
      <c r="EQ47" s="255"/>
      <c r="ER47" s="256"/>
      <c r="ES47" s="256"/>
      <c r="ET47" s="257"/>
      <c r="EU47" s="255"/>
      <c r="EV47" s="256"/>
      <c r="EW47" s="256"/>
      <c r="EX47" s="257"/>
      <c r="EY47" s="255"/>
      <c r="EZ47" s="255"/>
      <c r="FA47" s="256"/>
      <c r="FB47" s="255"/>
      <c r="FC47" s="256"/>
      <c r="FD47" s="256"/>
      <c r="FE47" s="254"/>
      <c r="FF47" s="254"/>
      <c r="FG47" s="254"/>
      <c r="FH47" s="254"/>
      <c r="FI47" s="254"/>
      <c r="FJ47" s="254"/>
      <c r="FK47" s="254"/>
      <c r="FL47" s="254"/>
      <c r="FM47" s="254"/>
      <c r="FN47" s="254"/>
      <c r="FO47" s="254"/>
      <c r="FP47" s="254"/>
      <c r="FQ47" s="254"/>
      <c r="FR47" s="254"/>
      <c r="FS47" s="254"/>
      <c r="FT47" s="254"/>
      <c r="FU47" s="254"/>
      <c r="FV47" s="254"/>
      <c r="FW47" s="254"/>
      <c r="FX47" s="254"/>
      <c r="FY47" s="254"/>
      <c r="FZ47" s="254"/>
      <c r="GA47" s="254"/>
      <c r="GB47" s="254"/>
      <c r="GC47" s="254"/>
      <c r="GD47" s="254"/>
      <c r="GE47" s="254"/>
      <c r="GF47" s="254"/>
      <c r="GG47" s="254"/>
      <c r="GH47" s="254"/>
      <c r="GI47" s="254"/>
      <c r="GJ47" s="254"/>
      <c r="GK47" s="254"/>
      <c r="GL47" s="254"/>
      <c r="GM47" s="254"/>
      <c r="GN47" s="254"/>
      <c r="GO47" s="254"/>
      <c r="GP47" s="254"/>
      <c r="GQ47" s="254"/>
      <c r="GR47" s="254"/>
      <c r="GS47" s="254"/>
      <c r="GT47" s="254"/>
      <c r="GU47" s="254"/>
      <c r="GV47" s="254"/>
      <c r="GW47" s="254"/>
      <c r="GX47" s="254"/>
      <c r="GY47" s="254"/>
      <c r="GZ47" s="254"/>
      <c r="HA47" s="254"/>
      <c r="HB47" s="254"/>
      <c r="HC47" s="254"/>
      <c r="HD47" s="254"/>
      <c r="HE47" s="254"/>
      <c r="HF47" s="254"/>
      <c r="HG47" s="254"/>
      <c r="HH47" s="254"/>
      <c r="HI47" s="254"/>
      <c r="HJ47" s="254"/>
      <c r="HK47" s="254"/>
      <c r="HL47" s="254"/>
      <c r="HM47" s="254"/>
      <c r="HN47" s="254"/>
      <c r="HO47" s="254"/>
      <c r="HP47" s="254"/>
      <c r="HQ47" s="254"/>
      <c r="HR47" s="254"/>
      <c r="HS47" s="254"/>
      <c r="HT47" s="254"/>
      <c r="HU47" s="254"/>
      <c r="HV47" s="254"/>
      <c r="HW47" s="254"/>
      <c r="HX47" s="254"/>
      <c r="HY47" s="254"/>
      <c r="HZ47" s="254"/>
      <c r="IA47" s="254"/>
      <c r="IB47" s="254"/>
      <c r="IC47" s="254"/>
      <c r="ID47" s="254"/>
      <c r="IE47" s="254"/>
      <c r="IF47" s="254"/>
      <c r="IG47" s="254"/>
      <c r="IH47" s="254"/>
    </row>
    <row r="48" spans="1:242" s="1" customFormat="1" ht="12.75" customHeight="1">
      <c r="A48" s="252" t="s">
        <v>145</v>
      </c>
      <c r="B48" s="252" t="s">
        <v>145</v>
      </c>
      <c r="C48" s="254"/>
      <c r="D48" s="253"/>
      <c r="E48" s="264"/>
      <c r="F48" s="265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6"/>
      <c r="AB48" s="266"/>
      <c r="AC48" s="266"/>
      <c r="AD48" s="267"/>
      <c r="AE48" s="268"/>
      <c r="AF48" s="268"/>
      <c r="AG48" s="268"/>
      <c r="AH48" s="268"/>
      <c r="AI48" s="266"/>
      <c r="AJ48" s="268"/>
      <c r="AK48" s="268"/>
      <c r="AL48" s="266"/>
      <c r="AM48" s="268"/>
      <c r="AN48" s="268"/>
      <c r="AO48" s="268"/>
      <c r="AP48" s="268"/>
      <c r="AQ48" s="268"/>
      <c r="AR48" s="268"/>
      <c r="AS48" s="268"/>
      <c r="AT48" s="268"/>
      <c r="AU48" s="268"/>
      <c r="AV48" s="268"/>
      <c r="AW48" s="268"/>
      <c r="AX48" s="268"/>
      <c r="AY48" s="267"/>
      <c r="AZ48" s="268"/>
      <c r="BA48" s="268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8"/>
      <c r="BM48" s="268"/>
      <c r="BN48" s="266"/>
      <c r="BO48" s="266"/>
      <c r="BP48" s="266"/>
      <c r="BQ48" s="266"/>
      <c r="BR48" s="266"/>
      <c r="BS48" s="266"/>
      <c r="BT48" s="266"/>
      <c r="BU48" s="266"/>
      <c r="BV48" s="266"/>
      <c r="BW48" s="266"/>
      <c r="BX48" s="266"/>
      <c r="BY48" s="267"/>
      <c r="BZ48" s="267"/>
      <c r="CA48" s="267"/>
      <c r="CB48" s="267"/>
      <c r="CC48" s="267"/>
      <c r="CD48" s="267"/>
      <c r="CE48" s="267"/>
      <c r="CF48" s="267"/>
      <c r="CG48" s="267"/>
      <c r="CH48" s="266"/>
      <c r="CI48" s="266"/>
      <c r="CJ48" s="266"/>
      <c r="CK48" s="266"/>
      <c r="CL48" s="266"/>
      <c r="CM48" s="266"/>
      <c r="CN48" s="266"/>
      <c r="CO48" s="266"/>
      <c r="CP48" s="266"/>
      <c r="CQ48" s="266"/>
      <c r="CR48" s="266"/>
      <c r="CS48" s="266"/>
      <c r="CT48" s="267"/>
      <c r="CU48" s="267"/>
      <c r="CV48" s="267"/>
      <c r="CW48" s="267"/>
      <c r="CX48" s="267"/>
      <c r="CY48" s="267"/>
      <c r="CZ48" s="266"/>
      <c r="DA48" s="266"/>
      <c r="DB48" s="266"/>
      <c r="DC48" s="267"/>
      <c r="DD48" s="266"/>
      <c r="DE48" s="266"/>
      <c r="DF48" s="266"/>
      <c r="DG48" s="266"/>
      <c r="DH48" s="266"/>
      <c r="DI48" s="269"/>
      <c r="DJ48" s="269"/>
      <c r="DK48" s="269"/>
      <c r="DL48" s="269"/>
      <c r="DM48" s="269"/>
      <c r="DN48" s="269"/>
      <c r="DO48" s="269"/>
      <c r="DP48" s="269"/>
      <c r="DQ48" s="269"/>
      <c r="DR48" s="269"/>
      <c r="DS48" s="269"/>
      <c r="DT48" s="266"/>
      <c r="DU48" s="266"/>
      <c r="DV48" s="266"/>
      <c r="DW48" s="270"/>
      <c r="DX48" s="271"/>
      <c r="DY48" s="271"/>
      <c r="DZ48" s="271"/>
      <c r="EA48" s="271"/>
      <c r="EB48" s="271"/>
      <c r="EC48" s="271"/>
      <c r="ED48" s="271"/>
      <c r="EE48" s="271"/>
      <c r="EF48" s="271"/>
      <c r="EG48" s="271"/>
      <c r="EH48" s="271"/>
      <c r="EI48" s="271"/>
      <c r="EJ48" s="271"/>
      <c r="EK48" s="271"/>
      <c r="EL48" s="271"/>
      <c r="EM48" s="271"/>
      <c r="EN48" s="271"/>
      <c r="EO48" s="270"/>
      <c r="EP48" s="270"/>
      <c r="EQ48" s="266"/>
      <c r="ER48" s="267"/>
      <c r="ES48" s="267"/>
      <c r="ET48" s="268"/>
      <c r="EU48" s="266"/>
      <c r="EV48" s="267"/>
      <c r="EW48" s="267"/>
      <c r="EX48" s="268"/>
      <c r="EY48" s="266"/>
      <c r="EZ48" s="266"/>
      <c r="FA48" s="267"/>
      <c r="FB48" s="266"/>
      <c r="FC48" s="267"/>
      <c r="FD48" s="267"/>
      <c r="FE48" s="264"/>
      <c r="FF48" s="264"/>
      <c r="FG48" s="264"/>
      <c r="FH48" s="264"/>
      <c r="FI48" s="264"/>
      <c r="FJ48" s="264"/>
      <c r="FK48" s="264"/>
      <c r="FL48" s="264"/>
      <c r="FM48" s="264"/>
      <c r="FN48" s="264"/>
      <c r="FO48" s="264"/>
      <c r="FP48" s="264"/>
      <c r="FQ48" s="264"/>
      <c r="FR48" s="264"/>
      <c r="FS48" s="264"/>
      <c r="FT48" s="264"/>
      <c r="FU48" s="264"/>
      <c r="FV48" s="264"/>
      <c r="FW48" s="264"/>
      <c r="FX48" s="264"/>
      <c r="FY48" s="264"/>
      <c r="FZ48" s="264"/>
      <c r="GA48" s="264"/>
      <c r="GB48" s="264"/>
      <c r="GC48" s="264"/>
      <c r="GD48" s="264"/>
      <c r="GE48" s="264"/>
      <c r="GF48" s="264"/>
      <c r="GG48" s="264"/>
      <c r="GH48" s="264"/>
      <c r="GI48" s="264"/>
      <c r="GJ48" s="264"/>
      <c r="GK48" s="264"/>
      <c r="GL48" s="264"/>
      <c r="GM48" s="264"/>
      <c r="GN48" s="264"/>
      <c r="GO48" s="264"/>
      <c r="GP48" s="264"/>
      <c r="GQ48" s="264"/>
      <c r="GR48" s="264"/>
      <c r="GS48" s="264"/>
      <c r="GT48" s="264"/>
      <c r="GU48" s="264"/>
      <c r="GV48" s="264"/>
      <c r="GW48" s="264"/>
      <c r="GX48" s="264"/>
      <c r="GY48" s="264"/>
      <c r="GZ48" s="264"/>
      <c r="HA48" s="264"/>
      <c r="HB48" s="264"/>
      <c r="HC48" s="264"/>
      <c r="HD48" s="264"/>
      <c r="HE48" s="264"/>
      <c r="HF48" s="264"/>
      <c r="HG48" s="264"/>
      <c r="HH48" s="264"/>
      <c r="HI48" s="264"/>
      <c r="HJ48" s="264"/>
      <c r="HK48" s="264"/>
      <c r="HL48" s="264"/>
      <c r="HM48" s="264"/>
      <c r="HN48" s="264"/>
      <c r="HO48" s="264"/>
      <c r="HP48" s="264"/>
      <c r="HQ48" s="264"/>
      <c r="HR48" s="264"/>
      <c r="HS48" s="264"/>
      <c r="HT48" s="264"/>
      <c r="HU48" s="264"/>
      <c r="HV48" s="264"/>
      <c r="HW48" s="264"/>
      <c r="HX48" s="264"/>
      <c r="HY48" s="264"/>
      <c r="HZ48" s="264"/>
      <c r="IA48" s="264"/>
      <c r="IB48" s="264"/>
      <c r="IC48" s="264"/>
      <c r="ID48" s="264"/>
      <c r="IE48" s="264"/>
      <c r="IF48" s="264"/>
      <c r="IG48" s="264"/>
      <c r="IH48" s="264"/>
    </row>
    <row r="49" spans="1:242" s="1" customFormat="1" ht="12.75" customHeight="1">
      <c r="A49" s="252"/>
      <c r="B49" s="252"/>
      <c r="C49" s="254"/>
      <c r="D49" s="253"/>
      <c r="E49" s="264"/>
      <c r="F49" s="265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6"/>
      <c r="AB49" s="266"/>
      <c r="AC49" s="266"/>
      <c r="AD49" s="267"/>
      <c r="AE49" s="268"/>
      <c r="AF49" s="268"/>
      <c r="AG49" s="268"/>
      <c r="AH49" s="268"/>
      <c r="AI49" s="266"/>
      <c r="AJ49" s="268"/>
      <c r="AK49" s="268"/>
      <c r="AL49" s="266"/>
      <c r="AM49" s="268"/>
      <c r="AN49" s="268"/>
      <c r="AO49" s="268"/>
      <c r="AP49" s="268"/>
      <c r="AQ49" s="268"/>
      <c r="AR49" s="268"/>
      <c r="AS49" s="268"/>
      <c r="AT49" s="268"/>
      <c r="AU49" s="268"/>
      <c r="AV49" s="268"/>
      <c r="AW49" s="268"/>
      <c r="AX49" s="268"/>
      <c r="AY49" s="267"/>
      <c r="AZ49" s="268"/>
      <c r="BA49" s="268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8"/>
      <c r="BM49" s="268"/>
      <c r="BN49" s="266"/>
      <c r="BO49" s="266"/>
      <c r="BP49" s="266"/>
      <c r="BQ49" s="266"/>
      <c r="BR49" s="266"/>
      <c r="BS49" s="266"/>
      <c r="BT49" s="266"/>
      <c r="BU49" s="266"/>
      <c r="BV49" s="266"/>
      <c r="BW49" s="266"/>
      <c r="BX49" s="266"/>
      <c r="BY49" s="267"/>
      <c r="BZ49" s="267"/>
      <c r="CA49" s="267"/>
      <c r="CB49" s="267"/>
      <c r="CC49" s="267"/>
      <c r="CD49" s="267"/>
      <c r="CE49" s="267"/>
      <c r="CF49" s="267"/>
      <c r="CG49" s="267"/>
      <c r="CH49" s="266"/>
      <c r="CI49" s="266"/>
      <c r="CJ49" s="266"/>
      <c r="CK49" s="266"/>
      <c r="CL49" s="266"/>
      <c r="CM49" s="266"/>
      <c r="CN49" s="266"/>
      <c r="CO49" s="266"/>
      <c r="CP49" s="266"/>
      <c r="CQ49" s="266"/>
      <c r="CR49" s="266"/>
      <c r="CS49" s="266"/>
      <c r="CT49" s="267"/>
      <c r="CU49" s="267"/>
      <c r="CV49" s="267"/>
      <c r="CW49" s="267"/>
      <c r="CX49" s="267"/>
      <c r="CY49" s="267"/>
      <c r="CZ49" s="266"/>
      <c r="DA49" s="266"/>
      <c r="DB49" s="266"/>
      <c r="DC49" s="267"/>
      <c r="DD49" s="266"/>
      <c r="DE49" s="266"/>
      <c r="DF49" s="266"/>
      <c r="DG49" s="266"/>
      <c r="DH49" s="266"/>
      <c r="DI49" s="269"/>
      <c r="DJ49" s="269"/>
      <c r="DK49" s="269"/>
      <c r="DL49" s="269"/>
      <c r="DM49" s="269"/>
      <c r="DN49" s="269"/>
      <c r="DO49" s="269"/>
      <c r="DP49" s="269"/>
      <c r="DQ49" s="269"/>
      <c r="DR49" s="269"/>
      <c r="DS49" s="269"/>
      <c r="DT49" s="266"/>
      <c r="DU49" s="266"/>
      <c r="DV49" s="266"/>
      <c r="DW49" s="270"/>
      <c r="DX49" s="271"/>
      <c r="DY49" s="271"/>
      <c r="DZ49" s="271"/>
      <c r="EA49" s="271"/>
      <c r="EB49" s="271"/>
      <c r="EC49" s="271"/>
      <c r="ED49" s="271"/>
      <c r="EE49" s="271"/>
      <c r="EF49" s="271"/>
      <c r="EG49" s="271"/>
      <c r="EH49" s="271"/>
      <c r="EI49" s="271"/>
      <c r="EJ49" s="271"/>
      <c r="EK49" s="271"/>
      <c r="EL49" s="271"/>
      <c r="EM49" s="271"/>
      <c r="EN49" s="271"/>
      <c r="EO49" s="270"/>
      <c r="EP49" s="270"/>
      <c r="EQ49" s="266"/>
      <c r="ER49" s="267"/>
      <c r="ES49" s="267"/>
      <c r="ET49" s="268"/>
      <c r="EU49" s="266"/>
      <c r="EV49" s="267"/>
      <c r="EW49" s="267"/>
      <c r="EX49" s="268"/>
      <c r="EY49" s="266"/>
      <c r="EZ49" s="266"/>
      <c r="FA49" s="267"/>
      <c r="FB49" s="266"/>
      <c r="FC49" s="267"/>
      <c r="FD49" s="267"/>
      <c r="FE49" s="264"/>
      <c r="FF49" s="264"/>
      <c r="FG49" s="264"/>
      <c r="FH49" s="264"/>
      <c r="FI49" s="264"/>
      <c r="FJ49" s="264"/>
      <c r="FK49" s="264"/>
      <c r="FL49" s="264"/>
      <c r="FM49" s="264"/>
      <c r="FN49" s="264"/>
      <c r="FO49" s="264"/>
      <c r="FP49" s="264"/>
      <c r="FQ49" s="264"/>
      <c r="FR49" s="264"/>
      <c r="FS49" s="264"/>
      <c r="FT49" s="264"/>
      <c r="FU49" s="264"/>
      <c r="FV49" s="264"/>
      <c r="FW49" s="264"/>
      <c r="FX49" s="264"/>
      <c r="FY49" s="264"/>
      <c r="FZ49" s="264"/>
      <c r="GA49" s="264"/>
      <c r="GB49" s="264"/>
      <c r="GC49" s="264"/>
      <c r="GD49" s="264"/>
      <c r="GE49" s="264"/>
      <c r="GF49" s="264"/>
      <c r="GG49" s="264"/>
      <c r="GH49" s="264"/>
      <c r="GI49" s="264"/>
      <c r="GJ49" s="264"/>
      <c r="GK49" s="264"/>
      <c r="GL49" s="264"/>
      <c r="GM49" s="264"/>
      <c r="GN49" s="264"/>
      <c r="GO49" s="264"/>
      <c r="GP49" s="264"/>
      <c r="GQ49" s="264"/>
      <c r="GR49" s="264"/>
      <c r="GS49" s="264"/>
      <c r="GT49" s="264"/>
      <c r="GU49" s="264"/>
      <c r="GV49" s="264"/>
      <c r="GW49" s="264"/>
      <c r="GX49" s="264"/>
      <c r="GY49" s="264"/>
      <c r="GZ49" s="264"/>
      <c r="HA49" s="264"/>
      <c r="HB49" s="264"/>
      <c r="HC49" s="264"/>
      <c r="HD49" s="264"/>
      <c r="HE49" s="264"/>
      <c r="HF49" s="264"/>
      <c r="HG49" s="264"/>
      <c r="HH49" s="264"/>
      <c r="HI49" s="264"/>
      <c r="HJ49" s="264"/>
      <c r="HK49" s="264"/>
      <c r="HL49" s="264"/>
      <c r="HM49" s="264"/>
      <c r="HN49" s="264"/>
      <c r="HO49" s="264"/>
      <c r="HP49" s="264"/>
      <c r="HQ49" s="264"/>
      <c r="HR49" s="264"/>
      <c r="HS49" s="264"/>
      <c r="HT49" s="264"/>
      <c r="HU49" s="264"/>
      <c r="HV49" s="264"/>
      <c r="HW49" s="264"/>
      <c r="HX49" s="264"/>
      <c r="HY49" s="264"/>
      <c r="HZ49" s="264"/>
      <c r="IA49" s="264"/>
      <c r="IB49" s="264"/>
      <c r="IC49" s="264"/>
      <c r="ID49" s="264"/>
      <c r="IE49" s="264"/>
      <c r="IF49" s="264"/>
      <c r="IG49" s="264"/>
      <c r="IH49" s="264"/>
    </row>
    <row r="50" spans="1:242" s="1" customFormat="1" ht="12.75" customHeight="1">
      <c r="A50" s="252" t="s">
        <v>196</v>
      </c>
      <c r="B50" s="252" t="s">
        <v>196</v>
      </c>
      <c r="C50" s="254"/>
      <c r="D50" s="253"/>
      <c r="E50" s="264"/>
      <c r="F50" s="265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6"/>
      <c r="AB50" s="266"/>
      <c r="AC50" s="266"/>
      <c r="AD50" s="267"/>
      <c r="AE50" s="268"/>
      <c r="AF50" s="268"/>
      <c r="AG50" s="268"/>
      <c r="AH50" s="268"/>
      <c r="AI50" s="266"/>
      <c r="AJ50" s="268"/>
      <c r="AK50" s="268"/>
      <c r="AL50" s="266"/>
      <c r="AM50" s="268"/>
      <c r="AN50" s="268"/>
      <c r="AO50" s="268"/>
      <c r="AP50" s="268"/>
      <c r="AQ50" s="268"/>
      <c r="AR50" s="268"/>
      <c r="AS50" s="268"/>
      <c r="AT50" s="268"/>
      <c r="AU50" s="268"/>
      <c r="AV50" s="268"/>
      <c r="AW50" s="268"/>
      <c r="AX50" s="268"/>
      <c r="AY50" s="267"/>
      <c r="AZ50" s="268"/>
      <c r="BA50" s="268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8"/>
      <c r="BM50" s="268"/>
      <c r="BN50" s="266"/>
      <c r="BO50" s="266"/>
      <c r="BP50" s="266"/>
      <c r="BQ50" s="266"/>
      <c r="BR50" s="266"/>
      <c r="BS50" s="266"/>
      <c r="BT50" s="266"/>
      <c r="BU50" s="266"/>
      <c r="BV50" s="266"/>
      <c r="BW50" s="266"/>
      <c r="BX50" s="266"/>
      <c r="BY50" s="267"/>
      <c r="BZ50" s="267"/>
      <c r="CA50" s="267"/>
      <c r="CB50" s="267"/>
      <c r="CC50" s="267"/>
      <c r="CD50" s="267"/>
      <c r="CE50" s="267"/>
      <c r="CF50" s="267"/>
      <c r="CG50" s="267"/>
      <c r="CH50" s="266"/>
      <c r="CI50" s="266"/>
      <c r="CJ50" s="266"/>
      <c r="CK50" s="266"/>
      <c r="CL50" s="266"/>
      <c r="CM50" s="266"/>
      <c r="CN50" s="266"/>
      <c r="CO50" s="266"/>
      <c r="CP50" s="266"/>
      <c r="CQ50" s="266"/>
      <c r="CR50" s="266"/>
      <c r="CS50" s="266"/>
      <c r="CT50" s="267"/>
      <c r="CU50" s="267"/>
      <c r="CV50" s="267"/>
      <c r="CW50" s="267"/>
      <c r="CX50" s="267"/>
      <c r="CY50" s="267"/>
      <c r="CZ50" s="266"/>
      <c r="DA50" s="266"/>
      <c r="DB50" s="266"/>
      <c r="DC50" s="267"/>
      <c r="DD50" s="266"/>
      <c r="DE50" s="266"/>
      <c r="DF50" s="266"/>
      <c r="DG50" s="266"/>
      <c r="DH50" s="266"/>
      <c r="DI50" s="269"/>
      <c r="DJ50" s="269"/>
      <c r="DK50" s="269"/>
      <c r="DL50" s="269"/>
      <c r="DM50" s="269"/>
      <c r="DN50" s="269"/>
      <c r="DO50" s="269"/>
      <c r="DP50" s="269"/>
      <c r="DQ50" s="269"/>
      <c r="DR50" s="269"/>
      <c r="DS50" s="269"/>
      <c r="DT50" s="266"/>
      <c r="DU50" s="266"/>
      <c r="DV50" s="266"/>
      <c r="DW50" s="270"/>
      <c r="DX50" s="271"/>
      <c r="DY50" s="271"/>
      <c r="DZ50" s="271"/>
      <c r="EA50" s="271"/>
      <c r="EB50" s="271"/>
      <c r="EC50" s="271"/>
      <c r="ED50" s="271"/>
      <c r="EE50" s="271"/>
      <c r="EF50" s="271"/>
      <c r="EG50" s="271"/>
      <c r="EH50" s="271"/>
      <c r="EI50" s="271"/>
      <c r="EJ50" s="271"/>
      <c r="EK50" s="271"/>
      <c r="EL50" s="271"/>
      <c r="EM50" s="271"/>
      <c r="EN50" s="271"/>
      <c r="EO50" s="270"/>
      <c r="EP50" s="270"/>
      <c r="EQ50" s="266"/>
      <c r="ER50" s="267"/>
      <c r="ES50" s="267"/>
      <c r="ET50" s="268"/>
      <c r="EU50" s="266"/>
      <c r="EV50" s="267"/>
      <c r="EW50" s="267"/>
      <c r="EX50" s="268"/>
      <c r="EY50" s="266"/>
      <c r="EZ50" s="266"/>
      <c r="FA50" s="267"/>
      <c r="FB50" s="266"/>
      <c r="FC50" s="267"/>
      <c r="FD50" s="267"/>
      <c r="FE50" s="264"/>
      <c r="FF50" s="264"/>
      <c r="FG50" s="264"/>
      <c r="FH50" s="264"/>
      <c r="FI50" s="264"/>
      <c r="FJ50" s="264"/>
      <c r="FK50" s="264"/>
      <c r="FL50" s="264"/>
      <c r="FM50" s="264"/>
      <c r="FN50" s="264"/>
      <c r="FO50" s="264"/>
      <c r="FP50" s="264"/>
      <c r="FQ50" s="264"/>
      <c r="FR50" s="264"/>
      <c r="FS50" s="264"/>
      <c r="FT50" s="264"/>
      <c r="FU50" s="264"/>
      <c r="FV50" s="264"/>
      <c r="FW50" s="264"/>
      <c r="FX50" s="264"/>
      <c r="FY50" s="264"/>
      <c r="FZ50" s="264"/>
      <c r="GA50" s="264"/>
      <c r="GB50" s="264"/>
      <c r="GC50" s="264"/>
      <c r="GD50" s="264"/>
      <c r="GE50" s="264"/>
      <c r="GF50" s="264"/>
      <c r="GG50" s="264"/>
      <c r="GH50" s="264"/>
      <c r="GI50" s="264"/>
      <c r="GJ50" s="264"/>
      <c r="GK50" s="264"/>
      <c r="GL50" s="264"/>
      <c r="GM50" s="264"/>
      <c r="GN50" s="264"/>
      <c r="GO50" s="264"/>
      <c r="GP50" s="264"/>
      <c r="GQ50" s="264"/>
      <c r="GR50" s="264"/>
      <c r="GS50" s="264"/>
      <c r="GT50" s="264"/>
      <c r="GU50" s="264"/>
      <c r="GV50" s="264"/>
      <c r="GW50" s="264"/>
      <c r="GX50" s="264"/>
      <c r="GY50" s="264"/>
      <c r="GZ50" s="264"/>
      <c r="HA50" s="264"/>
      <c r="HB50" s="264"/>
      <c r="HC50" s="264"/>
      <c r="HD50" s="264"/>
      <c r="HE50" s="264"/>
      <c r="HF50" s="264"/>
      <c r="HG50" s="264"/>
      <c r="HH50" s="264"/>
      <c r="HI50" s="264"/>
      <c r="HJ50" s="264"/>
      <c r="HK50" s="264"/>
      <c r="HL50" s="264"/>
      <c r="HM50" s="264"/>
      <c r="HN50" s="264"/>
      <c r="HO50" s="264"/>
      <c r="HP50" s="264"/>
      <c r="HQ50" s="264"/>
      <c r="HR50" s="264"/>
      <c r="HS50" s="264"/>
      <c r="HT50" s="264"/>
      <c r="HU50" s="264"/>
      <c r="HV50" s="264"/>
      <c r="HW50" s="264"/>
      <c r="HX50" s="264"/>
      <c r="HY50" s="264"/>
      <c r="HZ50" s="264"/>
      <c r="IA50" s="264"/>
      <c r="IB50" s="264"/>
      <c r="IC50" s="264"/>
      <c r="ID50" s="264"/>
      <c r="IE50" s="264"/>
      <c r="IF50" s="264"/>
      <c r="IG50" s="264"/>
      <c r="IH50" s="264"/>
    </row>
    <row r="51" spans="1:242" s="1" customFormat="1" ht="12.75" customHeight="1">
      <c r="A51" s="252" t="s">
        <v>202</v>
      </c>
      <c r="B51" s="252" t="s">
        <v>202</v>
      </c>
      <c r="C51" s="272"/>
      <c r="D51" s="273"/>
      <c r="E51" s="274"/>
      <c r="F51" s="275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66"/>
      <c r="AB51" s="266"/>
      <c r="AC51" s="266"/>
      <c r="AD51" s="267"/>
      <c r="AE51" s="268"/>
      <c r="AF51" s="268"/>
      <c r="AG51" s="268"/>
      <c r="AH51" s="268"/>
      <c r="AI51" s="266"/>
      <c r="AJ51" s="268"/>
      <c r="AK51" s="268"/>
      <c r="AL51" s="266"/>
      <c r="AM51" s="268"/>
      <c r="AN51" s="268"/>
      <c r="AO51" s="268"/>
      <c r="AP51" s="268"/>
      <c r="AQ51" s="268"/>
      <c r="AR51" s="268"/>
      <c r="AS51" s="268"/>
      <c r="AT51" s="268"/>
      <c r="AU51" s="268"/>
      <c r="AV51" s="268"/>
      <c r="AW51" s="268"/>
      <c r="AX51" s="268"/>
      <c r="AY51" s="267"/>
      <c r="AZ51" s="268"/>
      <c r="BA51" s="268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8"/>
      <c r="BM51" s="268"/>
      <c r="BN51" s="266"/>
      <c r="BO51" s="266"/>
      <c r="BP51" s="266"/>
      <c r="BQ51" s="266"/>
      <c r="BR51" s="266"/>
      <c r="BS51" s="266"/>
      <c r="BT51" s="266"/>
      <c r="BU51" s="266"/>
      <c r="BV51" s="266"/>
      <c r="BW51" s="266"/>
      <c r="BX51" s="266"/>
      <c r="BY51" s="267"/>
      <c r="BZ51" s="267"/>
      <c r="CA51" s="267"/>
      <c r="CB51" s="267"/>
      <c r="CC51" s="267"/>
      <c r="CD51" s="267"/>
      <c r="CE51" s="267"/>
      <c r="CF51" s="267"/>
      <c r="CG51" s="267"/>
      <c r="CH51" s="266"/>
      <c r="CI51" s="266"/>
      <c r="CJ51" s="266"/>
      <c r="CK51" s="266"/>
      <c r="CL51" s="266"/>
      <c r="CM51" s="266"/>
      <c r="CN51" s="266"/>
      <c r="CO51" s="266"/>
      <c r="CP51" s="266"/>
      <c r="CQ51" s="266"/>
      <c r="CR51" s="266"/>
      <c r="CS51" s="266"/>
      <c r="CT51" s="267"/>
      <c r="CU51" s="267"/>
      <c r="CV51" s="267"/>
      <c r="CW51" s="267"/>
      <c r="CX51" s="267"/>
      <c r="CY51" s="267"/>
      <c r="CZ51" s="266"/>
      <c r="DA51" s="266"/>
      <c r="DB51" s="266"/>
      <c r="DC51" s="267"/>
      <c r="DD51" s="266"/>
      <c r="DE51" s="266"/>
      <c r="DF51" s="266"/>
      <c r="DG51" s="266"/>
      <c r="DH51" s="266"/>
      <c r="DI51" s="269"/>
      <c r="DJ51" s="269"/>
      <c r="DK51" s="269"/>
      <c r="DL51" s="269"/>
      <c r="DM51" s="269"/>
      <c r="DN51" s="269"/>
      <c r="DO51" s="269"/>
      <c r="DP51" s="269"/>
      <c r="DQ51" s="269"/>
      <c r="DR51" s="269"/>
      <c r="DS51" s="269"/>
      <c r="DT51" s="266"/>
      <c r="DU51" s="266"/>
      <c r="DV51" s="266"/>
      <c r="DW51" s="270"/>
      <c r="DX51" s="271"/>
      <c r="DY51" s="271"/>
      <c r="DZ51" s="271"/>
      <c r="EA51" s="271"/>
      <c r="EB51" s="271"/>
      <c r="EC51" s="271"/>
      <c r="ED51" s="271"/>
      <c r="EE51" s="271"/>
      <c r="EF51" s="271"/>
      <c r="EG51" s="271"/>
      <c r="EH51" s="271"/>
      <c r="EI51" s="271"/>
      <c r="EJ51" s="271"/>
      <c r="EK51" s="271"/>
      <c r="EL51" s="271"/>
      <c r="EM51" s="271"/>
      <c r="EN51" s="271"/>
      <c r="EO51" s="270"/>
      <c r="EP51" s="270"/>
      <c r="EQ51" s="266"/>
      <c r="ER51" s="267"/>
      <c r="ES51" s="267"/>
      <c r="ET51" s="268"/>
      <c r="EU51" s="266"/>
      <c r="EV51" s="267"/>
      <c r="EW51" s="267"/>
      <c r="EX51" s="268"/>
      <c r="EY51" s="266"/>
      <c r="EZ51" s="266"/>
      <c r="FA51" s="267"/>
      <c r="FB51" s="266"/>
      <c r="FC51" s="267"/>
      <c r="FD51" s="267"/>
      <c r="FE51" s="274"/>
      <c r="FF51" s="274"/>
      <c r="FG51" s="274"/>
      <c r="FH51" s="274"/>
      <c r="FI51" s="274"/>
      <c r="FJ51" s="274"/>
      <c r="FK51" s="274"/>
      <c r="FL51" s="274"/>
      <c r="FM51" s="274"/>
      <c r="FN51" s="274"/>
      <c r="FO51" s="274"/>
      <c r="FP51" s="274"/>
      <c r="FQ51" s="274"/>
      <c r="FR51" s="274"/>
      <c r="FS51" s="274"/>
      <c r="FT51" s="274"/>
      <c r="FU51" s="274"/>
      <c r="FV51" s="274"/>
      <c r="FW51" s="274"/>
      <c r="FX51" s="274"/>
      <c r="FY51" s="274"/>
      <c r="FZ51" s="274"/>
      <c r="GA51" s="274"/>
      <c r="GB51" s="274"/>
      <c r="GC51" s="274"/>
      <c r="GD51" s="274"/>
      <c r="GE51" s="274"/>
      <c r="GF51" s="274"/>
      <c r="GG51" s="274"/>
      <c r="GH51" s="274"/>
      <c r="GI51" s="274"/>
      <c r="GJ51" s="274"/>
      <c r="GK51" s="274"/>
      <c r="GL51" s="274"/>
      <c r="GM51" s="274"/>
      <c r="GN51" s="274"/>
      <c r="GO51" s="274"/>
      <c r="GP51" s="274"/>
      <c r="GQ51" s="274"/>
      <c r="GR51" s="274"/>
      <c r="GS51" s="274"/>
      <c r="GT51" s="274"/>
      <c r="GU51" s="274"/>
      <c r="GV51" s="274"/>
      <c r="GW51" s="274"/>
      <c r="GX51" s="274"/>
      <c r="GY51" s="274"/>
      <c r="GZ51" s="274"/>
      <c r="HA51" s="274"/>
      <c r="HB51" s="274"/>
      <c r="HC51" s="274"/>
      <c r="HD51" s="274"/>
      <c r="HE51" s="274"/>
      <c r="HF51" s="274"/>
      <c r="HG51" s="274"/>
      <c r="HH51" s="274"/>
      <c r="HI51" s="274"/>
      <c r="HJ51" s="274"/>
      <c r="HK51" s="274"/>
      <c r="HL51" s="274"/>
      <c r="HM51" s="274"/>
      <c r="HN51" s="274"/>
      <c r="HO51" s="274"/>
      <c r="HP51" s="274"/>
      <c r="HQ51" s="274"/>
      <c r="HR51" s="274"/>
      <c r="HS51" s="274"/>
      <c r="HT51" s="274"/>
      <c r="HU51" s="274"/>
      <c r="HV51" s="274"/>
      <c r="HW51" s="274"/>
      <c r="HX51" s="274"/>
      <c r="HY51" s="274"/>
      <c r="HZ51" s="274"/>
      <c r="IA51" s="274"/>
      <c r="IB51" s="274"/>
      <c r="IC51" s="274"/>
      <c r="ID51" s="274"/>
      <c r="IE51" s="274"/>
      <c r="IF51" s="274"/>
      <c r="IG51" s="274"/>
      <c r="IH51" s="274"/>
    </row>
    <row r="52" spans="1:242" s="1" customFormat="1" ht="13.5" customHeight="1">
      <c r="A52" s="276" t="s">
        <v>208</v>
      </c>
      <c r="B52" s="276" t="s">
        <v>208</v>
      </c>
      <c r="C52" s="254"/>
      <c r="D52" s="253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  <c r="AA52" s="378"/>
      <c r="AB52" s="378"/>
      <c r="AC52" s="378"/>
      <c r="AD52" s="379"/>
      <c r="AE52" s="380"/>
      <c r="AF52" s="380"/>
      <c r="AG52" s="380"/>
      <c r="AH52" s="380"/>
      <c r="AI52" s="378"/>
      <c r="AJ52" s="380"/>
      <c r="AK52" s="380"/>
      <c r="AL52" s="378"/>
      <c r="AM52" s="380"/>
      <c r="AN52" s="380"/>
      <c r="AO52" s="380"/>
      <c r="AP52" s="380"/>
      <c r="AQ52" s="380"/>
      <c r="AR52" s="380"/>
      <c r="AS52" s="380"/>
      <c r="AT52" s="380"/>
      <c r="AU52" s="380"/>
      <c r="AV52" s="380"/>
      <c r="AW52" s="380"/>
      <c r="AX52" s="380"/>
      <c r="AY52" s="379"/>
      <c r="AZ52" s="380"/>
      <c r="BA52" s="380"/>
      <c r="BB52" s="379"/>
      <c r="BC52" s="379"/>
      <c r="BD52" s="379"/>
      <c r="BE52" s="379"/>
      <c r="BF52" s="379"/>
      <c r="BG52" s="379"/>
      <c r="BH52" s="379"/>
      <c r="BI52" s="379"/>
      <c r="BJ52" s="379"/>
      <c r="BK52" s="379"/>
      <c r="BL52" s="380"/>
      <c r="BM52" s="380"/>
      <c r="BN52" s="378"/>
      <c r="BO52" s="378"/>
      <c r="BP52" s="378"/>
      <c r="BQ52" s="378"/>
      <c r="BR52" s="378"/>
      <c r="BS52" s="378"/>
      <c r="BT52" s="378"/>
      <c r="BU52" s="378"/>
      <c r="BV52" s="378"/>
      <c r="BW52" s="378"/>
      <c r="BX52" s="378"/>
      <c r="BY52" s="379"/>
      <c r="BZ52" s="379"/>
      <c r="CA52" s="379"/>
      <c r="CB52" s="379"/>
      <c r="CC52" s="379"/>
      <c r="CD52" s="379"/>
      <c r="CE52" s="379"/>
      <c r="CF52" s="379"/>
      <c r="CG52" s="379"/>
      <c r="CH52" s="378"/>
      <c r="CI52" s="378"/>
      <c r="CJ52" s="378"/>
      <c r="CK52" s="378"/>
      <c r="CL52" s="378"/>
      <c r="CM52" s="378"/>
      <c r="CN52" s="378"/>
      <c r="CO52" s="378"/>
      <c r="CP52" s="378"/>
      <c r="CQ52" s="378"/>
      <c r="CR52" s="378"/>
      <c r="CS52" s="378"/>
      <c r="CT52" s="379"/>
      <c r="CU52" s="379"/>
      <c r="CV52" s="379"/>
      <c r="CW52" s="379"/>
      <c r="CX52" s="379"/>
      <c r="CY52" s="379"/>
      <c r="CZ52" s="378"/>
      <c r="DA52" s="378"/>
      <c r="DB52" s="378"/>
      <c r="DC52" s="379"/>
      <c r="DD52" s="378"/>
      <c r="DE52" s="378"/>
      <c r="DF52" s="378"/>
      <c r="DG52" s="378"/>
      <c r="DH52" s="378"/>
      <c r="DI52" s="385"/>
      <c r="DJ52" s="385"/>
      <c r="DK52" s="385"/>
      <c r="DL52" s="385"/>
      <c r="DM52" s="385"/>
      <c r="DN52" s="385"/>
      <c r="DO52" s="385"/>
      <c r="DP52" s="385"/>
      <c r="DQ52" s="385"/>
      <c r="DR52" s="385"/>
      <c r="DS52" s="385"/>
      <c r="DT52" s="378"/>
      <c r="DU52" s="378"/>
      <c r="DV52" s="378"/>
      <c r="DW52" s="387"/>
      <c r="DX52" s="390"/>
      <c r="DY52" s="390"/>
      <c r="DZ52" s="390"/>
      <c r="EA52" s="390"/>
      <c r="EB52" s="390"/>
      <c r="EC52" s="390"/>
      <c r="ED52" s="390"/>
      <c r="EE52" s="390"/>
      <c r="EF52" s="390"/>
      <c r="EG52" s="390"/>
      <c r="EH52" s="390"/>
      <c r="EI52" s="390"/>
      <c r="EJ52" s="390"/>
      <c r="EK52" s="390"/>
      <c r="EL52" s="390"/>
      <c r="EM52" s="390"/>
      <c r="EN52" s="390"/>
      <c r="EO52" s="387"/>
      <c r="EP52" s="387"/>
      <c r="EQ52" s="378"/>
      <c r="ER52" s="379"/>
      <c r="ES52" s="379"/>
      <c r="ET52" s="380"/>
      <c r="EU52" s="378"/>
      <c r="EV52" s="379"/>
      <c r="EW52" s="379"/>
      <c r="EX52" s="380"/>
      <c r="EY52" s="378"/>
      <c r="EZ52" s="378"/>
      <c r="FA52" s="379"/>
      <c r="FB52" s="378"/>
      <c r="FC52" s="379"/>
      <c r="FD52" s="379"/>
      <c r="FE52" s="277"/>
      <c r="FF52" s="277"/>
      <c r="FG52" s="277"/>
      <c r="FH52" s="277"/>
      <c r="FI52" s="277"/>
      <c r="FJ52" s="277"/>
      <c r="FK52" s="277"/>
      <c r="FL52" s="277"/>
      <c r="FM52" s="277"/>
      <c r="FN52" s="277"/>
      <c r="FO52" s="277"/>
      <c r="FP52" s="277"/>
      <c r="FQ52" s="277"/>
      <c r="FR52" s="277"/>
      <c r="FS52" s="277"/>
      <c r="FT52" s="277"/>
      <c r="FU52" s="277"/>
      <c r="FV52" s="277"/>
      <c r="FW52" s="277"/>
      <c r="FX52" s="277"/>
      <c r="FY52" s="277"/>
      <c r="FZ52" s="277"/>
      <c r="GA52" s="277"/>
      <c r="GB52" s="277"/>
      <c r="GC52" s="277"/>
      <c r="GD52" s="277"/>
      <c r="GE52" s="277"/>
      <c r="GF52" s="277"/>
      <c r="GG52" s="277"/>
      <c r="GH52" s="277"/>
      <c r="GI52" s="277"/>
      <c r="GJ52" s="277"/>
      <c r="GK52" s="277"/>
      <c r="GL52" s="277"/>
      <c r="GM52" s="277"/>
      <c r="GN52" s="277"/>
      <c r="GO52" s="277"/>
      <c r="GP52" s="277"/>
      <c r="GQ52" s="277"/>
      <c r="GR52" s="277"/>
      <c r="GS52" s="277"/>
      <c r="GT52" s="277"/>
      <c r="GU52" s="277"/>
      <c r="GV52" s="277"/>
      <c r="GW52" s="277"/>
      <c r="GX52" s="277"/>
      <c r="GY52" s="277"/>
      <c r="GZ52" s="277"/>
      <c r="HA52" s="277"/>
      <c r="HB52" s="277"/>
      <c r="HC52" s="277"/>
      <c r="HD52" s="277"/>
      <c r="HE52" s="277"/>
      <c r="HF52" s="277"/>
      <c r="HG52" s="277"/>
      <c r="HH52" s="277"/>
      <c r="HI52" s="277"/>
      <c r="HJ52" s="277"/>
      <c r="HK52" s="277"/>
      <c r="HL52" s="277"/>
      <c r="HM52" s="277"/>
      <c r="HN52" s="277"/>
      <c r="HO52" s="277"/>
      <c r="HP52" s="277"/>
      <c r="HQ52" s="277"/>
      <c r="HR52" s="277"/>
      <c r="HS52" s="277"/>
      <c r="HT52" s="277"/>
      <c r="HU52" s="277"/>
      <c r="HV52" s="277"/>
      <c r="HW52" s="277"/>
      <c r="HX52" s="277"/>
      <c r="HY52" s="277"/>
      <c r="HZ52" s="277"/>
      <c r="IA52" s="277"/>
      <c r="IB52" s="277"/>
      <c r="IC52" s="277"/>
      <c r="ID52" s="277"/>
      <c r="IE52" s="277"/>
      <c r="IF52" s="277"/>
      <c r="IG52" s="277"/>
      <c r="IH52" s="277"/>
    </row>
    <row r="53" spans="1:242" s="1" customFormat="1" ht="12.75" customHeight="1">
      <c r="A53" s="278" t="s">
        <v>195</v>
      </c>
      <c r="B53" s="279" t="s">
        <v>1145</v>
      </c>
      <c r="C53" s="280"/>
      <c r="D53" s="279"/>
      <c r="E53" s="281"/>
      <c r="F53" s="281"/>
      <c r="AA53" s="282"/>
      <c r="AB53" s="282"/>
      <c r="AC53" s="282"/>
      <c r="AD53" s="283"/>
      <c r="AE53" s="284"/>
      <c r="AF53" s="284"/>
      <c r="AG53" s="284"/>
      <c r="AH53" s="284"/>
      <c r="AI53" s="282"/>
      <c r="AJ53" s="284"/>
      <c r="AK53" s="284"/>
      <c r="AL53" s="282"/>
      <c r="AM53" s="284"/>
      <c r="AN53" s="284"/>
      <c r="AO53" s="284"/>
      <c r="AP53" s="284"/>
      <c r="AQ53" s="284"/>
      <c r="AR53" s="284"/>
      <c r="AS53" s="284"/>
      <c r="AT53" s="284"/>
      <c r="AU53" s="284"/>
      <c r="AV53" s="284"/>
      <c r="AW53" s="284"/>
      <c r="AX53" s="284"/>
      <c r="AY53" s="283"/>
      <c r="AZ53" s="284"/>
      <c r="BA53" s="284"/>
      <c r="BB53" s="283"/>
      <c r="BC53" s="283"/>
      <c r="BD53" s="283"/>
      <c r="BE53" s="283"/>
      <c r="BF53" s="283"/>
      <c r="BG53" s="283"/>
      <c r="BH53" s="283"/>
      <c r="BI53" s="283"/>
      <c r="BJ53" s="283"/>
      <c r="BK53" s="283"/>
      <c r="BL53" s="284"/>
      <c r="BM53" s="284"/>
      <c r="BN53" s="282"/>
      <c r="BO53" s="282"/>
      <c r="BP53" s="282"/>
      <c r="BQ53" s="282"/>
      <c r="BR53" s="282"/>
      <c r="BS53" s="282"/>
      <c r="BT53" s="282"/>
      <c r="BU53" s="282"/>
      <c r="BV53" s="282"/>
      <c r="BW53" s="282"/>
      <c r="BX53" s="282"/>
      <c r="BY53" s="283"/>
      <c r="BZ53" s="283"/>
      <c r="CA53" s="283"/>
      <c r="CB53" s="283"/>
      <c r="CC53" s="283"/>
      <c r="CD53" s="283"/>
      <c r="CE53" s="283"/>
      <c r="CF53" s="283"/>
      <c r="CG53" s="283"/>
      <c r="CH53" s="282"/>
      <c r="CI53" s="282"/>
      <c r="CJ53" s="282"/>
      <c r="CK53" s="282"/>
      <c r="CL53" s="282"/>
      <c r="CM53" s="282"/>
      <c r="CN53" s="282"/>
      <c r="CO53" s="282"/>
      <c r="CP53" s="282"/>
      <c r="CQ53" s="282"/>
      <c r="CR53" s="282"/>
      <c r="CS53" s="282"/>
      <c r="CT53" s="283"/>
      <c r="CU53" s="283"/>
      <c r="CV53" s="283"/>
      <c r="CW53" s="283"/>
      <c r="CX53" s="283"/>
      <c r="CY53" s="283"/>
      <c r="CZ53" s="282"/>
      <c r="DA53" s="282"/>
      <c r="DB53" s="282"/>
      <c r="DC53" s="283"/>
      <c r="DD53" s="282"/>
      <c r="DE53" s="282"/>
      <c r="DF53" s="282"/>
      <c r="DG53" s="282"/>
      <c r="DH53" s="282"/>
      <c r="DI53" s="285"/>
      <c r="DJ53" s="285"/>
      <c r="DK53" s="285"/>
      <c r="DL53" s="285"/>
      <c r="DM53" s="285"/>
      <c r="DN53" s="285"/>
      <c r="DO53" s="285"/>
      <c r="DP53" s="285"/>
      <c r="DQ53" s="285"/>
      <c r="DR53" s="285"/>
      <c r="DS53" s="285"/>
      <c r="DT53" s="282"/>
      <c r="DU53" s="282"/>
      <c r="DV53" s="282"/>
      <c r="DW53" s="286"/>
      <c r="DX53" s="287"/>
      <c r="DY53" s="287"/>
      <c r="DZ53" s="287"/>
      <c r="EA53" s="287"/>
      <c r="EB53" s="287"/>
      <c r="EC53" s="287"/>
      <c r="ED53" s="287"/>
      <c r="EE53" s="287"/>
      <c r="EF53" s="287"/>
      <c r="EG53" s="287"/>
      <c r="EH53" s="287"/>
      <c r="EI53" s="287"/>
      <c r="EJ53" s="287"/>
      <c r="EK53" s="287"/>
      <c r="EL53" s="287"/>
      <c r="EM53" s="287"/>
      <c r="EN53" s="287"/>
      <c r="EO53" s="286"/>
      <c r="EP53" s="286"/>
      <c r="EQ53" s="282"/>
      <c r="ER53" s="283"/>
      <c r="ES53" s="283"/>
      <c r="ET53" s="284"/>
      <c r="EU53" s="282"/>
      <c r="EV53" s="283"/>
      <c r="EW53" s="283"/>
      <c r="EX53" s="284"/>
      <c r="EY53" s="282"/>
      <c r="EZ53" s="282"/>
      <c r="FA53" s="283"/>
      <c r="FB53" s="282"/>
      <c r="FC53" s="283"/>
      <c r="FD53" s="283"/>
    </row>
    <row r="54" spans="1:242" s="1" customFormat="1" ht="12.75" customHeight="1">
      <c r="A54" s="278" t="s">
        <v>201</v>
      </c>
      <c r="B54" s="288" t="s">
        <v>1146</v>
      </c>
      <c r="C54" s="289"/>
      <c r="D54" s="290"/>
      <c r="E54" s="291"/>
      <c r="F54" s="292"/>
      <c r="AA54" s="282"/>
      <c r="AB54" s="282"/>
      <c r="AC54" s="282"/>
      <c r="AD54" s="283"/>
      <c r="AE54" s="284"/>
      <c r="AF54" s="284"/>
      <c r="AG54" s="284"/>
      <c r="AH54" s="284"/>
      <c r="AI54" s="282"/>
      <c r="AJ54" s="284"/>
      <c r="AK54" s="284"/>
      <c r="AL54" s="282"/>
      <c r="AM54" s="284"/>
      <c r="AN54" s="284"/>
      <c r="AO54" s="284"/>
      <c r="AP54" s="284"/>
      <c r="AQ54" s="284"/>
      <c r="AR54" s="284"/>
      <c r="AS54" s="284"/>
      <c r="AT54" s="284"/>
      <c r="AU54" s="284"/>
      <c r="AV54" s="284"/>
      <c r="AW54" s="284"/>
      <c r="AX54" s="284"/>
      <c r="AY54" s="283"/>
      <c r="AZ54" s="284"/>
      <c r="BA54" s="284"/>
      <c r="BB54" s="283"/>
      <c r="BC54" s="283"/>
      <c r="BD54" s="283"/>
      <c r="BE54" s="283"/>
      <c r="BF54" s="283"/>
      <c r="BG54" s="283"/>
      <c r="BH54" s="283"/>
      <c r="BI54" s="283"/>
      <c r="BJ54" s="283"/>
      <c r="BK54" s="283"/>
      <c r="BL54" s="284"/>
      <c r="BM54" s="284"/>
      <c r="BN54" s="282"/>
      <c r="BO54" s="282"/>
      <c r="BP54" s="282"/>
      <c r="BQ54" s="282"/>
      <c r="BR54" s="282"/>
      <c r="BS54" s="282"/>
      <c r="BT54" s="282"/>
      <c r="BU54" s="282"/>
      <c r="BV54" s="282"/>
      <c r="BW54" s="282"/>
      <c r="BX54" s="282"/>
      <c r="BY54" s="283"/>
      <c r="BZ54" s="283"/>
      <c r="CA54" s="283"/>
      <c r="CB54" s="283"/>
      <c r="CC54" s="283"/>
      <c r="CD54" s="283"/>
      <c r="CE54" s="283"/>
      <c r="CF54" s="283"/>
      <c r="CG54" s="283"/>
      <c r="CH54" s="282"/>
      <c r="CI54" s="282"/>
      <c r="CJ54" s="282"/>
      <c r="CK54" s="282"/>
      <c r="CL54" s="282"/>
      <c r="CM54" s="282"/>
      <c r="CN54" s="282"/>
      <c r="CO54" s="282"/>
      <c r="CP54" s="282"/>
      <c r="CQ54" s="282"/>
      <c r="CR54" s="282"/>
      <c r="CS54" s="282"/>
      <c r="CT54" s="283"/>
      <c r="CU54" s="283"/>
      <c r="CV54" s="283"/>
      <c r="CW54" s="283"/>
      <c r="CX54" s="283"/>
      <c r="CY54" s="283"/>
      <c r="CZ54" s="282"/>
      <c r="DA54" s="282"/>
      <c r="DB54" s="282"/>
      <c r="DC54" s="283"/>
      <c r="DD54" s="282"/>
      <c r="DE54" s="282"/>
      <c r="DF54" s="282"/>
      <c r="DG54" s="282"/>
      <c r="DH54" s="282"/>
      <c r="DI54" s="285"/>
      <c r="DJ54" s="285"/>
      <c r="DK54" s="285"/>
      <c r="DL54" s="285"/>
      <c r="DM54" s="285"/>
      <c r="DN54" s="285"/>
      <c r="DO54" s="285"/>
      <c r="DP54" s="285"/>
      <c r="DQ54" s="285"/>
      <c r="DR54" s="285"/>
      <c r="DS54" s="285"/>
      <c r="DT54" s="282"/>
      <c r="DU54" s="282"/>
      <c r="DV54" s="282"/>
      <c r="DW54" s="286"/>
      <c r="DX54" s="287"/>
      <c r="DY54" s="287"/>
      <c r="DZ54" s="287"/>
      <c r="EA54" s="287"/>
      <c r="EB54" s="287"/>
      <c r="EC54" s="287"/>
      <c r="ED54" s="287"/>
      <c r="EE54" s="287"/>
      <c r="EF54" s="287"/>
      <c r="EG54" s="287"/>
      <c r="EH54" s="287"/>
      <c r="EI54" s="287"/>
      <c r="EJ54" s="287"/>
      <c r="EK54" s="287"/>
      <c r="EL54" s="287"/>
      <c r="EM54" s="287"/>
      <c r="EN54" s="287"/>
      <c r="EO54" s="286"/>
      <c r="EP54" s="286"/>
      <c r="EQ54" s="282"/>
      <c r="ER54" s="283"/>
      <c r="ES54" s="283"/>
      <c r="ET54" s="284"/>
      <c r="EU54" s="282"/>
      <c r="EV54" s="283"/>
      <c r="EW54" s="283"/>
      <c r="EX54" s="284"/>
      <c r="EY54" s="282"/>
      <c r="EZ54" s="282"/>
      <c r="FA54" s="283"/>
      <c r="FB54" s="282"/>
      <c r="FC54" s="283"/>
      <c r="FD54" s="283"/>
    </row>
    <row r="55" spans="1:242" s="1" customFormat="1" ht="12.75" customHeight="1">
      <c r="A55" s="278" t="s">
        <v>207</v>
      </c>
      <c r="B55" s="288" t="s">
        <v>207</v>
      </c>
      <c r="C55" s="289"/>
      <c r="D55" s="290"/>
      <c r="E55" s="291"/>
      <c r="F55" s="292"/>
      <c r="AA55" s="282"/>
      <c r="AB55" s="282"/>
      <c r="AC55" s="282"/>
      <c r="AD55" s="283"/>
      <c r="AE55" s="284"/>
      <c r="AF55" s="284"/>
      <c r="AG55" s="284"/>
      <c r="AH55" s="284"/>
      <c r="AI55" s="282"/>
      <c r="AJ55" s="284"/>
      <c r="AK55" s="284"/>
      <c r="AL55" s="282"/>
      <c r="AM55" s="284"/>
      <c r="AN55" s="284"/>
      <c r="AO55" s="284"/>
      <c r="AP55" s="284"/>
      <c r="AQ55" s="284"/>
      <c r="AR55" s="284"/>
      <c r="AS55" s="284"/>
      <c r="AT55" s="284"/>
      <c r="AU55" s="284"/>
      <c r="AV55" s="284"/>
      <c r="AW55" s="284"/>
      <c r="AX55" s="284"/>
      <c r="AY55" s="283"/>
      <c r="AZ55" s="284"/>
      <c r="BA55" s="284"/>
      <c r="BB55" s="283"/>
      <c r="BC55" s="283"/>
      <c r="BD55" s="283"/>
      <c r="BE55" s="283"/>
      <c r="BF55" s="283"/>
      <c r="BG55" s="283"/>
      <c r="BH55" s="283"/>
      <c r="BI55" s="283"/>
      <c r="BJ55" s="283"/>
      <c r="BK55" s="283"/>
      <c r="BL55" s="284"/>
      <c r="BM55" s="284"/>
      <c r="BN55" s="282"/>
      <c r="BO55" s="282"/>
      <c r="BP55" s="282"/>
      <c r="BQ55" s="282"/>
      <c r="BR55" s="282"/>
      <c r="BS55" s="282"/>
      <c r="BT55" s="282"/>
      <c r="BU55" s="282"/>
      <c r="BV55" s="282"/>
      <c r="BW55" s="282"/>
      <c r="BX55" s="282"/>
      <c r="BY55" s="283"/>
      <c r="BZ55" s="283"/>
      <c r="CA55" s="283"/>
      <c r="CB55" s="283"/>
      <c r="CC55" s="283"/>
      <c r="CD55" s="283"/>
      <c r="CE55" s="283"/>
      <c r="CF55" s="283"/>
      <c r="CG55" s="283"/>
      <c r="CH55" s="282"/>
      <c r="CI55" s="282"/>
      <c r="CJ55" s="282"/>
      <c r="CK55" s="282"/>
      <c r="CL55" s="282"/>
      <c r="CM55" s="282"/>
      <c r="CN55" s="282"/>
      <c r="CO55" s="282"/>
      <c r="CP55" s="282"/>
      <c r="CQ55" s="282"/>
      <c r="CR55" s="282"/>
      <c r="CS55" s="282"/>
      <c r="CT55" s="283"/>
      <c r="CU55" s="283"/>
      <c r="CV55" s="283"/>
      <c r="CW55" s="283"/>
      <c r="CX55" s="283"/>
      <c r="CY55" s="283"/>
      <c r="CZ55" s="282"/>
      <c r="DA55" s="282"/>
      <c r="DB55" s="282"/>
      <c r="DC55" s="283"/>
      <c r="DD55" s="282"/>
      <c r="DE55" s="282"/>
      <c r="DF55" s="282"/>
      <c r="DG55" s="282"/>
      <c r="DH55" s="282"/>
      <c r="DI55" s="285"/>
      <c r="DJ55" s="285"/>
      <c r="DK55" s="285"/>
      <c r="DL55" s="285"/>
      <c r="DM55" s="285"/>
      <c r="DN55" s="285"/>
      <c r="DO55" s="285"/>
      <c r="DP55" s="285"/>
      <c r="DQ55" s="285"/>
      <c r="DR55" s="285"/>
      <c r="DS55" s="285"/>
      <c r="DT55" s="282"/>
      <c r="DU55" s="282"/>
      <c r="DV55" s="282"/>
      <c r="DW55" s="286"/>
      <c r="DX55" s="287"/>
      <c r="DY55" s="287"/>
      <c r="DZ55" s="287"/>
      <c r="EA55" s="287"/>
      <c r="EB55" s="287"/>
      <c r="EC55" s="287"/>
      <c r="ED55" s="287"/>
      <c r="EE55" s="287"/>
      <c r="EF55" s="287"/>
      <c r="EG55" s="287"/>
      <c r="EH55" s="287"/>
      <c r="EI55" s="287"/>
      <c r="EJ55" s="287"/>
      <c r="EK55" s="287"/>
      <c r="EL55" s="287"/>
      <c r="EM55" s="287"/>
      <c r="EN55" s="287"/>
      <c r="EO55" s="286"/>
      <c r="EP55" s="286"/>
      <c r="EQ55" s="282"/>
      <c r="ER55" s="283"/>
      <c r="ES55" s="283"/>
      <c r="ET55" s="284"/>
      <c r="EU55" s="282"/>
      <c r="EV55" s="283"/>
      <c r="EW55" s="283"/>
      <c r="EX55" s="284"/>
      <c r="EY55" s="282"/>
      <c r="EZ55" s="282"/>
      <c r="FA55" s="283"/>
      <c r="FB55" s="282"/>
      <c r="FC55" s="283"/>
      <c r="FD55" s="283"/>
    </row>
    <row r="56" spans="1:242" s="1" customFormat="1" ht="12.75" customHeight="1">
      <c r="A56" s="278" t="s">
        <v>213</v>
      </c>
      <c r="B56" s="279" t="s">
        <v>1147</v>
      </c>
      <c r="C56" s="280"/>
      <c r="D56" s="279"/>
      <c r="E56" s="281"/>
      <c r="F56" s="281"/>
      <c r="AA56" s="282"/>
      <c r="AB56" s="282"/>
      <c r="AC56" s="282"/>
      <c r="AD56" s="283"/>
      <c r="AE56" s="284"/>
      <c r="AF56" s="284"/>
      <c r="AG56" s="284"/>
      <c r="AH56" s="284"/>
      <c r="AI56" s="282"/>
      <c r="AJ56" s="284"/>
      <c r="AK56" s="284"/>
      <c r="AL56" s="282"/>
      <c r="AM56" s="284"/>
      <c r="AN56" s="284"/>
      <c r="AO56" s="284"/>
      <c r="AP56" s="284"/>
      <c r="AQ56" s="284"/>
      <c r="AR56" s="284"/>
      <c r="AS56" s="284"/>
      <c r="AT56" s="284"/>
      <c r="AU56" s="284"/>
      <c r="AV56" s="284"/>
      <c r="AW56" s="284"/>
      <c r="AX56" s="284"/>
      <c r="AY56" s="283"/>
      <c r="AZ56" s="284"/>
      <c r="BA56" s="284"/>
      <c r="BB56" s="283"/>
      <c r="BC56" s="283"/>
      <c r="BD56" s="283"/>
      <c r="BE56" s="283"/>
      <c r="BF56" s="283"/>
      <c r="BG56" s="283"/>
      <c r="BH56" s="283"/>
      <c r="BI56" s="283"/>
      <c r="BJ56" s="283"/>
      <c r="BK56" s="283"/>
      <c r="BL56" s="284"/>
      <c r="BM56" s="284"/>
      <c r="BN56" s="282"/>
      <c r="BO56" s="282"/>
      <c r="BP56" s="282"/>
      <c r="BQ56" s="282"/>
      <c r="BR56" s="282"/>
      <c r="BS56" s="282"/>
      <c r="BT56" s="282"/>
      <c r="BU56" s="282"/>
      <c r="BV56" s="282"/>
      <c r="BW56" s="282"/>
      <c r="BX56" s="282"/>
      <c r="BY56" s="283"/>
      <c r="BZ56" s="283"/>
      <c r="CA56" s="283"/>
      <c r="CB56" s="283"/>
      <c r="CC56" s="283"/>
      <c r="CD56" s="283"/>
      <c r="CE56" s="283"/>
      <c r="CF56" s="283"/>
      <c r="CG56" s="283"/>
      <c r="CH56" s="282"/>
      <c r="CI56" s="282"/>
      <c r="CJ56" s="282"/>
      <c r="CK56" s="282"/>
      <c r="CL56" s="282"/>
      <c r="CM56" s="282"/>
      <c r="CN56" s="282"/>
      <c r="CO56" s="282"/>
      <c r="CP56" s="282"/>
      <c r="CQ56" s="282"/>
      <c r="CR56" s="282"/>
      <c r="CS56" s="282"/>
      <c r="CT56" s="283"/>
      <c r="CU56" s="283"/>
      <c r="CV56" s="283"/>
      <c r="CW56" s="283"/>
      <c r="CX56" s="283"/>
      <c r="CY56" s="283"/>
      <c r="CZ56" s="282"/>
      <c r="DA56" s="282"/>
      <c r="DB56" s="282"/>
      <c r="DC56" s="283"/>
      <c r="DD56" s="282"/>
      <c r="DE56" s="282"/>
      <c r="DF56" s="282"/>
      <c r="DG56" s="282"/>
      <c r="DH56" s="282"/>
      <c r="DI56" s="285"/>
      <c r="DJ56" s="285"/>
      <c r="DK56" s="285"/>
      <c r="DL56" s="285"/>
      <c r="DM56" s="285"/>
      <c r="DN56" s="285"/>
      <c r="DO56" s="285"/>
      <c r="DP56" s="285"/>
      <c r="DQ56" s="285"/>
      <c r="DR56" s="285"/>
      <c r="DS56" s="285"/>
      <c r="DT56" s="282"/>
      <c r="DU56" s="282"/>
      <c r="DV56" s="282"/>
      <c r="DW56" s="286"/>
      <c r="DX56" s="287"/>
      <c r="DY56" s="287"/>
      <c r="DZ56" s="287"/>
      <c r="EA56" s="287"/>
      <c r="EB56" s="287"/>
      <c r="EC56" s="287"/>
      <c r="ED56" s="287"/>
      <c r="EE56" s="287"/>
      <c r="EF56" s="287"/>
      <c r="EG56" s="287"/>
      <c r="EH56" s="287"/>
      <c r="EI56" s="287"/>
      <c r="EJ56" s="287"/>
      <c r="EK56" s="287"/>
      <c r="EL56" s="287"/>
      <c r="EM56" s="287"/>
      <c r="EN56" s="287"/>
      <c r="EO56" s="286"/>
      <c r="EP56" s="286"/>
      <c r="EQ56" s="282"/>
      <c r="ER56" s="283"/>
      <c r="ES56" s="283"/>
      <c r="ET56" s="284"/>
      <c r="EU56" s="282"/>
      <c r="EV56" s="283"/>
      <c r="EW56" s="283"/>
      <c r="EX56" s="284"/>
      <c r="EY56" s="282"/>
      <c r="EZ56" s="282"/>
      <c r="FA56" s="283"/>
      <c r="FB56" s="282"/>
      <c r="FC56" s="283"/>
      <c r="FD56" s="283"/>
    </row>
    <row r="57" spans="1:242" s="1" customFormat="1" ht="12.75" customHeight="1">
      <c r="A57" s="278" t="s">
        <v>219</v>
      </c>
      <c r="B57" s="293" t="s">
        <v>1148</v>
      </c>
      <c r="C57" s="289"/>
      <c r="D57" s="290"/>
      <c r="E57" s="281"/>
      <c r="F57" s="281"/>
      <c r="AA57" s="282"/>
      <c r="AB57" s="282"/>
      <c r="AC57" s="282"/>
      <c r="AD57" s="283"/>
      <c r="AE57" s="284"/>
      <c r="AF57" s="284"/>
      <c r="AG57" s="284"/>
      <c r="AH57" s="284"/>
      <c r="AI57" s="282"/>
      <c r="AJ57" s="284"/>
      <c r="AK57" s="284"/>
      <c r="AL57" s="282"/>
      <c r="AM57" s="284"/>
      <c r="AN57" s="284"/>
      <c r="AO57" s="284"/>
      <c r="AP57" s="284"/>
      <c r="AQ57" s="284"/>
      <c r="AR57" s="284"/>
      <c r="AS57" s="284"/>
      <c r="AT57" s="284"/>
      <c r="AU57" s="284"/>
      <c r="AV57" s="284"/>
      <c r="AW57" s="284"/>
      <c r="AX57" s="284"/>
      <c r="AY57" s="283"/>
      <c r="AZ57" s="284"/>
      <c r="BA57" s="284"/>
      <c r="BB57" s="283"/>
      <c r="BC57" s="283"/>
      <c r="BD57" s="283"/>
      <c r="BE57" s="283"/>
      <c r="BF57" s="283"/>
      <c r="BG57" s="283"/>
      <c r="BH57" s="283"/>
      <c r="BI57" s="283"/>
      <c r="BJ57" s="283"/>
      <c r="BK57" s="283"/>
      <c r="BL57" s="284"/>
      <c r="BM57" s="284"/>
      <c r="BN57" s="282"/>
      <c r="BO57" s="282"/>
      <c r="BP57" s="282"/>
      <c r="BQ57" s="282"/>
      <c r="BR57" s="282"/>
      <c r="BS57" s="282"/>
      <c r="BT57" s="282"/>
      <c r="BU57" s="282"/>
      <c r="BV57" s="282"/>
      <c r="BW57" s="282"/>
      <c r="BX57" s="282"/>
      <c r="BY57" s="283"/>
      <c r="BZ57" s="283"/>
      <c r="CA57" s="283"/>
      <c r="CB57" s="283"/>
      <c r="CC57" s="283"/>
      <c r="CD57" s="283"/>
      <c r="CE57" s="283"/>
      <c r="CF57" s="283"/>
      <c r="CG57" s="283"/>
      <c r="CH57" s="282"/>
      <c r="CI57" s="282"/>
      <c r="CJ57" s="282"/>
      <c r="CK57" s="282"/>
      <c r="CL57" s="282"/>
      <c r="CM57" s="282"/>
      <c r="CN57" s="282"/>
      <c r="CO57" s="282"/>
      <c r="CP57" s="282"/>
      <c r="CQ57" s="282"/>
      <c r="CR57" s="282"/>
      <c r="CS57" s="282"/>
      <c r="CT57" s="283"/>
      <c r="CU57" s="283"/>
      <c r="CV57" s="283"/>
      <c r="CW57" s="283"/>
      <c r="CX57" s="283"/>
      <c r="CY57" s="283"/>
      <c r="CZ57" s="282"/>
      <c r="DA57" s="282"/>
      <c r="DB57" s="282"/>
      <c r="DC57" s="283"/>
      <c r="DD57" s="282"/>
      <c r="DE57" s="282"/>
      <c r="DF57" s="282"/>
      <c r="DG57" s="282"/>
      <c r="DH57" s="282"/>
      <c r="DI57" s="285"/>
      <c r="DJ57" s="285"/>
      <c r="DK57" s="285"/>
      <c r="DL57" s="285"/>
      <c r="DM57" s="285"/>
      <c r="DN57" s="285"/>
      <c r="DO57" s="285"/>
      <c r="DP57" s="285"/>
      <c r="DQ57" s="285"/>
      <c r="DR57" s="285"/>
      <c r="DS57" s="285"/>
      <c r="DT57" s="282"/>
      <c r="DU57" s="282"/>
      <c r="DV57" s="282"/>
      <c r="DW57" s="286"/>
      <c r="DX57" s="287"/>
      <c r="DY57" s="287"/>
      <c r="DZ57" s="287"/>
      <c r="EA57" s="287"/>
      <c r="EB57" s="287"/>
      <c r="EC57" s="287"/>
      <c r="ED57" s="287"/>
      <c r="EE57" s="287"/>
      <c r="EF57" s="287"/>
      <c r="EG57" s="287"/>
      <c r="EH57" s="287"/>
      <c r="EI57" s="287"/>
      <c r="EJ57" s="287"/>
      <c r="EK57" s="287"/>
      <c r="EL57" s="287"/>
      <c r="EM57" s="287"/>
      <c r="EN57" s="287"/>
      <c r="EO57" s="286"/>
      <c r="EP57" s="286"/>
      <c r="EQ57" s="282"/>
      <c r="ER57" s="283"/>
      <c r="ES57" s="283"/>
      <c r="ET57" s="284"/>
      <c r="EU57" s="282"/>
      <c r="EV57" s="283"/>
      <c r="EW57" s="283"/>
      <c r="EX57" s="284"/>
      <c r="EY57" s="282"/>
      <c r="EZ57" s="282"/>
      <c r="FA57" s="283"/>
      <c r="FB57" s="282"/>
      <c r="FC57" s="283"/>
      <c r="FD57" s="283"/>
    </row>
    <row r="58" spans="1:242" s="1" customFormat="1" ht="12.75" customHeight="1">
      <c r="A58" s="278" t="s">
        <v>225</v>
      </c>
      <c r="B58" s="293" t="s">
        <v>1149</v>
      </c>
      <c r="C58" s="293"/>
      <c r="D58" s="293"/>
      <c r="E58" s="281"/>
      <c r="F58" s="281"/>
      <c r="AA58" s="282"/>
      <c r="AB58" s="282"/>
      <c r="AC58" s="282"/>
      <c r="AD58" s="283"/>
      <c r="AE58" s="284"/>
      <c r="AF58" s="284"/>
      <c r="AG58" s="284"/>
      <c r="AH58" s="284"/>
      <c r="AI58" s="282"/>
      <c r="AJ58" s="284"/>
      <c r="AK58" s="284"/>
      <c r="AL58" s="282"/>
      <c r="AM58" s="284"/>
      <c r="AN58" s="284"/>
      <c r="AO58" s="284"/>
      <c r="AP58" s="284"/>
      <c r="AQ58" s="284"/>
      <c r="AR58" s="284"/>
      <c r="AS58" s="284"/>
      <c r="AT58" s="284"/>
      <c r="AU58" s="284"/>
      <c r="AV58" s="284"/>
      <c r="AW58" s="284"/>
      <c r="AX58" s="284"/>
      <c r="AY58" s="283"/>
      <c r="AZ58" s="284"/>
      <c r="BA58" s="284"/>
      <c r="BB58" s="283"/>
      <c r="BC58" s="283"/>
      <c r="BD58" s="283"/>
      <c r="BE58" s="283"/>
      <c r="BF58" s="283"/>
      <c r="BG58" s="283"/>
      <c r="BH58" s="283"/>
      <c r="BI58" s="283"/>
      <c r="BJ58" s="283"/>
      <c r="BK58" s="283"/>
      <c r="BL58" s="284"/>
      <c r="BM58" s="284"/>
      <c r="BN58" s="282"/>
      <c r="BO58" s="282"/>
      <c r="BP58" s="282"/>
      <c r="BQ58" s="282"/>
      <c r="BR58" s="282"/>
      <c r="BS58" s="282"/>
      <c r="BT58" s="282"/>
      <c r="BU58" s="282"/>
      <c r="BV58" s="282"/>
      <c r="BW58" s="282"/>
      <c r="BX58" s="282"/>
      <c r="BY58" s="283"/>
      <c r="BZ58" s="283"/>
      <c r="CA58" s="283"/>
      <c r="CB58" s="283"/>
      <c r="CC58" s="283"/>
      <c r="CD58" s="283"/>
      <c r="CE58" s="283"/>
      <c r="CF58" s="283"/>
      <c r="CG58" s="283"/>
      <c r="CH58" s="282"/>
      <c r="CI58" s="282"/>
      <c r="CJ58" s="282"/>
      <c r="CK58" s="282"/>
      <c r="CL58" s="282"/>
      <c r="CM58" s="282"/>
      <c r="CN58" s="282"/>
      <c r="CO58" s="282"/>
      <c r="CP58" s="282"/>
      <c r="CQ58" s="282"/>
      <c r="CR58" s="282"/>
      <c r="CS58" s="282"/>
      <c r="CT58" s="283"/>
      <c r="CU58" s="283"/>
      <c r="CV58" s="283"/>
      <c r="CW58" s="283"/>
      <c r="CX58" s="283"/>
      <c r="CY58" s="283"/>
      <c r="CZ58" s="282"/>
      <c r="DA58" s="282"/>
      <c r="DB58" s="282"/>
      <c r="DC58" s="283"/>
      <c r="DD58" s="282"/>
      <c r="DE58" s="282"/>
      <c r="DF58" s="282"/>
      <c r="DG58" s="282"/>
      <c r="DH58" s="282"/>
      <c r="DI58" s="285"/>
      <c r="DJ58" s="285"/>
      <c r="DK58" s="285"/>
      <c r="DL58" s="285"/>
      <c r="DM58" s="285"/>
      <c r="DN58" s="285"/>
      <c r="DO58" s="285"/>
      <c r="DP58" s="285"/>
      <c r="DQ58" s="285"/>
      <c r="DR58" s="285"/>
      <c r="DS58" s="285"/>
      <c r="DT58" s="282"/>
      <c r="DU58" s="282"/>
      <c r="DV58" s="282"/>
      <c r="DW58" s="286"/>
      <c r="DX58" s="287"/>
      <c r="DY58" s="287"/>
      <c r="DZ58" s="287"/>
      <c r="EA58" s="287"/>
      <c r="EB58" s="287"/>
      <c r="EC58" s="287"/>
      <c r="ED58" s="287"/>
      <c r="EE58" s="287"/>
      <c r="EF58" s="287"/>
      <c r="EG58" s="287"/>
      <c r="EH58" s="287"/>
      <c r="EI58" s="287"/>
      <c r="EJ58" s="287"/>
      <c r="EK58" s="287"/>
      <c r="EL58" s="287"/>
      <c r="EM58" s="287"/>
      <c r="EN58" s="287"/>
      <c r="EO58" s="286"/>
      <c r="EP58" s="286"/>
      <c r="EQ58" s="282"/>
      <c r="ER58" s="283"/>
      <c r="ES58" s="283"/>
      <c r="ET58" s="284"/>
      <c r="EU58" s="282"/>
      <c r="EV58" s="283"/>
      <c r="EW58" s="283"/>
      <c r="EX58" s="284"/>
      <c r="EY58" s="282"/>
      <c r="EZ58" s="282"/>
      <c r="FA58" s="283"/>
      <c r="FB58" s="282"/>
      <c r="FC58" s="283"/>
      <c r="FD58" s="283"/>
    </row>
    <row r="59" spans="1:242" s="1" customFormat="1" ht="12.75" customHeight="1">
      <c r="A59" s="278" t="s">
        <v>214</v>
      </c>
      <c r="B59" s="279" t="s">
        <v>1150</v>
      </c>
      <c r="C59" s="280"/>
      <c r="D59" s="279"/>
      <c r="E59" s="281"/>
      <c r="F59" s="281"/>
      <c r="AA59" s="282"/>
      <c r="AB59" s="282"/>
      <c r="AC59" s="282"/>
      <c r="AD59" s="283"/>
      <c r="AE59" s="284"/>
      <c r="AF59" s="284"/>
      <c r="AG59" s="284"/>
      <c r="AH59" s="284"/>
      <c r="AI59" s="282"/>
      <c r="AJ59" s="284"/>
      <c r="AK59" s="284"/>
      <c r="AL59" s="282"/>
      <c r="AM59" s="284"/>
      <c r="AN59" s="284"/>
      <c r="AO59" s="284"/>
      <c r="AP59" s="284"/>
      <c r="AQ59" s="284"/>
      <c r="AR59" s="284"/>
      <c r="AS59" s="284"/>
      <c r="AT59" s="284"/>
      <c r="AU59" s="284"/>
      <c r="AV59" s="284"/>
      <c r="AW59" s="284"/>
      <c r="AX59" s="284"/>
      <c r="AY59" s="283"/>
      <c r="AZ59" s="284"/>
      <c r="BA59" s="284"/>
      <c r="BB59" s="283"/>
      <c r="BC59" s="283"/>
      <c r="BD59" s="283"/>
      <c r="BE59" s="283"/>
      <c r="BF59" s="283"/>
      <c r="BG59" s="283"/>
      <c r="BH59" s="283"/>
      <c r="BI59" s="283"/>
      <c r="BJ59" s="283"/>
      <c r="BK59" s="283"/>
      <c r="BL59" s="284"/>
      <c r="BM59" s="284"/>
      <c r="BN59" s="282"/>
      <c r="BO59" s="282"/>
      <c r="BP59" s="282"/>
      <c r="BQ59" s="282"/>
      <c r="BR59" s="282"/>
      <c r="BS59" s="282"/>
      <c r="BT59" s="282"/>
      <c r="BU59" s="282"/>
      <c r="BV59" s="282"/>
      <c r="BW59" s="282"/>
      <c r="BX59" s="282"/>
      <c r="BY59" s="283"/>
      <c r="BZ59" s="283"/>
      <c r="CA59" s="283"/>
      <c r="CB59" s="283"/>
      <c r="CC59" s="283"/>
      <c r="CD59" s="283"/>
      <c r="CE59" s="283"/>
      <c r="CF59" s="283"/>
      <c r="CG59" s="283"/>
      <c r="CH59" s="282"/>
      <c r="CI59" s="282"/>
      <c r="CJ59" s="282"/>
      <c r="CK59" s="282"/>
      <c r="CL59" s="282"/>
      <c r="CM59" s="282"/>
      <c r="CN59" s="282"/>
      <c r="CO59" s="282"/>
      <c r="CP59" s="282"/>
      <c r="CQ59" s="282"/>
      <c r="CR59" s="282"/>
      <c r="CS59" s="282"/>
      <c r="CT59" s="283"/>
      <c r="CU59" s="283"/>
      <c r="CV59" s="283"/>
      <c r="CW59" s="283"/>
      <c r="CX59" s="283"/>
      <c r="CY59" s="283"/>
      <c r="CZ59" s="282"/>
      <c r="DA59" s="282"/>
      <c r="DB59" s="282"/>
      <c r="DC59" s="283"/>
      <c r="DD59" s="282"/>
      <c r="DE59" s="282"/>
      <c r="DF59" s="282"/>
      <c r="DG59" s="282"/>
      <c r="DH59" s="282"/>
      <c r="DI59" s="285"/>
      <c r="DJ59" s="285"/>
      <c r="DK59" s="285"/>
      <c r="DL59" s="285"/>
      <c r="DM59" s="285"/>
      <c r="DN59" s="285"/>
      <c r="DO59" s="285"/>
      <c r="DP59" s="285"/>
      <c r="DQ59" s="285"/>
      <c r="DR59" s="285"/>
      <c r="DS59" s="285"/>
      <c r="DT59" s="282"/>
      <c r="DU59" s="282"/>
      <c r="DV59" s="282"/>
      <c r="DW59" s="286"/>
      <c r="DX59" s="287"/>
      <c r="DY59" s="287"/>
      <c r="DZ59" s="287"/>
      <c r="EA59" s="287"/>
      <c r="EB59" s="287"/>
      <c r="EC59" s="287"/>
      <c r="ED59" s="287"/>
      <c r="EE59" s="287"/>
      <c r="EF59" s="287"/>
      <c r="EG59" s="287"/>
      <c r="EH59" s="287"/>
      <c r="EI59" s="287"/>
      <c r="EJ59" s="287"/>
      <c r="EK59" s="287"/>
      <c r="EL59" s="287"/>
      <c r="EM59" s="287"/>
      <c r="EN59" s="287"/>
      <c r="EO59" s="286"/>
      <c r="EP59" s="286"/>
      <c r="EQ59" s="282"/>
      <c r="ER59" s="283"/>
      <c r="ES59" s="283"/>
      <c r="ET59" s="284"/>
      <c r="EU59" s="282"/>
      <c r="EV59" s="283"/>
      <c r="EW59" s="283"/>
      <c r="EX59" s="284"/>
      <c r="EY59" s="282"/>
      <c r="EZ59" s="282"/>
      <c r="FA59" s="283"/>
      <c r="FB59" s="282"/>
      <c r="FC59" s="283"/>
      <c r="FD59" s="283"/>
    </row>
    <row r="60" spans="1:242" s="1" customFormat="1">
      <c r="A60" s="278" t="s">
        <v>220</v>
      </c>
      <c r="B60" s="279" t="s">
        <v>1151</v>
      </c>
      <c r="C60" s="280"/>
      <c r="D60" s="279"/>
      <c r="E60" s="281"/>
      <c r="F60" s="281"/>
      <c r="AA60" s="282"/>
      <c r="AB60" s="282"/>
      <c r="AC60" s="282"/>
      <c r="AD60" s="283"/>
      <c r="AE60" s="284"/>
      <c r="AF60" s="284"/>
      <c r="AG60" s="284"/>
      <c r="AH60" s="284"/>
      <c r="AI60" s="282"/>
      <c r="AJ60" s="284"/>
      <c r="AK60" s="284"/>
      <c r="AL60" s="282"/>
      <c r="AM60" s="284"/>
      <c r="AN60" s="284"/>
      <c r="AO60" s="284"/>
      <c r="AP60" s="284"/>
      <c r="AQ60" s="284"/>
      <c r="AR60" s="284"/>
      <c r="AS60" s="284"/>
      <c r="AT60" s="284"/>
      <c r="AU60" s="284"/>
      <c r="AV60" s="284"/>
      <c r="AW60" s="284"/>
      <c r="AX60" s="284"/>
      <c r="AY60" s="283"/>
      <c r="AZ60" s="284"/>
      <c r="BA60" s="284"/>
      <c r="BB60" s="283"/>
      <c r="BC60" s="283"/>
      <c r="BD60" s="283"/>
      <c r="BE60" s="283"/>
      <c r="BF60" s="283"/>
      <c r="BG60" s="283"/>
      <c r="BH60" s="283"/>
      <c r="BI60" s="283"/>
      <c r="BJ60" s="283"/>
      <c r="BK60" s="283"/>
      <c r="BL60" s="284"/>
      <c r="BM60" s="284"/>
      <c r="BN60" s="282"/>
      <c r="BO60" s="282"/>
      <c r="BP60" s="282"/>
      <c r="BQ60" s="282"/>
      <c r="BR60" s="282"/>
      <c r="BS60" s="282"/>
      <c r="BT60" s="282"/>
      <c r="BU60" s="282"/>
      <c r="BV60" s="282"/>
      <c r="BW60" s="282"/>
      <c r="BX60" s="282"/>
      <c r="BY60" s="283"/>
      <c r="BZ60" s="283"/>
      <c r="CA60" s="283"/>
      <c r="CB60" s="283"/>
      <c r="CC60" s="283"/>
      <c r="CD60" s="283"/>
      <c r="CE60" s="283"/>
      <c r="CF60" s="283"/>
      <c r="CG60" s="283"/>
      <c r="CH60" s="282"/>
      <c r="CI60" s="282"/>
      <c r="CJ60" s="282"/>
      <c r="CK60" s="282"/>
      <c r="CL60" s="282"/>
      <c r="CM60" s="282"/>
      <c r="CN60" s="282"/>
      <c r="CO60" s="282"/>
      <c r="CP60" s="282"/>
      <c r="CQ60" s="282"/>
      <c r="CR60" s="282"/>
      <c r="CS60" s="282"/>
      <c r="CT60" s="283"/>
      <c r="CU60" s="283"/>
      <c r="CV60" s="283"/>
      <c r="CW60" s="283"/>
      <c r="CX60" s="283"/>
      <c r="CY60" s="283"/>
      <c r="CZ60" s="282"/>
      <c r="DA60" s="282"/>
      <c r="DB60" s="282"/>
      <c r="DC60" s="283"/>
      <c r="DD60" s="282"/>
      <c r="DE60" s="282"/>
      <c r="DF60" s="282"/>
      <c r="DG60" s="282"/>
      <c r="DH60" s="282"/>
      <c r="DI60" s="285"/>
      <c r="DJ60" s="285"/>
      <c r="DK60" s="285"/>
      <c r="DL60" s="285"/>
      <c r="DM60" s="285"/>
      <c r="DN60" s="285"/>
      <c r="DO60" s="285"/>
      <c r="DP60" s="285"/>
      <c r="DQ60" s="285"/>
      <c r="DR60" s="285"/>
      <c r="DS60" s="285"/>
      <c r="DT60" s="282"/>
      <c r="DU60" s="282"/>
      <c r="DV60" s="282"/>
      <c r="DW60" s="286"/>
      <c r="DX60" s="287"/>
      <c r="DY60" s="287"/>
      <c r="DZ60" s="287"/>
      <c r="EA60" s="287"/>
      <c r="EB60" s="287"/>
      <c r="EC60" s="287"/>
      <c r="ED60" s="287"/>
      <c r="EE60" s="287"/>
      <c r="EF60" s="287"/>
      <c r="EG60" s="287"/>
      <c r="EH60" s="287"/>
      <c r="EI60" s="287"/>
      <c r="EJ60" s="287"/>
      <c r="EK60" s="287"/>
      <c r="EL60" s="287"/>
      <c r="EM60" s="287"/>
      <c r="EN60" s="287"/>
      <c r="EO60" s="286"/>
      <c r="EP60" s="286"/>
      <c r="EQ60" s="282"/>
      <c r="ER60" s="283"/>
      <c r="ES60" s="283"/>
      <c r="ET60" s="284"/>
      <c r="EU60" s="282"/>
      <c r="EV60" s="283"/>
      <c r="EW60" s="283"/>
      <c r="EX60" s="284"/>
      <c r="EY60" s="282"/>
      <c r="EZ60" s="282"/>
      <c r="FA60" s="283"/>
      <c r="FB60" s="282"/>
      <c r="FC60" s="283"/>
      <c r="FD60" s="283"/>
    </row>
    <row r="61" spans="1:242" s="1" customFormat="1">
      <c r="A61" s="278" t="s">
        <v>226</v>
      </c>
      <c r="B61" s="279" t="s">
        <v>226</v>
      </c>
      <c r="C61" s="280"/>
      <c r="D61" s="279"/>
      <c r="E61" s="281"/>
      <c r="F61" s="281"/>
      <c r="AA61" s="282"/>
      <c r="AB61" s="282"/>
      <c r="AC61" s="282" t="s">
        <v>1152</v>
      </c>
      <c r="AD61" s="283" t="s">
        <v>1152</v>
      </c>
      <c r="AE61" s="284" t="s">
        <v>1152</v>
      </c>
      <c r="AF61" s="284" t="s">
        <v>1152</v>
      </c>
      <c r="AG61" s="284" t="s">
        <v>1152</v>
      </c>
      <c r="AH61" s="284" t="s">
        <v>1152</v>
      </c>
      <c r="AI61" s="282" t="s">
        <v>1152</v>
      </c>
      <c r="AJ61" s="284" t="s">
        <v>1152</v>
      </c>
      <c r="AK61" s="284" t="s">
        <v>1152</v>
      </c>
      <c r="AL61" s="282" t="s">
        <v>1152</v>
      </c>
      <c r="AM61" s="284" t="s">
        <v>1152</v>
      </c>
      <c r="AN61" s="284" t="s">
        <v>1152</v>
      </c>
      <c r="AO61" s="284" t="s">
        <v>1152</v>
      </c>
      <c r="AP61" s="284" t="s">
        <v>1152</v>
      </c>
      <c r="AQ61" s="284" t="s">
        <v>1152</v>
      </c>
      <c r="AR61" s="284" t="s">
        <v>1152</v>
      </c>
      <c r="AS61" s="284" t="s">
        <v>1152</v>
      </c>
      <c r="AT61" s="284" t="s">
        <v>1152</v>
      </c>
      <c r="AU61" s="284" t="s">
        <v>1152</v>
      </c>
      <c r="AV61" s="284" t="s">
        <v>1152</v>
      </c>
      <c r="AW61" s="284" t="s">
        <v>1152</v>
      </c>
      <c r="AX61" s="284" t="s">
        <v>1152</v>
      </c>
      <c r="AY61" s="283" t="s">
        <v>1152</v>
      </c>
      <c r="AZ61" s="284" t="s">
        <v>1152</v>
      </c>
      <c r="BA61" s="284" t="s">
        <v>1152</v>
      </c>
      <c r="BB61" s="283" t="s">
        <v>1152</v>
      </c>
      <c r="BC61" s="283" t="s">
        <v>1152</v>
      </c>
      <c r="BD61" s="283" t="s">
        <v>1152</v>
      </c>
      <c r="BE61" s="283" t="s">
        <v>1152</v>
      </c>
      <c r="BF61" s="283" t="s">
        <v>1152</v>
      </c>
      <c r="BG61" s="283" t="s">
        <v>1152</v>
      </c>
      <c r="BH61" s="283"/>
      <c r="BI61" s="283" t="s">
        <v>1152</v>
      </c>
      <c r="BJ61" s="283" t="s">
        <v>1152</v>
      </c>
      <c r="BK61" s="283" t="s">
        <v>1152</v>
      </c>
      <c r="BL61" s="284" t="s">
        <v>1152</v>
      </c>
      <c r="BM61" s="284" t="s">
        <v>1152</v>
      </c>
      <c r="BN61" s="282" t="s">
        <v>1152</v>
      </c>
      <c r="BO61" s="282" t="s">
        <v>1152</v>
      </c>
      <c r="BP61" s="282" t="s">
        <v>1152</v>
      </c>
      <c r="BQ61" s="282" t="s">
        <v>1152</v>
      </c>
      <c r="BR61" s="282" t="s">
        <v>1152</v>
      </c>
      <c r="BS61" s="282" t="s">
        <v>1152</v>
      </c>
      <c r="BT61" s="282" t="s">
        <v>1152</v>
      </c>
      <c r="BU61" s="282" t="s">
        <v>1152</v>
      </c>
      <c r="BV61" s="282" t="s">
        <v>1152</v>
      </c>
      <c r="BW61" s="282" t="s">
        <v>1152</v>
      </c>
      <c r="BX61" s="282" t="s">
        <v>1152</v>
      </c>
      <c r="BY61" s="283" t="s">
        <v>1152</v>
      </c>
      <c r="BZ61" s="283" t="s">
        <v>1152</v>
      </c>
      <c r="CA61" s="283" t="s">
        <v>1152</v>
      </c>
      <c r="CB61" s="283" t="s">
        <v>1152</v>
      </c>
      <c r="CC61" s="283" t="s">
        <v>1152</v>
      </c>
      <c r="CD61" s="283" t="s">
        <v>1152</v>
      </c>
      <c r="CE61" s="283" t="s">
        <v>1152</v>
      </c>
      <c r="CF61" s="283" t="s">
        <v>1152</v>
      </c>
      <c r="CG61" s="283" t="s">
        <v>1152</v>
      </c>
      <c r="CH61" s="282" t="s">
        <v>1152</v>
      </c>
      <c r="CI61" s="282" t="s">
        <v>1152</v>
      </c>
      <c r="CJ61" s="282" t="s">
        <v>1152</v>
      </c>
      <c r="CK61" s="282" t="s">
        <v>1152</v>
      </c>
      <c r="CL61" s="282" t="s">
        <v>1152</v>
      </c>
      <c r="CM61" s="282" t="s">
        <v>1152</v>
      </c>
      <c r="CN61" s="282" t="s">
        <v>1152</v>
      </c>
      <c r="CO61" s="282" t="s">
        <v>1152</v>
      </c>
      <c r="CP61" s="282" t="s">
        <v>1152</v>
      </c>
      <c r="CQ61" s="282" t="s">
        <v>1152</v>
      </c>
      <c r="CR61" s="282" t="s">
        <v>1152</v>
      </c>
      <c r="CS61" s="282" t="s">
        <v>1152</v>
      </c>
      <c r="CT61" s="283" t="s">
        <v>1152</v>
      </c>
      <c r="CU61" s="283" t="s">
        <v>1152</v>
      </c>
      <c r="CV61" s="283" t="s">
        <v>1152</v>
      </c>
      <c r="CW61" s="283" t="s">
        <v>1152</v>
      </c>
      <c r="CX61" s="283" t="s">
        <v>1152</v>
      </c>
      <c r="CY61" s="283" t="s">
        <v>1152</v>
      </c>
      <c r="CZ61" s="282" t="s">
        <v>1152</v>
      </c>
      <c r="DA61" s="282" t="s">
        <v>1152</v>
      </c>
      <c r="DB61" s="282" t="s">
        <v>1152</v>
      </c>
      <c r="DC61" s="283" t="s">
        <v>1152</v>
      </c>
      <c r="DD61" s="282" t="s">
        <v>1152</v>
      </c>
      <c r="DE61" s="282" t="s">
        <v>1152</v>
      </c>
      <c r="DF61" s="282" t="s">
        <v>1152</v>
      </c>
      <c r="DG61" s="282" t="s">
        <v>1152</v>
      </c>
      <c r="DH61" s="282" t="s">
        <v>1152</v>
      </c>
      <c r="DI61" s="285" t="s">
        <v>1152</v>
      </c>
      <c r="DJ61" s="285" t="s">
        <v>1152</v>
      </c>
      <c r="DK61" s="285" t="s">
        <v>1152</v>
      </c>
      <c r="DL61" s="285" t="s">
        <v>1152</v>
      </c>
      <c r="DM61" s="285" t="s">
        <v>1152</v>
      </c>
      <c r="DN61" s="285" t="s">
        <v>1152</v>
      </c>
      <c r="DO61" s="285" t="s">
        <v>1152</v>
      </c>
      <c r="DP61" s="285" t="s">
        <v>1152</v>
      </c>
      <c r="DQ61" s="285" t="s">
        <v>1152</v>
      </c>
      <c r="DR61" s="285" t="s">
        <v>1152</v>
      </c>
      <c r="DS61" s="285" t="s">
        <v>1152</v>
      </c>
      <c r="DT61" s="282" t="s">
        <v>1152</v>
      </c>
      <c r="DU61" s="282" t="s">
        <v>1152</v>
      </c>
      <c r="DV61" s="282" t="s">
        <v>1152</v>
      </c>
      <c r="DW61" s="286"/>
      <c r="DX61" s="287"/>
      <c r="DY61" s="287"/>
      <c r="DZ61" s="287"/>
      <c r="EA61" s="287"/>
      <c r="EB61" s="287"/>
      <c r="EC61" s="287"/>
      <c r="ED61" s="287"/>
      <c r="EE61" s="287"/>
      <c r="EF61" s="287"/>
      <c r="EG61" s="287"/>
      <c r="EH61" s="287"/>
      <c r="EI61" s="287"/>
      <c r="EJ61" s="287"/>
      <c r="EK61" s="287"/>
      <c r="EL61" s="287"/>
      <c r="EM61" s="287"/>
      <c r="EN61" s="287"/>
      <c r="EO61" s="286"/>
      <c r="EP61" s="286"/>
      <c r="EQ61" s="282"/>
      <c r="ER61" s="283"/>
      <c r="ES61" s="283"/>
      <c r="ET61" s="284"/>
      <c r="EU61" s="282"/>
      <c r="EV61" s="283"/>
      <c r="EW61" s="283"/>
      <c r="EX61" s="284"/>
      <c r="EY61" s="282"/>
      <c r="EZ61" s="282"/>
      <c r="FA61" s="283"/>
      <c r="FB61" s="282"/>
      <c r="FC61" s="283"/>
      <c r="FD61" s="283"/>
    </row>
    <row r="62" spans="1:242" s="1" customFormat="1">
      <c r="A62" s="278" t="s">
        <v>231</v>
      </c>
      <c r="B62" s="279" t="s">
        <v>1153</v>
      </c>
      <c r="C62" s="280"/>
      <c r="D62" s="279"/>
      <c r="E62" s="281"/>
      <c r="F62" s="281"/>
      <c r="AA62" s="282"/>
      <c r="AB62" s="282"/>
      <c r="AC62" s="282"/>
      <c r="AD62" s="283"/>
      <c r="AE62" s="284"/>
      <c r="AF62" s="284"/>
      <c r="AG62" s="284"/>
      <c r="AH62" s="284"/>
      <c r="AI62" s="282"/>
      <c r="AJ62" s="284"/>
      <c r="AK62" s="284"/>
      <c r="AL62" s="282"/>
      <c r="AM62" s="284"/>
      <c r="AN62" s="284"/>
      <c r="AO62" s="284"/>
      <c r="AP62" s="284"/>
      <c r="AQ62" s="284"/>
      <c r="AR62" s="284"/>
      <c r="AS62" s="284"/>
      <c r="AT62" s="284"/>
      <c r="AU62" s="284"/>
      <c r="AV62" s="284"/>
      <c r="AW62" s="284"/>
      <c r="AX62" s="284"/>
      <c r="AY62" s="283"/>
      <c r="AZ62" s="284"/>
      <c r="BA62" s="284"/>
      <c r="BB62" s="283"/>
      <c r="BC62" s="283"/>
      <c r="BD62" s="283"/>
      <c r="BE62" s="283"/>
      <c r="BF62" s="283"/>
      <c r="BG62" s="283"/>
      <c r="BH62" s="283"/>
      <c r="BI62" s="283"/>
      <c r="BJ62" s="283"/>
      <c r="BK62" s="283"/>
      <c r="BL62" s="284"/>
      <c r="BM62" s="284"/>
      <c r="BN62" s="282"/>
      <c r="BO62" s="282"/>
      <c r="BP62" s="282"/>
      <c r="BQ62" s="282"/>
      <c r="BR62" s="282"/>
      <c r="BS62" s="282"/>
      <c r="BT62" s="282"/>
      <c r="BU62" s="282"/>
      <c r="BV62" s="282"/>
      <c r="BW62" s="282"/>
      <c r="BX62" s="282"/>
      <c r="BY62" s="283"/>
      <c r="BZ62" s="283"/>
      <c r="CA62" s="283"/>
      <c r="CB62" s="283"/>
      <c r="CC62" s="283"/>
      <c r="CD62" s="283"/>
      <c r="CE62" s="283"/>
      <c r="CF62" s="283"/>
      <c r="CG62" s="283"/>
      <c r="CH62" s="282"/>
      <c r="CI62" s="282"/>
      <c r="CJ62" s="282"/>
      <c r="CK62" s="282"/>
      <c r="CL62" s="282"/>
      <c r="CM62" s="282"/>
      <c r="CN62" s="282"/>
      <c r="CO62" s="282"/>
      <c r="CP62" s="282"/>
      <c r="CQ62" s="282"/>
      <c r="CR62" s="282"/>
      <c r="CS62" s="282"/>
      <c r="CT62" s="283"/>
      <c r="CU62" s="283"/>
      <c r="CV62" s="283"/>
      <c r="CW62" s="283"/>
      <c r="CX62" s="283"/>
      <c r="CY62" s="283"/>
      <c r="CZ62" s="282"/>
      <c r="DA62" s="282"/>
      <c r="DB62" s="282"/>
      <c r="DC62" s="283"/>
      <c r="DD62" s="282"/>
      <c r="DE62" s="282"/>
      <c r="DF62" s="282"/>
      <c r="DG62" s="282"/>
      <c r="DH62" s="282"/>
      <c r="DI62" s="285"/>
      <c r="DJ62" s="285"/>
      <c r="DK62" s="285"/>
      <c r="DL62" s="285"/>
      <c r="DM62" s="285"/>
      <c r="DN62" s="285"/>
      <c r="DO62" s="285"/>
      <c r="DP62" s="285"/>
      <c r="DQ62" s="285"/>
      <c r="DR62" s="285"/>
      <c r="DS62" s="285"/>
      <c r="DT62" s="282"/>
      <c r="DU62" s="282"/>
      <c r="DV62" s="282"/>
      <c r="DW62" s="286"/>
      <c r="DX62" s="287"/>
      <c r="DY62" s="287"/>
      <c r="DZ62" s="287"/>
      <c r="EA62" s="287"/>
      <c r="EB62" s="287"/>
      <c r="EC62" s="287"/>
      <c r="ED62" s="287"/>
      <c r="EE62" s="287"/>
      <c r="EF62" s="287"/>
      <c r="EG62" s="287"/>
      <c r="EH62" s="287"/>
      <c r="EI62" s="287"/>
      <c r="EJ62" s="287"/>
      <c r="EK62" s="287"/>
      <c r="EL62" s="287"/>
      <c r="EM62" s="287"/>
      <c r="EN62" s="287"/>
      <c r="EO62" s="286"/>
      <c r="EP62" s="286"/>
      <c r="EQ62" s="282"/>
      <c r="ER62" s="283"/>
      <c r="ES62" s="283"/>
      <c r="ET62" s="284"/>
      <c r="EU62" s="282"/>
      <c r="EV62" s="283"/>
      <c r="EW62" s="283"/>
      <c r="EX62" s="284"/>
      <c r="EY62" s="282"/>
      <c r="EZ62" s="282"/>
      <c r="FA62" s="283"/>
      <c r="FB62" s="282"/>
      <c r="FC62" s="283"/>
      <c r="FD62" s="283"/>
    </row>
    <row r="63" spans="1:242" s="1" customFormat="1">
      <c r="A63" s="278" t="s">
        <v>236</v>
      </c>
      <c r="B63" s="279" t="s">
        <v>1154</v>
      </c>
      <c r="C63" s="280"/>
      <c r="D63" s="279"/>
      <c r="E63" s="281"/>
      <c r="F63" s="281"/>
      <c r="AA63" s="282"/>
      <c r="AB63" s="282"/>
      <c r="AC63" s="282"/>
      <c r="AD63" s="283"/>
      <c r="AE63" s="284"/>
      <c r="AF63" s="284"/>
      <c r="AG63" s="284"/>
      <c r="AH63" s="284"/>
      <c r="AI63" s="282"/>
      <c r="AJ63" s="284"/>
      <c r="AK63" s="284"/>
      <c r="AL63" s="282"/>
      <c r="AM63" s="284"/>
      <c r="AN63" s="284"/>
      <c r="AO63" s="284"/>
      <c r="AP63" s="284"/>
      <c r="AQ63" s="284"/>
      <c r="AR63" s="284"/>
      <c r="AS63" s="284"/>
      <c r="AT63" s="284"/>
      <c r="AU63" s="284"/>
      <c r="AV63" s="284"/>
      <c r="AW63" s="284"/>
      <c r="AX63" s="284"/>
      <c r="AY63" s="283"/>
      <c r="AZ63" s="284"/>
      <c r="BA63" s="284"/>
      <c r="BB63" s="283"/>
      <c r="BC63" s="283"/>
      <c r="BD63" s="283"/>
      <c r="BE63" s="283"/>
      <c r="BF63" s="283"/>
      <c r="BG63" s="283"/>
      <c r="BH63" s="283"/>
      <c r="BI63" s="283"/>
      <c r="BJ63" s="283"/>
      <c r="BK63" s="283"/>
      <c r="BL63" s="284"/>
      <c r="BM63" s="284"/>
      <c r="BN63" s="282"/>
      <c r="BO63" s="282"/>
      <c r="BP63" s="282"/>
      <c r="BQ63" s="282"/>
      <c r="BR63" s="282"/>
      <c r="BS63" s="282"/>
      <c r="BT63" s="282"/>
      <c r="BU63" s="282"/>
      <c r="BV63" s="282"/>
      <c r="BW63" s="282"/>
      <c r="BX63" s="282"/>
      <c r="BY63" s="283"/>
      <c r="BZ63" s="283"/>
      <c r="CA63" s="283"/>
      <c r="CB63" s="283"/>
      <c r="CC63" s="283"/>
      <c r="CD63" s="283"/>
      <c r="CE63" s="283"/>
      <c r="CF63" s="283"/>
      <c r="CG63" s="283"/>
      <c r="CH63" s="282"/>
      <c r="CI63" s="282"/>
      <c r="CJ63" s="282"/>
      <c r="CK63" s="282"/>
      <c r="CL63" s="282"/>
      <c r="CM63" s="282"/>
      <c r="CN63" s="282"/>
      <c r="CO63" s="282"/>
      <c r="CP63" s="282"/>
      <c r="CQ63" s="282"/>
      <c r="CR63" s="282"/>
      <c r="CS63" s="282"/>
      <c r="CT63" s="283"/>
      <c r="CU63" s="283"/>
      <c r="CV63" s="283"/>
      <c r="CW63" s="283"/>
      <c r="CX63" s="283"/>
      <c r="CY63" s="283"/>
      <c r="CZ63" s="282"/>
      <c r="DA63" s="282"/>
      <c r="DB63" s="282"/>
      <c r="DC63" s="283"/>
      <c r="DD63" s="282"/>
      <c r="DE63" s="282"/>
      <c r="DF63" s="282"/>
      <c r="DG63" s="282"/>
      <c r="DH63" s="282"/>
      <c r="DI63" s="285"/>
      <c r="DJ63" s="285"/>
      <c r="DK63" s="285"/>
      <c r="DL63" s="285"/>
      <c r="DM63" s="285"/>
      <c r="DN63" s="285"/>
      <c r="DO63" s="285"/>
      <c r="DP63" s="285"/>
      <c r="DQ63" s="285"/>
      <c r="DR63" s="285"/>
      <c r="DS63" s="285"/>
      <c r="DT63" s="282"/>
      <c r="DU63" s="282"/>
      <c r="DV63" s="282"/>
      <c r="DW63" s="286"/>
      <c r="DX63" s="287"/>
      <c r="DY63" s="287"/>
      <c r="DZ63" s="287"/>
      <c r="EA63" s="287"/>
      <c r="EB63" s="287"/>
      <c r="EC63" s="287"/>
      <c r="ED63" s="287"/>
      <c r="EE63" s="287"/>
      <c r="EF63" s="287"/>
      <c r="EG63" s="287"/>
      <c r="EH63" s="287"/>
      <c r="EI63" s="287"/>
      <c r="EJ63" s="287"/>
      <c r="EK63" s="287"/>
      <c r="EL63" s="287"/>
      <c r="EM63" s="287"/>
      <c r="EN63" s="287"/>
      <c r="EO63" s="286"/>
      <c r="EP63" s="286"/>
      <c r="EQ63" s="282"/>
      <c r="ER63" s="283"/>
      <c r="ES63" s="283"/>
      <c r="ET63" s="284"/>
      <c r="EU63" s="282"/>
      <c r="EV63" s="283"/>
      <c r="EW63" s="283"/>
      <c r="EX63" s="284"/>
      <c r="EY63" s="282"/>
      <c r="EZ63" s="282"/>
      <c r="FA63" s="283"/>
      <c r="FB63" s="282"/>
      <c r="FC63" s="283"/>
      <c r="FD63" s="283"/>
    </row>
    <row r="64" spans="1:242" s="1" customFormat="1">
      <c r="A64" s="278" t="s">
        <v>240</v>
      </c>
      <c r="B64" s="279" t="s">
        <v>240</v>
      </c>
      <c r="C64" s="280"/>
      <c r="D64" s="279"/>
      <c r="E64" s="281"/>
      <c r="F64" s="281"/>
      <c r="AA64" s="282"/>
      <c r="AB64" s="282"/>
      <c r="AC64" s="282"/>
      <c r="AD64" s="283"/>
      <c r="AE64" s="284"/>
      <c r="AF64" s="284"/>
      <c r="AG64" s="284"/>
      <c r="AH64" s="284"/>
      <c r="AI64" s="282"/>
      <c r="AJ64" s="284"/>
      <c r="AK64" s="284"/>
      <c r="AL64" s="282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3"/>
      <c r="AZ64" s="284"/>
      <c r="BA64" s="284"/>
      <c r="BB64" s="283"/>
      <c r="BC64" s="283"/>
      <c r="BD64" s="283"/>
      <c r="BE64" s="283"/>
      <c r="BF64" s="283"/>
      <c r="BG64" s="283"/>
      <c r="BH64" s="283"/>
      <c r="BI64" s="283"/>
      <c r="BJ64" s="283"/>
      <c r="BK64" s="283"/>
      <c r="BL64" s="284"/>
      <c r="BM64" s="284"/>
      <c r="BN64" s="282"/>
      <c r="BO64" s="282"/>
      <c r="BP64" s="282"/>
      <c r="BQ64" s="282"/>
      <c r="BR64" s="282"/>
      <c r="BS64" s="282"/>
      <c r="BT64" s="282"/>
      <c r="BU64" s="282"/>
      <c r="BV64" s="282"/>
      <c r="BW64" s="282"/>
      <c r="BX64" s="282"/>
      <c r="BY64" s="283"/>
      <c r="BZ64" s="283"/>
      <c r="CA64" s="283"/>
      <c r="CB64" s="283"/>
      <c r="CC64" s="283"/>
      <c r="CD64" s="283"/>
      <c r="CE64" s="283"/>
      <c r="CF64" s="283"/>
      <c r="CG64" s="283"/>
      <c r="CH64" s="282"/>
      <c r="CI64" s="282"/>
      <c r="CJ64" s="282"/>
      <c r="CK64" s="282"/>
      <c r="CL64" s="282"/>
      <c r="CM64" s="282"/>
      <c r="CN64" s="282"/>
      <c r="CO64" s="282"/>
      <c r="CP64" s="282"/>
      <c r="CQ64" s="282"/>
      <c r="CR64" s="282"/>
      <c r="CS64" s="282"/>
      <c r="CT64" s="283"/>
      <c r="CU64" s="283"/>
      <c r="CV64" s="283"/>
      <c r="CW64" s="283"/>
      <c r="CX64" s="283"/>
      <c r="CY64" s="283"/>
      <c r="CZ64" s="282"/>
      <c r="DA64" s="282"/>
      <c r="DB64" s="282"/>
      <c r="DC64" s="283"/>
      <c r="DD64" s="282"/>
      <c r="DE64" s="282"/>
      <c r="DF64" s="282"/>
      <c r="DG64" s="282"/>
      <c r="DH64" s="282"/>
      <c r="DI64" s="285"/>
      <c r="DJ64" s="285"/>
      <c r="DK64" s="285"/>
      <c r="DL64" s="285"/>
      <c r="DM64" s="285"/>
      <c r="DN64" s="285"/>
      <c r="DO64" s="285"/>
      <c r="DP64" s="285"/>
      <c r="DQ64" s="285"/>
      <c r="DR64" s="285"/>
      <c r="DS64" s="285"/>
      <c r="DT64" s="282"/>
      <c r="DU64" s="282"/>
      <c r="DV64" s="282"/>
      <c r="DW64" s="286"/>
      <c r="DX64" s="287"/>
      <c r="DY64" s="287"/>
      <c r="DZ64" s="287"/>
      <c r="EA64" s="287"/>
      <c r="EB64" s="287"/>
      <c r="EC64" s="287"/>
      <c r="ED64" s="287"/>
      <c r="EE64" s="287"/>
      <c r="EF64" s="287"/>
      <c r="EG64" s="287"/>
      <c r="EH64" s="287"/>
      <c r="EI64" s="287"/>
      <c r="EJ64" s="287"/>
      <c r="EK64" s="287"/>
      <c r="EL64" s="287"/>
      <c r="EM64" s="287"/>
      <c r="EN64" s="287"/>
      <c r="EO64" s="286"/>
      <c r="EP64" s="286"/>
      <c r="EQ64" s="282"/>
      <c r="ER64" s="283"/>
      <c r="ES64" s="283"/>
      <c r="ET64" s="284"/>
      <c r="EU64" s="282"/>
      <c r="EV64" s="283"/>
      <c r="EW64" s="283"/>
      <c r="EX64" s="284"/>
      <c r="EY64" s="282"/>
      <c r="EZ64" s="282"/>
      <c r="FA64" s="283"/>
      <c r="FB64" s="282"/>
      <c r="FC64" s="283"/>
      <c r="FD64" s="283"/>
    </row>
    <row r="65" spans="1:160" s="1" customFormat="1">
      <c r="A65" s="278" t="s">
        <v>245</v>
      </c>
      <c r="B65" s="279" t="s">
        <v>1155</v>
      </c>
      <c r="C65" s="280"/>
      <c r="D65" s="279"/>
      <c r="E65" s="281"/>
      <c r="F65" s="281"/>
      <c r="AA65" s="282"/>
      <c r="AB65" s="282"/>
      <c r="AC65" s="282"/>
      <c r="AD65" s="283"/>
      <c r="AE65" s="284"/>
      <c r="AF65" s="284"/>
      <c r="AG65" s="284"/>
      <c r="AH65" s="284"/>
      <c r="AI65" s="282"/>
      <c r="AJ65" s="284"/>
      <c r="AK65" s="284"/>
      <c r="AL65" s="282"/>
      <c r="AM65" s="284"/>
      <c r="AN65" s="284"/>
      <c r="AO65" s="284"/>
      <c r="AP65" s="284"/>
      <c r="AQ65" s="284"/>
      <c r="AR65" s="284"/>
      <c r="AS65" s="284"/>
      <c r="AT65" s="284"/>
      <c r="AU65" s="284"/>
      <c r="AV65" s="284"/>
      <c r="AW65" s="284"/>
      <c r="AX65" s="284"/>
      <c r="AY65" s="283"/>
      <c r="AZ65" s="284"/>
      <c r="BA65" s="284"/>
      <c r="BB65" s="283"/>
      <c r="BC65" s="283"/>
      <c r="BD65" s="283"/>
      <c r="BE65" s="283"/>
      <c r="BF65" s="283"/>
      <c r="BG65" s="283"/>
      <c r="BH65" s="283"/>
      <c r="BI65" s="283"/>
      <c r="BJ65" s="283"/>
      <c r="BK65" s="283"/>
      <c r="BL65" s="284"/>
      <c r="BM65" s="284"/>
      <c r="BN65" s="282"/>
      <c r="BO65" s="282"/>
      <c r="BP65" s="282"/>
      <c r="BQ65" s="282"/>
      <c r="BR65" s="282"/>
      <c r="BS65" s="282"/>
      <c r="BT65" s="282"/>
      <c r="BU65" s="282"/>
      <c r="BV65" s="282"/>
      <c r="BW65" s="282"/>
      <c r="BX65" s="282"/>
      <c r="BY65" s="283"/>
      <c r="BZ65" s="283"/>
      <c r="CA65" s="283"/>
      <c r="CB65" s="283"/>
      <c r="CC65" s="283"/>
      <c r="CD65" s="283"/>
      <c r="CE65" s="283"/>
      <c r="CF65" s="283"/>
      <c r="CG65" s="283"/>
      <c r="CH65" s="282"/>
      <c r="CI65" s="282"/>
      <c r="CJ65" s="282"/>
      <c r="CK65" s="282"/>
      <c r="CL65" s="282"/>
      <c r="CM65" s="282"/>
      <c r="CN65" s="282"/>
      <c r="CO65" s="282"/>
      <c r="CP65" s="282"/>
      <c r="CQ65" s="282"/>
      <c r="CR65" s="282"/>
      <c r="CS65" s="282"/>
      <c r="CT65" s="283"/>
      <c r="CU65" s="283"/>
      <c r="CV65" s="283"/>
      <c r="CW65" s="283"/>
      <c r="CX65" s="283"/>
      <c r="CY65" s="283"/>
      <c r="CZ65" s="282"/>
      <c r="DA65" s="282"/>
      <c r="DB65" s="282"/>
      <c r="DC65" s="283"/>
      <c r="DD65" s="282"/>
      <c r="DE65" s="282"/>
      <c r="DF65" s="282"/>
      <c r="DG65" s="282"/>
      <c r="DH65" s="282"/>
      <c r="DI65" s="285"/>
      <c r="DJ65" s="285"/>
      <c r="DK65" s="285"/>
      <c r="DL65" s="285"/>
      <c r="DM65" s="285"/>
      <c r="DN65" s="285"/>
      <c r="DO65" s="285"/>
      <c r="DP65" s="285"/>
      <c r="DQ65" s="285"/>
      <c r="DR65" s="285"/>
      <c r="DS65" s="285"/>
      <c r="DT65" s="282"/>
      <c r="DU65" s="282"/>
      <c r="DV65" s="282"/>
      <c r="DW65" s="286"/>
      <c r="DX65" s="287"/>
      <c r="DY65" s="287"/>
      <c r="DZ65" s="287"/>
      <c r="EA65" s="287"/>
      <c r="EB65" s="287"/>
      <c r="EC65" s="287"/>
      <c r="ED65" s="287"/>
      <c r="EE65" s="287"/>
      <c r="EF65" s="287"/>
      <c r="EG65" s="287"/>
      <c r="EH65" s="287"/>
      <c r="EI65" s="287"/>
      <c r="EJ65" s="287"/>
      <c r="EK65" s="287"/>
      <c r="EL65" s="287"/>
      <c r="EM65" s="287"/>
      <c r="EN65" s="287"/>
      <c r="EO65" s="286"/>
      <c r="EP65" s="286"/>
      <c r="EQ65" s="282"/>
      <c r="ER65" s="283"/>
      <c r="ES65" s="283"/>
      <c r="ET65" s="284"/>
      <c r="EU65" s="282"/>
      <c r="EV65" s="283"/>
      <c r="EW65" s="283"/>
      <c r="EX65" s="284"/>
      <c r="EY65" s="282"/>
      <c r="EZ65" s="282"/>
      <c r="FA65" s="283"/>
      <c r="FB65" s="282"/>
      <c r="FC65" s="283"/>
      <c r="FD65" s="283"/>
    </row>
    <row r="66" spans="1:160" s="1" customFormat="1">
      <c r="A66" s="278" t="s">
        <v>249</v>
      </c>
      <c r="B66" s="288" t="s">
        <v>249</v>
      </c>
      <c r="C66" s="289"/>
      <c r="D66" s="290"/>
      <c r="E66" s="291"/>
      <c r="F66" s="292"/>
      <c r="AA66" s="282"/>
      <c r="AB66" s="282"/>
      <c r="AC66" s="282"/>
      <c r="AD66" s="283"/>
      <c r="AE66" s="284"/>
      <c r="AF66" s="284"/>
      <c r="AG66" s="284"/>
      <c r="AH66" s="284"/>
      <c r="AI66" s="282"/>
      <c r="AJ66" s="284"/>
      <c r="AK66" s="284"/>
      <c r="AL66" s="282"/>
      <c r="AM66" s="284"/>
      <c r="AN66" s="284"/>
      <c r="AO66" s="284"/>
      <c r="AP66" s="284"/>
      <c r="AQ66" s="284"/>
      <c r="AR66" s="284"/>
      <c r="AS66" s="284"/>
      <c r="AT66" s="284"/>
      <c r="AU66" s="284"/>
      <c r="AV66" s="284"/>
      <c r="AW66" s="284"/>
      <c r="AX66" s="284"/>
      <c r="AY66" s="283"/>
      <c r="AZ66" s="284"/>
      <c r="BA66" s="284"/>
      <c r="BB66" s="283"/>
      <c r="BC66" s="283"/>
      <c r="BD66" s="283"/>
      <c r="BE66" s="283"/>
      <c r="BF66" s="283"/>
      <c r="BG66" s="283"/>
      <c r="BH66" s="283"/>
      <c r="BI66" s="283"/>
      <c r="BJ66" s="283"/>
      <c r="BK66" s="283"/>
      <c r="BL66" s="284"/>
      <c r="BM66" s="284"/>
      <c r="BN66" s="282"/>
      <c r="BO66" s="282"/>
      <c r="BP66" s="282"/>
      <c r="BQ66" s="282"/>
      <c r="BR66" s="282"/>
      <c r="BS66" s="282"/>
      <c r="BT66" s="282"/>
      <c r="BU66" s="282"/>
      <c r="BV66" s="282"/>
      <c r="BW66" s="282"/>
      <c r="BX66" s="282"/>
      <c r="BY66" s="283"/>
      <c r="BZ66" s="283"/>
      <c r="CA66" s="283"/>
      <c r="CB66" s="283"/>
      <c r="CC66" s="283"/>
      <c r="CD66" s="283"/>
      <c r="CE66" s="283"/>
      <c r="CF66" s="283"/>
      <c r="CG66" s="283"/>
      <c r="CH66" s="282"/>
      <c r="CI66" s="282"/>
      <c r="CJ66" s="282"/>
      <c r="CK66" s="282"/>
      <c r="CL66" s="282"/>
      <c r="CM66" s="282"/>
      <c r="CN66" s="282"/>
      <c r="CO66" s="282"/>
      <c r="CP66" s="282"/>
      <c r="CQ66" s="282"/>
      <c r="CR66" s="282"/>
      <c r="CS66" s="282"/>
      <c r="CT66" s="283"/>
      <c r="CU66" s="283"/>
      <c r="CV66" s="283"/>
      <c r="CW66" s="283"/>
      <c r="CX66" s="283"/>
      <c r="CY66" s="283"/>
      <c r="CZ66" s="282"/>
      <c r="DA66" s="282"/>
      <c r="DB66" s="282"/>
      <c r="DC66" s="283"/>
      <c r="DD66" s="282"/>
      <c r="DE66" s="282"/>
      <c r="DF66" s="282"/>
      <c r="DG66" s="282"/>
      <c r="DH66" s="282"/>
      <c r="DI66" s="285"/>
      <c r="DJ66" s="285"/>
      <c r="DK66" s="285"/>
      <c r="DL66" s="285"/>
      <c r="DM66" s="285"/>
      <c r="DN66" s="285"/>
      <c r="DO66" s="285"/>
      <c r="DP66" s="285"/>
      <c r="DQ66" s="285"/>
      <c r="DR66" s="285"/>
      <c r="DS66" s="285"/>
      <c r="DT66" s="282"/>
      <c r="DU66" s="282"/>
      <c r="DV66" s="282"/>
      <c r="DW66" s="286"/>
      <c r="DX66" s="287"/>
      <c r="DY66" s="287"/>
      <c r="DZ66" s="287"/>
      <c r="EA66" s="287"/>
      <c r="EB66" s="287"/>
      <c r="EC66" s="287"/>
      <c r="ED66" s="287"/>
      <c r="EE66" s="287"/>
      <c r="EF66" s="287"/>
      <c r="EG66" s="287"/>
      <c r="EH66" s="287"/>
      <c r="EI66" s="287"/>
      <c r="EJ66" s="287"/>
      <c r="EK66" s="287"/>
      <c r="EL66" s="287"/>
      <c r="EM66" s="287"/>
      <c r="EN66" s="287"/>
      <c r="EO66" s="286"/>
      <c r="EP66" s="286"/>
      <c r="EQ66" s="282"/>
      <c r="ER66" s="283"/>
      <c r="ES66" s="283"/>
      <c r="ET66" s="284"/>
      <c r="EU66" s="282"/>
      <c r="EV66" s="283"/>
      <c r="EW66" s="283"/>
      <c r="EX66" s="284"/>
      <c r="EY66" s="282"/>
      <c r="EZ66" s="282"/>
      <c r="FA66" s="283"/>
      <c r="FB66" s="282"/>
      <c r="FC66" s="283"/>
      <c r="FD66" s="283"/>
    </row>
    <row r="67" spans="1:160" s="1" customFormat="1">
      <c r="AA67" s="282"/>
      <c r="AB67" s="282"/>
      <c r="AC67" s="282"/>
      <c r="AD67" s="283"/>
      <c r="AE67" s="284"/>
      <c r="AF67" s="284"/>
      <c r="AG67" s="284"/>
      <c r="AH67" s="284"/>
      <c r="AI67" s="282"/>
      <c r="AJ67" s="284"/>
      <c r="AK67" s="284"/>
      <c r="AL67" s="282"/>
      <c r="AM67" s="284"/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3"/>
      <c r="AZ67" s="284"/>
      <c r="BA67" s="284"/>
      <c r="BB67" s="283"/>
      <c r="BC67" s="283"/>
      <c r="BD67" s="283"/>
      <c r="BE67" s="283"/>
      <c r="BF67" s="283"/>
      <c r="BG67" s="283"/>
      <c r="BH67" s="283"/>
      <c r="BI67" s="283"/>
      <c r="BJ67" s="283"/>
      <c r="BK67" s="283"/>
      <c r="BL67" s="284"/>
      <c r="BM67" s="284"/>
      <c r="BN67" s="282"/>
      <c r="BO67" s="282"/>
      <c r="BP67" s="282"/>
      <c r="BQ67" s="282"/>
      <c r="BR67" s="282"/>
      <c r="BS67" s="282"/>
      <c r="BT67" s="282"/>
      <c r="BU67" s="282"/>
      <c r="BV67" s="282"/>
      <c r="BW67" s="282"/>
      <c r="BX67" s="282"/>
      <c r="BY67" s="283"/>
      <c r="BZ67" s="283"/>
      <c r="CA67" s="283"/>
      <c r="CB67" s="283"/>
      <c r="CC67" s="283"/>
      <c r="CD67" s="283"/>
      <c r="CE67" s="283"/>
      <c r="CF67" s="283"/>
      <c r="CG67" s="283"/>
      <c r="CH67" s="282"/>
      <c r="CI67" s="282"/>
      <c r="CJ67" s="282"/>
      <c r="CK67" s="282"/>
      <c r="CL67" s="282"/>
      <c r="CM67" s="282"/>
      <c r="CN67" s="282"/>
      <c r="CO67" s="282"/>
      <c r="CP67" s="282"/>
      <c r="CQ67" s="282"/>
      <c r="CR67" s="282"/>
      <c r="CS67" s="282"/>
      <c r="CT67" s="283"/>
      <c r="CU67" s="283"/>
      <c r="CV67" s="283"/>
      <c r="CW67" s="283"/>
      <c r="CX67" s="283"/>
      <c r="CY67" s="283"/>
      <c r="CZ67" s="282"/>
      <c r="DA67" s="282"/>
      <c r="DB67" s="282"/>
      <c r="DC67" s="283"/>
      <c r="DD67" s="282"/>
      <c r="DE67" s="282"/>
      <c r="DF67" s="282"/>
      <c r="DG67" s="282"/>
      <c r="DH67" s="282"/>
      <c r="DI67" s="285"/>
      <c r="DJ67" s="285"/>
      <c r="DK67" s="285"/>
      <c r="DL67" s="285"/>
      <c r="DM67" s="285"/>
      <c r="DN67" s="285"/>
      <c r="DO67" s="285"/>
      <c r="DP67" s="285"/>
      <c r="DQ67" s="285"/>
      <c r="DR67" s="285"/>
      <c r="DS67" s="285"/>
      <c r="DT67" s="282"/>
      <c r="DU67" s="282"/>
      <c r="DV67" s="282"/>
      <c r="DW67" s="286"/>
      <c r="DX67" s="287"/>
      <c r="DY67" s="287"/>
      <c r="DZ67" s="287"/>
      <c r="EA67" s="287"/>
      <c r="EB67" s="287"/>
      <c r="EC67" s="287"/>
      <c r="ED67" s="287"/>
      <c r="EE67" s="287"/>
      <c r="EF67" s="287"/>
      <c r="EG67" s="287"/>
      <c r="EH67" s="287"/>
      <c r="EI67" s="287"/>
      <c r="EJ67" s="287"/>
      <c r="EK67" s="287"/>
      <c r="EL67" s="287"/>
      <c r="EM67" s="287"/>
      <c r="EN67" s="287"/>
      <c r="EO67" s="286"/>
      <c r="EP67" s="286"/>
      <c r="EQ67" s="282"/>
      <c r="ER67" s="283"/>
      <c r="ES67" s="283"/>
      <c r="ET67" s="284"/>
      <c r="EU67" s="282"/>
      <c r="EV67" s="283"/>
      <c r="EW67" s="283"/>
      <c r="EX67" s="284"/>
      <c r="EY67" s="282"/>
      <c r="EZ67" s="282"/>
      <c r="FA67" s="283"/>
      <c r="FB67" s="282"/>
      <c r="FC67" s="283"/>
      <c r="FD67" s="283"/>
    </row>
    <row r="68" spans="1:160" s="1" customFormat="1">
      <c r="AA68" s="282"/>
      <c r="AB68" s="282"/>
      <c r="AC68" s="282"/>
      <c r="AD68" s="283"/>
      <c r="AE68" s="284"/>
      <c r="AF68" s="284"/>
      <c r="AG68" s="284"/>
      <c r="AH68" s="284"/>
      <c r="AI68" s="282"/>
      <c r="AJ68" s="284"/>
      <c r="AK68" s="284"/>
      <c r="AL68" s="282"/>
      <c r="AM68" s="284"/>
      <c r="AN68" s="284"/>
      <c r="AO68" s="284"/>
      <c r="AP68" s="284"/>
      <c r="AQ68" s="284"/>
      <c r="AR68" s="284"/>
      <c r="AS68" s="284"/>
      <c r="AT68" s="284"/>
      <c r="AU68" s="284"/>
      <c r="AV68" s="284"/>
      <c r="AW68" s="284"/>
      <c r="AX68" s="284"/>
      <c r="AY68" s="283"/>
      <c r="AZ68" s="284"/>
      <c r="BA68" s="284"/>
      <c r="BB68" s="283"/>
      <c r="BC68" s="283"/>
      <c r="BD68" s="283"/>
      <c r="BE68" s="283"/>
      <c r="BF68" s="283"/>
      <c r="BG68" s="283"/>
      <c r="BH68" s="283"/>
      <c r="BI68" s="283"/>
      <c r="BJ68" s="283"/>
      <c r="BK68" s="283"/>
      <c r="BL68" s="284"/>
      <c r="BM68" s="284"/>
      <c r="BN68" s="282"/>
      <c r="BO68" s="282"/>
      <c r="BP68" s="282"/>
      <c r="BQ68" s="282"/>
      <c r="BR68" s="282"/>
      <c r="BS68" s="282"/>
      <c r="BT68" s="282"/>
      <c r="BU68" s="282"/>
      <c r="BV68" s="282"/>
      <c r="BW68" s="282"/>
      <c r="BX68" s="282"/>
      <c r="BY68" s="283"/>
      <c r="BZ68" s="283"/>
      <c r="CA68" s="283"/>
      <c r="CB68" s="283"/>
      <c r="CC68" s="283"/>
      <c r="CD68" s="283"/>
      <c r="CE68" s="283"/>
      <c r="CF68" s="283"/>
      <c r="CG68" s="283"/>
      <c r="CH68" s="282"/>
      <c r="CI68" s="282"/>
      <c r="CJ68" s="282"/>
      <c r="CK68" s="282"/>
      <c r="CL68" s="282"/>
      <c r="CM68" s="282"/>
      <c r="CN68" s="282"/>
      <c r="CO68" s="282"/>
      <c r="CP68" s="282"/>
      <c r="CQ68" s="282"/>
      <c r="CR68" s="282"/>
      <c r="CS68" s="282"/>
      <c r="CT68" s="283"/>
      <c r="CU68" s="283"/>
      <c r="CV68" s="283"/>
      <c r="CW68" s="283"/>
      <c r="CX68" s="283"/>
      <c r="CY68" s="283"/>
      <c r="CZ68" s="282"/>
      <c r="DA68" s="282"/>
      <c r="DB68" s="282"/>
      <c r="DC68" s="283"/>
      <c r="DD68" s="282"/>
      <c r="DE68" s="282"/>
      <c r="DF68" s="282"/>
      <c r="DG68" s="282"/>
      <c r="DH68" s="282"/>
      <c r="DI68" s="285"/>
      <c r="DJ68" s="285"/>
      <c r="DK68" s="285"/>
      <c r="DL68" s="285"/>
      <c r="DM68" s="285"/>
      <c r="DN68" s="285"/>
      <c r="DO68" s="285"/>
      <c r="DP68" s="285"/>
      <c r="DQ68" s="285"/>
      <c r="DR68" s="285"/>
      <c r="DS68" s="285"/>
      <c r="DT68" s="282"/>
      <c r="DU68" s="282"/>
      <c r="DV68" s="282"/>
      <c r="DW68" s="286"/>
      <c r="DX68" s="287"/>
      <c r="DY68" s="287"/>
      <c r="DZ68" s="287"/>
      <c r="EA68" s="287"/>
      <c r="EB68" s="287"/>
      <c r="EC68" s="287"/>
      <c r="ED68" s="287"/>
      <c r="EE68" s="287"/>
      <c r="EF68" s="287"/>
      <c r="EG68" s="287"/>
      <c r="EH68" s="287"/>
      <c r="EI68" s="287"/>
      <c r="EJ68" s="287"/>
      <c r="EK68" s="287"/>
      <c r="EL68" s="287"/>
      <c r="EM68" s="287"/>
      <c r="EN68" s="287"/>
      <c r="EO68" s="286"/>
      <c r="EP68" s="286"/>
      <c r="EQ68" s="282"/>
      <c r="ER68" s="283"/>
      <c r="ES68" s="283"/>
      <c r="ET68" s="284"/>
      <c r="EU68" s="282"/>
      <c r="EV68" s="283"/>
      <c r="EW68" s="283"/>
      <c r="EX68" s="284"/>
      <c r="EY68" s="282"/>
      <c r="EZ68" s="282"/>
      <c r="FA68" s="283"/>
      <c r="FB68" s="282"/>
      <c r="FC68" s="283"/>
      <c r="FD68" s="283"/>
    </row>
    <row r="69" spans="1:160" s="1" customFormat="1">
      <c r="AA69" s="282"/>
      <c r="AB69" s="282"/>
      <c r="AC69" s="282"/>
      <c r="AD69" s="283"/>
      <c r="AE69" s="284"/>
      <c r="AF69" s="284"/>
      <c r="AG69" s="284"/>
      <c r="AH69" s="284"/>
      <c r="AI69" s="282"/>
      <c r="AJ69" s="284"/>
      <c r="AK69" s="284"/>
      <c r="AL69" s="282"/>
      <c r="AM69" s="284"/>
      <c r="AN69" s="284"/>
      <c r="AO69" s="284"/>
      <c r="AP69" s="284"/>
      <c r="AQ69" s="284"/>
      <c r="AR69" s="284"/>
      <c r="AS69" s="284"/>
      <c r="AT69" s="284"/>
      <c r="AU69" s="284"/>
      <c r="AV69" s="284"/>
      <c r="AW69" s="284"/>
      <c r="AX69" s="284"/>
      <c r="AY69" s="283"/>
      <c r="AZ69" s="284"/>
      <c r="BA69" s="284"/>
      <c r="BB69" s="283"/>
      <c r="BC69" s="283"/>
      <c r="BD69" s="283"/>
      <c r="BE69" s="283"/>
      <c r="BF69" s="283"/>
      <c r="BG69" s="283"/>
      <c r="BH69" s="283"/>
      <c r="BI69" s="283"/>
      <c r="BJ69" s="283"/>
      <c r="BK69" s="283"/>
      <c r="BL69" s="284"/>
      <c r="BM69" s="284"/>
      <c r="BN69" s="282"/>
      <c r="BO69" s="282"/>
      <c r="BP69" s="282"/>
      <c r="BQ69" s="282"/>
      <c r="BR69" s="282"/>
      <c r="BS69" s="282"/>
      <c r="BT69" s="282"/>
      <c r="BU69" s="282"/>
      <c r="BV69" s="282"/>
      <c r="BW69" s="282"/>
      <c r="BX69" s="282"/>
      <c r="BY69" s="283"/>
      <c r="BZ69" s="283"/>
      <c r="CA69" s="283"/>
      <c r="CB69" s="283"/>
      <c r="CC69" s="283"/>
      <c r="CD69" s="283"/>
      <c r="CE69" s="283"/>
      <c r="CF69" s="283"/>
      <c r="CG69" s="283"/>
      <c r="CH69" s="282"/>
      <c r="CI69" s="282"/>
      <c r="CJ69" s="282"/>
      <c r="CK69" s="282"/>
      <c r="CL69" s="282"/>
      <c r="CM69" s="282"/>
      <c r="CN69" s="282"/>
      <c r="CO69" s="282"/>
      <c r="CP69" s="282"/>
      <c r="CQ69" s="282"/>
      <c r="CR69" s="282"/>
      <c r="CS69" s="282"/>
      <c r="CT69" s="283"/>
      <c r="CU69" s="283"/>
      <c r="CV69" s="283"/>
      <c r="CW69" s="283"/>
      <c r="CX69" s="283"/>
      <c r="CY69" s="283"/>
      <c r="CZ69" s="282"/>
      <c r="DA69" s="282"/>
      <c r="DB69" s="282"/>
      <c r="DC69" s="283"/>
      <c r="DD69" s="282"/>
      <c r="DE69" s="282"/>
      <c r="DF69" s="282"/>
      <c r="DG69" s="282"/>
      <c r="DH69" s="282"/>
      <c r="DI69" s="285"/>
      <c r="DJ69" s="285"/>
      <c r="DK69" s="285"/>
      <c r="DL69" s="285"/>
      <c r="DM69" s="285"/>
      <c r="DN69" s="285"/>
      <c r="DO69" s="285"/>
      <c r="DP69" s="285"/>
      <c r="DQ69" s="285"/>
      <c r="DR69" s="285"/>
      <c r="DS69" s="285"/>
      <c r="DT69" s="282"/>
      <c r="DU69" s="282"/>
      <c r="DV69" s="282"/>
      <c r="DW69" s="286"/>
      <c r="DX69" s="287"/>
      <c r="DY69" s="287"/>
      <c r="DZ69" s="287"/>
      <c r="EA69" s="287"/>
      <c r="EB69" s="287"/>
      <c r="EC69" s="287"/>
      <c r="ED69" s="287"/>
      <c r="EE69" s="287"/>
      <c r="EF69" s="287"/>
      <c r="EG69" s="287"/>
      <c r="EH69" s="287"/>
      <c r="EI69" s="287"/>
      <c r="EJ69" s="287"/>
      <c r="EK69" s="287"/>
      <c r="EL69" s="287"/>
      <c r="EM69" s="287"/>
      <c r="EN69" s="287"/>
      <c r="EO69" s="286"/>
      <c r="EP69" s="286"/>
      <c r="EQ69" s="282"/>
      <c r="ER69" s="283"/>
      <c r="ES69" s="283"/>
      <c r="ET69" s="284"/>
      <c r="EU69" s="282"/>
      <c r="EV69" s="283"/>
      <c r="EW69" s="283"/>
      <c r="EX69" s="284"/>
      <c r="EY69" s="282"/>
      <c r="EZ69" s="282"/>
      <c r="FA69" s="283"/>
      <c r="FB69" s="282"/>
      <c r="FC69" s="283"/>
      <c r="FD69" s="283"/>
    </row>
    <row r="70" spans="1:160" s="1" customFormat="1"/>
    <row r="71" spans="1:160" s="1" customFormat="1"/>
    <row r="72" spans="1:160" s="1" customFormat="1"/>
    <row r="73" spans="1:160" s="1" customFormat="1"/>
    <row r="74" spans="1:160" s="1" customFormat="1"/>
    <row r="75" spans="1:160" s="1" customFormat="1"/>
    <row r="76" spans="1:160" s="1" customFormat="1"/>
    <row r="77" spans="1:160" s="1" customFormat="1"/>
    <row r="78" spans="1:160" s="1" customFormat="1"/>
    <row r="79" spans="1:160" s="1" customFormat="1"/>
    <row r="80" spans="1:160" s="1" customFormat="1"/>
    <row r="81" spans="2:4" s="1" customFormat="1"/>
    <row r="82" spans="2:4" s="1" customFormat="1"/>
    <row r="83" spans="2:4" s="1" customFormat="1"/>
    <row r="84" spans="2:4" s="1" customFormat="1"/>
    <row r="85" spans="2:4">
      <c r="B85" s="294"/>
      <c r="C85" s="295"/>
      <c r="D85" s="295"/>
    </row>
    <row r="86" spans="2:4">
      <c r="B86" s="294"/>
      <c r="C86" s="295"/>
      <c r="D86" s="295"/>
    </row>
    <row r="87" spans="2:4">
      <c r="B87" s="294"/>
      <c r="C87" s="295"/>
      <c r="D87" s="295"/>
    </row>
    <row r="88" spans="2:4">
      <c r="B88" s="294"/>
      <c r="C88" s="295"/>
      <c r="D88" s="295"/>
    </row>
    <row r="89" spans="2:4">
      <c r="B89" s="294"/>
      <c r="C89" s="295"/>
      <c r="D89" s="295"/>
    </row>
    <row r="90" spans="2:4">
      <c r="B90" s="294"/>
      <c r="C90" s="295"/>
      <c r="D90" s="295"/>
    </row>
    <row r="91" spans="2:4">
      <c r="B91" s="294"/>
      <c r="C91" s="295"/>
      <c r="D91" s="295"/>
    </row>
    <row r="93" spans="2:4">
      <c r="B93" s="294"/>
      <c r="C93" s="295"/>
      <c r="D93" s="295"/>
    </row>
    <row r="94" spans="2:4">
      <c r="B94" s="294"/>
      <c r="C94" s="295"/>
      <c r="D94" s="295"/>
    </row>
    <row r="95" spans="2:4">
      <c r="B95" s="294"/>
      <c r="C95" s="295"/>
      <c r="D95" s="295"/>
    </row>
    <row r="96" spans="2:4">
      <c r="B96" s="294"/>
      <c r="C96" s="295"/>
      <c r="D96" s="295"/>
    </row>
    <row r="97" spans="2:4">
      <c r="B97" s="294"/>
      <c r="C97" s="295"/>
      <c r="D97" s="295"/>
    </row>
    <row r="98" spans="2:4">
      <c r="B98" s="294"/>
      <c r="C98" s="295"/>
      <c r="D98" s="295"/>
    </row>
    <row r="99" spans="2:4">
      <c r="B99" s="294"/>
      <c r="C99" s="295"/>
      <c r="D99" s="295"/>
    </row>
    <row r="100" spans="2:4">
      <c r="B100" s="294"/>
      <c r="C100" s="295"/>
      <c r="D100" s="295"/>
    </row>
    <row r="101" spans="2:4">
      <c r="B101" s="294"/>
      <c r="C101" s="295"/>
      <c r="D101" s="295"/>
    </row>
    <row r="102" spans="2:4">
      <c r="B102" s="294"/>
      <c r="C102" s="295"/>
      <c r="D102" s="295"/>
    </row>
    <row r="104" spans="2:4">
      <c r="B104" s="294"/>
      <c r="C104" s="295"/>
      <c r="D104" s="295"/>
    </row>
    <row r="105" spans="2:4">
      <c r="B105" s="294"/>
      <c r="C105" s="295"/>
      <c r="D105" s="295"/>
    </row>
    <row r="106" spans="2:4">
      <c r="B106" s="294"/>
      <c r="C106" s="295"/>
      <c r="D106" s="295"/>
    </row>
    <row r="107" spans="2:4">
      <c r="B107" s="294"/>
      <c r="C107" s="295"/>
      <c r="D107" s="295"/>
    </row>
    <row r="108" spans="2:4">
      <c r="C108" s="295"/>
      <c r="D108" s="295"/>
    </row>
    <row r="109" spans="2:4">
      <c r="C109" s="295"/>
      <c r="D109" s="295"/>
    </row>
    <row r="111" spans="2:4">
      <c r="C111" s="295"/>
    </row>
    <row r="112" spans="2:4">
      <c r="C112" s="295"/>
    </row>
    <row r="113" spans="3:4">
      <c r="C113" s="295"/>
      <c r="D113" s="295"/>
    </row>
    <row r="114" spans="3:4">
      <c r="C114" s="295"/>
      <c r="D114" s="295"/>
    </row>
    <row r="5009" spans="1:98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  <c r="AA5009" s="1"/>
      <c r="AB5009" s="1"/>
      <c r="AC5009" s="1"/>
      <c r="AD5009" s="1"/>
      <c r="AE5009" s="1"/>
      <c r="AF5009" s="1"/>
      <c r="AG5009" s="1"/>
      <c r="AH5009" s="1"/>
      <c r="AI5009" s="1"/>
      <c r="AJ5009" s="1"/>
      <c r="AK5009" s="1"/>
      <c r="AL5009" s="1"/>
      <c r="AM5009" s="1"/>
      <c r="AN5009" s="1"/>
      <c r="AO5009" s="1"/>
      <c r="AP5009" s="1"/>
      <c r="AQ5009" s="1"/>
      <c r="AR5009" s="1"/>
      <c r="AS5009" s="1"/>
      <c r="AT5009" s="1"/>
      <c r="AU5009" s="1"/>
      <c r="AV5009" s="1"/>
      <c r="AW5009" s="1"/>
      <c r="AX5009" s="1"/>
      <c r="AY5009" s="1"/>
      <c r="AZ5009" s="1"/>
      <c r="BA5009" s="1"/>
      <c r="BB5009" s="1"/>
      <c r="BC5009" s="1"/>
      <c r="BD5009" s="1"/>
      <c r="BE5009" s="1"/>
      <c r="BF5009" s="1"/>
      <c r="BG5009" s="1"/>
      <c r="BH5009" s="1"/>
      <c r="BI5009" s="1"/>
      <c r="BJ5009" s="1"/>
      <c r="BK5009" s="1"/>
      <c r="BL5009" s="1"/>
      <c r="BM5009" s="1"/>
      <c r="BN5009" s="1"/>
      <c r="BO5009" s="1"/>
      <c r="BP5009" s="1"/>
      <c r="BQ5009" s="1"/>
      <c r="BR5009" s="1"/>
      <c r="BS5009" s="1"/>
      <c r="BT5009" s="1"/>
      <c r="BU5009" s="1"/>
      <c r="BV5009" s="1"/>
      <c r="BW5009" s="1"/>
      <c r="BX5009" s="1"/>
      <c r="BY5009" s="1"/>
      <c r="BZ5009" s="1"/>
      <c r="CA5009" s="1"/>
      <c r="CB5009" s="1"/>
      <c r="CC5009" s="1"/>
      <c r="CD5009" s="1"/>
      <c r="CE5009" s="1"/>
      <c r="CF5009" s="1"/>
      <c r="CG5009" s="1"/>
      <c r="CH5009" s="1"/>
      <c r="CI5009" s="1"/>
      <c r="CJ5009" s="1"/>
      <c r="CK5009" s="1"/>
      <c r="CL5009" s="1"/>
      <c r="CM5009" s="1"/>
      <c r="CN5009" s="1"/>
      <c r="CO5009" s="1"/>
      <c r="CP5009" s="1"/>
      <c r="CQ5009" s="1"/>
      <c r="CR5009" s="1"/>
      <c r="CS5009" s="1"/>
      <c r="CT5009" s="1"/>
    </row>
    <row r="5010" spans="1:98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  <c r="AA5010" s="1"/>
      <c r="AB5010" s="1"/>
      <c r="AC5010" s="1"/>
      <c r="AD5010" s="1"/>
      <c r="AE5010" s="1"/>
      <c r="AF5010" s="1"/>
      <c r="AG5010" s="1"/>
      <c r="AH5010" s="1"/>
      <c r="AI5010" s="1"/>
      <c r="AJ5010" s="1"/>
      <c r="AK5010" s="1"/>
      <c r="AL5010" s="1"/>
      <c r="AM5010" s="1"/>
      <c r="AN5010" s="1"/>
      <c r="AO5010" s="1"/>
      <c r="AP5010" s="1"/>
      <c r="AQ5010" s="1"/>
      <c r="AR5010" s="1"/>
      <c r="AS5010" s="1"/>
      <c r="AT5010" s="1"/>
      <c r="AU5010" s="1"/>
      <c r="AV5010" s="1"/>
      <c r="AW5010" s="1"/>
      <c r="AX5010" s="1"/>
      <c r="AY5010" s="1"/>
      <c r="AZ5010" s="1"/>
      <c r="BA5010" s="1"/>
      <c r="BB5010" s="1"/>
      <c r="BC5010" s="1"/>
      <c r="BD5010" s="1"/>
      <c r="BE5010" s="1"/>
      <c r="BF5010" s="1"/>
      <c r="BG5010" s="1"/>
      <c r="BH5010" s="1"/>
      <c r="BI5010" s="1"/>
      <c r="BJ5010" s="1"/>
      <c r="BK5010" s="1"/>
      <c r="BL5010" s="1"/>
      <c r="BM5010" s="1"/>
      <c r="BN5010" s="1"/>
      <c r="BO5010" s="1"/>
      <c r="BP5010" s="1"/>
      <c r="BQ5010" s="1"/>
      <c r="BR5010" s="1"/>
      <c r="BS5010" s="1"/>
      <c r="BT5010" s="1"/>
      <c r="BU5010" s="1"/>
      <c r="BV5010" s="1"/>
      <c r="BW5010" s="1"/>
      <c r="BX5010" s="1"/>
      <c r="BY5010" s="1"/>
      <c r="BZ5010" s="1"/>
      <c r="CA5010" s="1"/>
      <c r="CB5010" s="1"/>
      <c r="CC5010" s="1"/>
      <c r="CD5010" s="1"/>
      <c r="CE5010" s="1"/>
      <c r="CF5010" s="1"/>
      <c r="CG5010" s="1"/>
      <c r="CH5010" s="1"/>
      <c r="CI5010" s="1"/>
      <c r="CJ5010" s="1"/>
      <c r="CK5010" s="1"/>
      <c r="CL5010" s="1"/>
      <c r="CM5010" s="1"/>
      <c r="CN5010" s="1"/>
      <c r="CO5010" s="1"/>
      <c r="CP5010" s="1"/>
      <c r="CQ5010" s="1"/>
      <c r="CR5010" s="1"/>
      <c r="CS5010" s="1"/>
      <c r="CT5010" s="1"/>
    </row>
    <row r="5011" spans="1:98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  <c r="AA5011" s="1"/>
      <c r="AB5011" s="1"/>
      <c r="AC5011" s="1"/>
      <c r="AD5011" s="1"/>
      <c r="AE5011" s="1"/>
      <c r="AF5011" s="1"/>
      <c r="AG5011" s="1"/>
      <c r="AH5011" s="1"/>
      <c r="AI5011" s="1"/>
      <c r="AJ5011" s="1"/>
      <c r="AK5011" s="1"/>
      <c r="AL5011" s="1"/>
      <c r="AM5011" s="1"/>
      <c r="AN5011" s="1"/>
      <c r="AO5011" s="1"/>
      <c r="AP5011" s="1"/>
      <c r="AQ5011" s="1"/>
      <c r="AR5011" s="1"/>
      <c r="AS5011" s="1"/>
      <c r="AT5011" s="1"/>
      <c r="AU5011" s="1"/>
      <c r="AV5011" s="1"/>
      <c r="AW5011" s="1"/>
      <c r="AX5011" s="1"/>
      <c r="AY5011" s="1"/>
      <c r="AZ5011" s="1"/>
      <c r="BA5011" s="1"/>
      <c r="BB5011" s="1"/>
      <c r="BC5011" s="1"/>
      <c r="BD5011" s="1"/>
      <c r="BE5011" s="1"/>
      <c r="BF5011" s="1"/>
      <c r="BG5011" s="1"/>
      <c r="BH5011" s="1"/>
      <c r="BI5011" s="1"/>
      <c r="BJ5011" s="1"/>
      <c r="BK5011" s="1"/>
      <c r="BL5011" s="1"/>
      <c r="BM5011" s="1"/>
      <c r="BN5011" s="1"/>
      <c r="BO5011" s="1"/>
      <c r="BP5011" s="1"/>
      <c r="BQ5011" s="1"/>
      <c r="BR5011" s="1"/>
      <c r="BS5011" s="1"/>
      <c r="BT5011" s="1"/>
      <c r="BU5011" s="1"/>
      <c r="BV5011" s="1"/>
      <c r="BW5011" s="1"/>
      <c r="BX5011" s="1"/>
      <c r="BY5011" s="1"/>
      <c r="BZ5011" s="1"/>
      <c r="CA5011" s="1"/>
      <c r="CB5011" s="1"/>
      <c r="CC5011" s="1"/>
      <c r="CD5011" s="1"/>
      <c r="CE5011" s="1"/>
      <c r="CF5011" s="1"/>
      <c r="CG5011" s="1"/>
      <c r="CH5011" s="1"/>
      <c r="CI5011" s="1"/>
      <c r="CJ5011" s="1"/>
      <c r="CK5011" s="1"/>
      <c r="CL5011" s="1"/>
      <c r="CM5011" s="1"/>
      <c r="CN5011" s="1"/>
      <c r="CO5011" s="1"/>
      <c r="CP5011" s="1"/>
      <c r="CQ5011" s="1"/>
      <c r="CR5011" s="1"/>
      <c r="CS5011" s="1"/>
      <c r="CT5011" s="1"/>
    </row>
    <row r="5012" spans="1:98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  <c r="AA5012" s="1"/>
      <c r="AB5012" s="1"/>
      <c r="AC5012" s="1"/>
      <c r="AD5012" s="1"/>
      <c r="AE5012" s="1"/>
      <c r="AF5012" s="1"/>
      <c r="AG5012" s="1"/>
      <c r="AH5012" s="1"/>
      <c r="AI5012" s="1"/>
      <c r="AJ5012" s="1"/>
      <c r="AK5012" s="1"/>
      <c r="AL5012" s="1"/>
      <c r="AM5012" s="1"/>
      <c r="AN5012" s="1"/>
      <c r="AO5012" s="1"/>
      <c r="AP5012" s="1"/>
      <c r="AQ5012" s="1"/>
      <c r="AR5012" s="1"/>
      <c r="AS5012" s="1"/>
      <c r="AT5012" s="1"/>
      <c r="AU5012" s="1"/>
      <c r="AV5012" s="1"/>
      <c r="AW5012" s="1"/>
      <c r="AX5012" s="1"/>
      <c r="AY5012" s="1"/>
      <c r="AZ5012" s="1"/>
      <c r="BA5012" s="1"/>
      <c r="BB5012" s="1"/>
      <c r="BC5012" s="1"/>
      <c r="BD5012" s="1"/>
      <c r="BE5012" s="1"/>
      <c r="BF5012" s="1"/>
      <c r="BG5012" s="1"/>
      <c r="BH5012" s="1"/>
      <c r="BI5012" s="1"/>
      <c r="BJ5012" s="1"/>
      <c r="BK5012" s="1"/>
      <c r="BL5012" s="1"/>
      <c r="BM5012" s="1"/>
      <c r="BN5012" s="1"/>
      <c r="BO5012" s="1"/>
      <c r="BP5012" s="1"/>
      <c r="BQ5012" s="1"/>
      <c r="BR5012" s="1"/>
      <c r="BS5012" s="1"/>
      <c r="BT5012" s="1"/>
      <c r="BU5012" s="1"/>
      <c r="BV5012" s="1"/>
      <c r="BW5012" s="1"/>
      <c r="BX5012" s="1"/>
      <c r="BY5012" s="1"/>
      <c r="BZ5012" s="1"/>
      <c r="CA5012" s="1"/>
      <c r="CB5012" s="1"/>
      <c r="CC5012" s="1"/>
      <c r="CD5012" s="1"/>
      <c r="CE5012" s="1"/>
      <c r="CF5012" s="1"/>
      <c r="CG5012" s="1"/>
      <c r="CH5012" s="1"/>
      <c r="CI5012" s="1"/>
      <c r="CJ5012" s="1"/>
      <c r="CK5012" s="1"/>
      <c r="CL5012" s="1"/>
      <c r="CM5012" s="1"/>
      <c r="CN5012" s="1"/>
      <c r="CO5012" s="1"/>
      <c r="CP5012" s="1"/>
      <c r="CQ5012" s="1"/>
      <c r="CR5012" s="1"/>
      <c r="CS5012" s="1"/>
      <c r="CT5012" s="1"/>
    </row>
    <row r="5013" spans="1:98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  <c r="AA5013" s="1"/>
      <c r="AB5013" s="1"/>
      <c r="AC5013" s="1"/>
      <c r="AD5013" s="1"/>
      <c r="AE5013" s="1"/>
      <c r="AF5013" s="1"/>
      <c r="AG5013" s="1"/>
      <c r="AH5013" s="1"/>
      <c r="AI5013" s="1"/>
      <c r="AJ5013" s="1"/>
      <c r="AK5013" s="1"/>
      <c r="AL5013" s="1"/>
      <c r="AM5013" s="1"/>
      <c r="AN5013" s="1"/>
      <c r="AO5013" s="1"/>
      <c r="AP5013" s="1"/>
      <c r="AQ5013" s="1"/>
      <c r="AR5013" s="1"/>
      <c r="AS5013" s="1"/>
      <c r="AT5013" s="1"/>
      <c r="AU5013" s="1"/>
      <c r="AV5013" s="1"/>
      <c r="AW5013" s="1"/>
      <c r="AX5013" s="1"/>
      <c r="AY5013" s="1"/>
      <c r="AZ5013" s="1"/>
      <c r="BA5013" s="1"/>
      <c r="BB5013" s="1"/>
      <c r="BC5013" s="1"/>
      <c r="BD5013" s="1"/>
      <c r="BE5013" s="1"/>
      <c r="BF5013" s="1"/>
      <c r="BG5013" s="1"/>
      <c r="BH5013" s="1"/>
      <c r="BI5013" s="1"/>
      <c r="BJ5013" s="1"/>
      <c r="BK5013" s="1"/>
      <c r="BL5013" s="1"/>
      <c r="BM5013" s="1"/>
      <c r="BN5013" s="1"/>
      <c r="BO5013" s="1"/>
      <c r="BP5013" s="1"/>
      <c r="BQ5013" s="1"/>
      <c r="BR5013" s="1"/>
      <c r="BS5013" s="1"/>
      <c r="BT5013" s="1"/>
      <c r="BU5013" s="1"/>
      <c r="BV5013" s="1"/>
      <c r="BW5013" s="1"/>
      <c r="BX5013" s="1"/>
      <c r="BY5013" s="1"/>
      <c r="BZ5013" s="1"/>
      <c r="CA5013" s="1"/>
      <c r="CB5013" s="1"/>
      <c r="CC5013" s="1"/>
      <c r="CD5013" s="1"/>
      <c r="CE5013" s="1"/>
      <c r="CF5013" s="1"/>
      <c r="CG5013" s="1"/>
      <c r="CH5013" s="1"/>
      <c r="CI5013" s="1"/>
      <c r="CJ5013" s="1"/>
      <c r="CK5013" s="1"/>
      <c r="CL5013" s="1"/>
      <c r="CM5013" s="1"/>
      <c r="CN5013" s="1"/>
      <c r="CO5013" s="1"/>
      <c r="CP5013" s="1"/>
      <c r="CQ5013" s="1"/>
      <c r="CR5013" s="1"/>
      <c r="CS5013" s="1"/>
      <c r="CT5013" s="1"/>
    </row>
    <row r="5014" spans="1:98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  <c r="AA5014" s="1"/>
      <c r="AB5014" s="1"/>
      <c r="AC5014" s="1"/>
      <c r="AD5014" s="1"/>
      <c r="AE5014" s="1"/>
      <c r="AF5014" s="1"/>
      <c r="AG5014" s="1"/>
      <c r="AH5014" s="1"/>
      <c r="AI5014" s="1"/>
      <c r="AJ5014" s="1"/>
      <c r="AK5014" s="1"/>
      <c r="AL5014" s="1"/>
      <c r="AM5014" s="1"/>
      <c r="AN5014" s="1"/>
      <c r="AO5014" s="1"/>
      <c r="AP5014" s="1"/>
      <c r="AQ5014" s="1"/>
      <c r="AR5014" s="1"/>
      <c r="AS5014" s="1"/>
      <c r="AT5014" s="1"/>
      <c r="AU5014" s="1"/>
      <c r="AV5014" s="1"/>
      <c r="AW5014" s="1"/>
      <c r="AX5014" s="1"/>
      <c r="AY5014" s="1"/>
      <c r="AZ5014" s="1"/>
      <c r="BA5014" s="1"/>
      <c r="BB5014" s="1"/>
      <c r="BC5014" s="1"/>
      <c r="BD5014" s="1"/>
      <c r="BE5014" s="1"/>
      <c r="BF5014" s="1"/>
      <c r="BG5014" s="1"/>
      <c r="BH5014" s="1"/>
      <c r="BI5014" s="1"/>
      <c r="BJ5014" s="1"/>
      <c r="BK5014" s="1"/>
      <c r="BL5014" s="1"/>
      <c r="BM5014" s="1"/>
      <c r="BN5014" s="1"/>
      <c r="BO5014" s="1"/>
      <c r="BP5014" s="1"/>
      <c r="BQ5014" s="1"/>
      <c r="BR5014" s="1"/>
      <c r="BS5014" s="1"/>
      <c r="BT5014" s="1"/>
      <c r="BU5014" s="1"/>
      <c r="BV5014" s="1"/>
      <c r="BW5014" s="1"/>
      <c r="BX5014" s="1"/>
      <c r="BY5014" s="1"/>
      <c r="BZ5014" s="1"/>
      <c r="CA5014" s="1"/>
      <c r="CB5014" s="1"/>
      <c r="CC5014" s="1"/>
      <c r="CD5014" s="1"/>
      <c r="CE5014" s="1"/>
      <c r="CF5014" s="1"/>
      <c r="CG5014" s="1"/>
      <c r="CH5014" s="1"/>
      <c r="CI5014" s="1"/>
      <c r="CJ5014" s="1"/>
      <c r="CK5014" s="1"/>
      <c r="CL5014" s="1"/>
      <c r="CM5014" s="1"/>
      <c r="CN5014" s="1"/>
      <c r="CO5014" s="1"/>
      <c r="CP5014" s="1"/>
      <c r="CQ5014" s="1"/>
      <c r="CR5014" s="1"/>
      <c r="CS5014" s="1"/>
      <c r="CT5014" s="1"/>
    </row>
    <row r="5015" spans="1:98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  <c r="AA5015" s="1"/>
      <c r="AB5015" s="1"/>
      <c r="AC5015" s="1"/>
      <c r="AD5015" s="1"/>
      <c r="AE5015" s="1"/>
      <c r="AF5015" s="1"/>
      <c r="AG5015" s="1"/>
      <c r="AH5015" s="1"/>
      <c r="AI5015" s="1"/>
      <c r="AJ5015" s="1"/>
      <c r="AK5015" s="1"/>
      <c r="AL5015" s="1"/>
      <c r="AM5015" s="1"/>
      <c r="AN5015" s="1"/>
      <c r="AO5015" s="1"/>
      <c r="AP5015" s="1"/>
      <c r="AQ5015" s="1"/>
      <c r="AR5015" s="1"/>
      <c r="AS5015" s="1"/>
      <c r="AT5015" s="1"/>
      <c r="AU5015" s="1"/>
      <c r="AV5015" s="1"/>
      <c r="AW5015" s="1"/>
      <c r="AX5015" s="1"/>
      <c r="AY5015" s="1"/>
      <c r="AZ5015" s="1"/>
      <c r="BA5015" s="1"/>
      <c r="BB5015" s="1"/>
      <c r="BC5015" s="1"/>
      <c r="BD5015" s="1"/>
      <c r="BE5015" s="1"/>
      <c r="BF5015" s="1"/>
      <c r="BG5015" s="1"/>
      <c r="BH5015" s="1"/>
      <c r="BI5015" s="1"/>
      <c r="BJ5015" s="1"/>
      <c r="BK5015" s="1"/>
      <c r="BL5015" s="1"/>
      <c r="BM5015" s="1"/>
      <c r="BN5015" s="1"/>
      <c r="BO5015" s="1"/>
      <c r="BP5015" s="1"/>
      <c r="BQ5015" s="1"/>
      <c r="BR5015" s="1"/>
      <c r="BS5015" s="1"/>
      <c r="BT5015" s="1"/>
      <c r="BU5015" s="1"/>
      <c r="BV5015" s="1"/>
      <c r="BW5015" s="1"/>
      <c r="BX5015" s="1"/>
      <c r="BY5015" s="1"/>
      <c r="BZ5015" s="1"/>
      <c r="CA5015" s="1"/>
      <c r="CB5015" s="1"/>
      <c r="CC5015" s="1"/>
      <c r="CD5015" s="1"/>
      <c r="CE5015" s="1"/>
      <c r="CF5015" s="1"/>
      <c r="CG5015" s="1"/>
      <c r="CH5015" s="1"/>
      <c r="CI5015" s="1"/>
      <c r="CJ5015" s="1"/>
      <c r="CK5015" s="1"/>
      <c r="CL5015" s="1"/>
      <c r="CM5015" s="1"/>
      <c r="CN5015" s="1"/>
      <c r="CO5015" s="1"/>
      <c r="CP5015" s="1"/>
      <c r="CQ5015" s="1"/>
      <c r="CR5015" s="1"/>
      <c r="CS5015" s="1"/>
      <c r="CT5015" s="1"/>
    </row>
    <row r="5016" spans="1:98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  <c r="AA5016" s="1"/>
      <c r="AB5016" s="1"/>
      <c r="AC5016" s="1"/>
      <c r="AD5016" s="1"/>
      <c r="AE5016" s="1"/>
      <c r="AF5016" s="1"/>
      <c r="AG5016" s="1"/>
      <c r="AH5016" s="1"/>
      <c r="AI5016" s="1"/>
      <c r="AJ5016" s="1"/>
      <c r="AK5016" s="1"/>
      <c r="AL5016" s="1"/>
      <c r="AM5016" s="1"/>
      <c r="AN5016" s="1"/>
      <c r="AO5016" s="1"/>
      <c r="AP5016" s="1"/>
      <c r="AQ5016" s="1"/>
      <c r="AR5016" s="1"/>
      <c r="AS5016" s="1"/>
      <c r="AT5016" s="1"/>
      <c r="AU5016" s="1"/>
      <c r="AV5016" s="1"/>
      <c r="AW5016" s="1"/>
      <c r="AX5016" s="1"/>
      <c r="AY5016" s="1"/>
      <c r="AZ5016" s="1"/>
      <c r="BA5016" s="1"/>
      <c r="BB5016" s="1"/>
      <c r="BC5016" s="1"/>
      <c r="BD5016" s="1"/>
      <c r="BE5016" s="1"/>
      <c r="BF5016" s="1"/>
      <c r="BG5016" s="1"/>
      <c r="BH5016" s="1"/>
      <c r="BI5016" s="1"/>
      <c r="BJ5016" s="1"/>
      <c r="BK5016" s="1"/>
      <c r="BL5016" s="1"/>
      <c r="BM5016" s="1"/>
      <c r="BN5016" s="1"/>
      <c r="BO5016" s="1"/>
      <c r="BP5016" s="1"/>
      <c r="BQ5016" s="1"/>
      <c r="BR5016" s="1"/>
      <c r="BS5016" s="1"/>
      <c r="BT5016" s="1"/>
      <c r="BU5016" s="1"/>
      <c r="BV5016" s="1"/>
      <c r="BW5016" s="1"/>
      <c r="BX5016" s="1"/>
      <c r="BY5016" s="1"/>
      <c r="BZ5016" s="1"/>
      <c r="CA5016" s="1"/>
      <c r="CB5016" s="1"/>
      <c r="CC5016" s="1"/>
      <c r="CD5016" s="1"/>
      <c r="CE5016" s="1"/>
      <c r="CF5016" s="1"/>
      <c r="CG5016" s="1"/>
      <c r="CH5016" s="1"/>
      <c r="CI5016" s="1"/>
      <c r="CJ5016" s="1"/>
      <c r="CK5016" s="1"/>
      <c r="CL5016" s="1"/>
      <c r="CM5016" s="1"/>
      <c r="CN5016" s="1"/>
      <c r="CO5016" s="1"/>
      <c r="CP5016" s="1"/>
      <c r="CQ5016" s="1"/>
      <c r="CR5016" s="1"/>
      <c r="CS5016" s="1"/>
      <c r="CT5016" s="1"/>
    </row>
    <row r="5017" spans="1:98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  <c r="AA5017" s="1"/>
      <c r="AB5017" s="1"/>
      <c r="AC5017" s="1"/>
      <c r="AD5017" s="1"/>
      <c r="AE5017" s="1"/>
      <c r="AF5017" s="1"/>
      <c r="AG5017" s="1"/>
      <c r="AH5017" s="1"/>
      <c r="AI5017" s="1"/>
      <c r="AJ5017" s="1"/>
      <c r="AK5017" s="1"/>
      <c r="AL5017" s="1"/>
      <c r="AM5017" s="1"/>
      <c r="AN5017" s="1"/>
      <c r="AO5017" s="1"/>
      <c r="AP5017" s="1"/>
      <c r="AQ5017" s="1"/>
      <c r="AR5017" s="1"/>
      <c r="AS5017" s="1"/>
      <c r="AT5017" s="1"/>
      <c r="AU5017" s="1"/>
      <c r="AV5017" s="1"/>
      <c r="AW5017" s="1"/>
      <c r="AX5017" s="1"/>
      <c r="AY5017" s="1"/>
      <c r="AZ5017" s="1"/>
      <c r="BA5017" s="1"/>
      <c r="BB5017" s="1"/>
      <c r="BC5017" s="1"/>
      <c r="BD5017" s="1"/>
      <c r="BE5017" s="1"/>
      <c r="BF5017" s="1"/>
      <c r="BG5017" s="1"/>
      <c r="BH5017" s="1"/>
      <c r="BI5017" s="1"/>
      <c r="BJ5017" s="1"/>
      <c r="BK5017" s="1"/>
      <c r="BL5017" s="1"/>
      <c r="BM5017" s="1"/>
      <c r="BN5017" s="1"/>
      <c r="BO5017" s="1"/>
      <c r="BP5017" s="1"/>
      <c r="BQ5017" s="1"/>
      <c r="BR5017" s="1"/>
      <c r="BS5017" s="1"/>
      <c r="BT5017" s="1"/>
      <c r="BU5017" s="1"/>
      <c r="BV5017" s="1"/>
      <c r="BW5017" s="1"/>
      <c r="BX5017" s="1"/>
      <c r="BY5017" s="1"/>
      <c r="BZ5017" s="1"/>
      <c r="CA5017" s="1"/>
      <c r="CB5017" s="1"/>
      <c r="CC5017" s="1"/>
      <c r="CD5017" s="1"/>
      <c r="CE5017" s="1"/>
      <c r="CF5017" s="1"/>
      <c r="CG5017" s="1"/>
      <c r="CH5017" s="1"/>
      <c r="CI5017" s="1"/>
      <c r="CJ5017" s="1"/>
      <c r="CK5017" s="1"/>
      <c r="CL5017" s="1"/>
      <c r="CM5017" s="1"/>
      <c r="CN5017" s="1"/>
      <c r="CO5017" s="1"/>
      <c r="CP5017" s="1"/>
      <c r="CQ5017" s="1"/>
      <c r="CR5017" s="1"/>
      <c r="CS5017" s="1"/>
      <c r="CT5017" s="1"/>
    </row>
    <row r="5018" spans="1:98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  <c r="AA5018" s="1"/>
      <c r="AB5018" s="1"/>
      <c r="AC5018" s="1"/>
      <c r="AD5018" s="1"/>
      <c r="AE5018" s="1"/>
      <c r="AF5018" s="1"/>
      <c r="AG5018" s="1"/>
      <c r="AH5018" s="1"/>
      <c r="AI5018" s="1"/>
      <c r="AJ5018" s="1"/>
      <c r="AK5018" s="1"/>
      <c r="AL5018" s="1"/>
      <c r="AM5018" s="1"/>
      <c r="AN5018" s="1"/>
      <c r="AO5018" s="1"/>
      <c r="AP5018" s="1"/>
      <c r="AQ5018" s="1"/>
      <c r="AR5018" s="1"/>
      <c r="AS5018" s="1"/>
      <c r="AT5018" s="1"/>
      <c r="AU5018" s="1"/>
      <c r="AV5018" s="1"/>
      <c r="AW5018" s="1"/>
      <c r="AX5018" s="1"/>
      <c r="AY5018" s="1"/>
      <c r="AZ5018" s="1"/>
      <c r="BA5018" s="1"/>
      <c r="BB5018" s="1"/>
      <c r="BC5018" s="1"/>
      <c r="BD5018" s="1"/>
      <c r="BE5018" s="1"/>
      <c r="BF5018" s="1"/>
      <c r="BG5018" s="1"/>
      <c r="BH5018" s="1"/>
      <c r="BI5018" s="1"/>
      <c r="BJ5018" s="1"/>
      <c r="BK5018" s="1"/>
      <c r="BL5018" s="1"/>
      <c r="BM5018" s="1"/>
      <c r="BN5018" s="1"/>
      <c r="BO5018" s="1"/>
      <c r="BP5018" s="1"/>
      <c r="BQ5018" s="1"/>
      <c r="BR5018" s="1"/>
      <c r="BS5018" s="1"/>
      <c r="BT5018" s="1"/>
      <c r="BU5018" s="1"/>
      <c r="BV5018" s="1"/>
      <c r="BW5018" s="1"/>
      <c r="BX5018" s="1"/>
      <c r="BY5018" s="1"/>
      <c r="BZ5018" s="1"/>
      <c r="CA5018" s="1"/>
      <c r="CB5018" s="1"/>
      <c r="CC5018" s="1"/>
      <c r="CD5018" s="1"/>
      <c r="CE5018" s="1"/>
      <c r="CF5018" s="1"/>
      <c r="CG5018" s="1"/>
      <c r="CH5018" s="1"/>
      <c r="CI5018" s="1"/>
      <c r="CJ5018" s="1"/>
      <c r="CK5018" s="1"/>
      <c r="CL5018" s="1"/>
      <c r="CM5018" s="1"/>
      <c r="CN5018" s="1"/>
      <c r="CO5018" s="1"/>
      <c r="CP5018" s="1"/>
      <c r="CQ5018" s="1"/>
      <c r="CR5018" s="1"/>
      <c r="CS5018" s="1"/>
      <c r="CT5018" s="1"/>
    </row>
    <row r="5019" spans="1:98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  <c r="AA5019" s="1"/>
      <c r="AB5019" s="1"/>
      <c r="AC5019" s="1"/>
      <c r="AD5019" s="1"/>
      <c r="AE5019" s="1"/>
      <c r="AF5019" s="1"/>
      <c r="AG5019" s="1"/>
      <c r="AH5019" s="1"/>
      <c r="AI5019" s="1"/>
      <c r="AJ5019" s="1"/>
      <c r="AK5019" s="1"/>
      <c r="AL5019" s="1"/>
      <c r="AM5019" s="1"/>
      <c r="AN5019" s="1"/>
      <c r="AO5019" s="1"/>
      <c r="AP5019" s="1"/>
      <c r="AQ5019" s="1"/>
      <c r="AR5019" s="1"/>
      <c r="AS5019" s="1"/>
      <c r="AT5019" s="1"/>
      <c r="AU5019" s="1"/>
      <c r="AV5019" s="1"/>
      <c r="AW5019" s="1"/>
      <c r="AX5019" s="1"/>
      <c r="AY5019" s="1"/>
      <c r="AZ5019" s="1"/>
      <c r="BA5019" s="1"/>
      <c r="BB5019" s="1"/>
      <c r="BC5019" s="1"/>
      <c r="BD5019" s="1"/>
      <c r="BE5019" s="1"/>
      <c r="BF5019" s="1"/>
      <c r="BG5019" s="1"/>
      <c r="BH5019" s="1"/>
      <c r="BI5019" s="1"/>
      <c r="BJ5019" s="1"/>
      <c r="BK5019" s="1"/>
      <c r="BL5019" s="1"/>
      <c r="BM5019" s="1"/>
      <c r="BN5019" s="1"/>
      <c r="BO5019" s="1"/>
      <c r="BP5019" s="1"/>
      <c r="BQ5019" s="1"/>
      <c r="BR5019" s="1"/>
      <c r="BS5019" s="1"/>
      <c r="BT5019" s="1"/>
      <c r="BU5019" s="1"/>
      <c r="BV5019" s="1"/>
      <c r="BW5019" s="1"/>
      <c r="BX5019" s="1"/>
      <c r="BY5019" s="1"/>
      <c r="BZ5019" s="1"/>
      <c r="CA5019" s="1"/>
      <c r="CB5019" s="1"/>
      <c r="CC5019" s="1"/>
      <c r="CD5019" s="1"/>
      <c r="CE5019" s="1"/>
      <c r="CF5019" s="1"/>
      <c r="CG5019" s="1"/>
      <c r="CH5019" s="1"/>
      <c r="CI5019" s="1"/>
      <c r="CJ5019" s="1"/>
      <c r="CK5019" s="1"/>
      <c r="CL5019" s="1"/>
      <c r="CM5019" s="1"/>
      <c r="CN5019" s="1"/>
      <c r="CO5019" s="1"/>
      <c r="CP5019" s="1"/>
      <c r="CQ5019" s="1"/>
      <c r="CR5019" s="1"/>
      <c r="CS5019" s="1"/>
      <c r="CT5019" s="1"/>
    </row>
    <row r="5020" spans="1:98">
      <c r="B5020" s="294"/>
      <c r="C5020" s="295"/>
      <c r="D5020" s="295"/>
    </row>
    <row r="5021" spans="1:98">
      <c r="B5021" s="294"/>
      <c r="C5021" s="295"/>
      <c r="D5021" s="295"/>
    </row>
    <row r="5022" spans="1:98">
      <c r="B5022" s="294"/>
      <c r="C5022" s="295"/>
      <c r="D5022" s="295"/>
    </row>
    <row r="5023" spans="1:98">
      <c r="B5023" s="294"/>
      <c r="C5023" s="295"/>
      <c r="D5023" s="295"/>
    </row>
    <row r="5024" spans="1:98">
      <c r="B5024" s="294"/>
      <c r="C5024" s="295"/>
      <c r="D5024" s="295"/>
    </row>
  </sheetData>
  <mergeCells count="10">
    <mergeCell ref="ER11:EU11"/>
    <mergeCell ref="EV11:EY11"/>
    <mergeCell ref="EZ11:FA11"/>
    <mergeCell ref="FB11:FC11"/>
    <mergeCell ref="FT9:GR9"/>
    <mergeCell ref="FM10:FP10"/>
    <mergeCell ref="FQ10:FS10"/>
    <mergeCell ref="FT10:FX10"/>
    <mergeCell ref="FY10:FZ10"/>
    <mergeCell ref="GA10:GB10"/>
  </mergeCells>
  <dataValidations count="1">
    <dataValidation type="list" allowBlank="1" showInputMessage="1" showErrorMessage="1" sqref="AA1:DZ1">
      <formula1>rTrial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EN5000"/>
  <sheetViews>
    <sheetView workbookViewId="0">
      <pane xSplit="10" ySplit="1" topLeftCell="K2" activePane="bottomRight" state="frozenSplit"/>
      <selection pane="topRight" activeCell="K1" sqref="K1"/>
      <selection pane="bottomLeft" activeCell="A3" sqref="A3"/>
      <selection pane="bottomRight" activeCell="A9" sqref="A9"/>
    </sheetView>
  </sheetViews>
  <sheetFormatPr defaultRowHeight="12.75"/>
  <cols>
    <col min="1" max="4" width="9.140625" style="297"/>
    <col min="5" max="8" width="9.140625" style="297" hidden="1" customWidth="1"/>
    <col min="9" max="10" width="10.5703125" style="297" hidden="1" customWidth="1"/>
    <col min="11" max="16384" width="9.140625" style="297"/>
  </cols>
  <sheetData>
    <row r="1" spans="1:144">
      <c r="A1" s="296" t="s">
        <v>117</v>
      </c>
      <c r="B1" s="296" t="s">
        <v>125</v>
      </c>
      <c r="C1" s="296" t="s">
        <v>133</v>
      </c>
      <c r="D1" s="296" t="s">
        <v>124</v>
      </c>
      <c r="E1" s="296" t="s">
        <v>147</v>
      </c>
      <c r="F1" s="296" t="s">
        <v>148</v>
      </c>
      <c r="G1" s="296" t="s">
        <v>162</v>
      </c>
      <c r="H1" s="296" t="s">
        <v>167</v>
      </c>
      <c r="I1" s="296" t="s">
        <v>173</v>
      </c>
      <c r="J1" s="296" t="s">
        <v>179</v>
      </c>
      <c r="K1" s="182" t="s">
        <v>112</v>
      </c>
      <c r="L1" s="182" t="s">
        <v>120</v>
      </c>
      <c r="M1" s="182" t="s">
        <v>128</v>
      </c>
      <c r="N1" s="182" t="s">
        <v>137</v>
      </c>
      <c r="O1" s="182" t="s">
        <v>144</v>
      </c>
      <c r="P1" s="182" t="s">
        <v>151</v>
      </c>
      <c r="Q1" s="182" t="s">
        <v>158</v>
      </c>
      <c r="R1" s="182" t="s">
        <v>165</v>
      </c>
      <c r="S1" s="182" t="s">
        <v>170</v>
      </c>
      <c r="T1" s="182" t="s">
        <v>176</v>
      </c>
      <c r="U1" s="182" t="s">
        <v>183</v>
      </c>
      <c r="V1" s="182" t="s">
        <v>189</v>
      </c>
      <c r="W1" s="182" t="s">
        <v>194</v>
      </c>
      <c r="X1" s="182" t="s">
        <v>200</v>
      </c>
      <c r="Y1" s="182" t="s">
        <v>206</v>
      </c>
      <c r="Z1" s="182" t="s">
        <v>212</v>
      </c>
      <c r="AA1" s="182" t="s">
        <v>218</v>
      </c>
      <c r="AB1" s="182" t="s">
        <v>224</v>
      </c>
      <c r="AC1" s="182" t="s">
        <v>230</v>
      </c>
      <c r="AD1" s="182" t="s">
        <v>235</v>
      </c>
      <c r="AE1" s="182" t="s">
        <v>239</v>
      </c>
      <c r="AF1" s="182" t="s">
        <v>244</v>
      </c>
      <c r="AG1" s="182" t="s">
        <v>248</v>
      </c>
      <c r="AH1" s="182" t="s">
        <v>252</v>
      </c>
      <c r="AI1" s="182" t="s">
        <v>256</v>
      </c>
      <c r="AJ1" s="182" t="s">
        <v>259</v>
      </c>
      <c r="AK1" s="182" t="s">
        <v>262</v>
      </c>
      <c r="AL1" s="182" t="s">
        <v>266</v>
      </c>
      <c r="AM1" s="182" t="s">
        <v>269</v>
      </c>
      <c r="AN1" s="182" t="s">
        <v>272</v>
      </c>
      <c r="AO1" s="182" t="s">
        <v>275</v>
      </c>
      <c r="AP1" s="182" t="s">
        <v>278</v>
      </c>
      <c r="AQ1" s="182" t="s">
        <v>281</v>
      </c>
      <c r="AR1" s="182" t="s">
        <v>284</v>
      </c>
      <c r="AS1" s="182" t="s">
        <v>287</v>
      </c>
      <c r="AT1" s="182" t="s">
        <v>290</v>
      </c>
      <c r="AU1" s="182" t="s">
        <v>293</v>
      </c>
      <c r="AV1" s="182" t="s">
        <v>296</v>
      </c>
      <c r="AW1" s="182" t="s">
        <v>299</v>
      </c>
      <c r="AX1" s="182" t="s">
        <v>302</v>
      </c>
      <c r="AY1" s="182" t="s">
        <v>305</v>
      </c>
      <c r="AZ1" s="182" t="s">
        <v>308</v>
      </c>
      <c r="BA1" s="182" t="s">
        <v>311</v>
      </c>
      <c r="BB1" s="182" t="s">
        <v>314</v>
      </c>
      <c r="BC1" s="182" t="s">
        <v>317</v>
      </c>
      <c r="BD1" s="182" t="s">
        <v>320</v>
      </c>
      <c r="BE1" s="182" t="s">
        <v>323</v>
      </c>
      <c r="BF1" s="182" t="s">
        <v>326</v>
      </c>
      <c r="BG1" s="182" t="s">
        <v>329</v>
      </c>
      <c r="BH1" s="182" t="s">
        <v>332</v>
      </c>
      <c r="BI1" s="182" t="s">
        <v>335</v>
      </c>
      <c r="BJ1" s="182" t="s">
        <v>338</v>
      </c>
      <c r="BK1" s="182" t="s">
        <v>341</v>
      </c>
      <c r="BL1" s="182" t="s">
        <v>344</v>
      </c>
      <c r="BM1" s="182" t="s">
        <v>347</v>
      </c>
      <c r="BN1" s="182" t="s">
        <v>350</v>
      </c>
      <c r="BO1" s="182" t="s">
        <v>353</v>
      </c>
      <c r="BP1" s="182" t="s">
        <v>356</v>
      </c>
      <c r="BQ1" s="182" t="s">
        <v>359</v>
      </c>
      <c r="BR1" s="182" t="s">
        <v>362</v>
      </c>
      <c r="BS1" s="182" t="s">
        <v>365</v>
      </c>
      <c r="BT1" s="182" t="s">
        <v>368</v>
      </c>
      <c r="BU1" s="182" t="s">
        <v>371</v>
      </c>
      <c r="BV1" s="182" t="s">
        <v>375</v>
      </c>
      <c r="BW1" s="182" t="s">
        <v>378</v>
      </c>
      <c r="BX1" s="182" t="s">
        <v>381</v>
      </c>
      <c r="BY1" s="182" t="s">
        <v>384</v>
      </c>
      <c r="BZ1" s="182" t="s">
        <v>387</v>
      </c>
      <c r="CA1" s="182" t="s">
        <v>390</v>
      </c>
      <c r="CB1" s="182" t="s">
        <v>393</v>
      </c>
      <c r="CC1" s="182" t="s">
        <v>397</v>
      </c>
      <c r="CD1" s="182" t="s">
        <v>400</v>
      </c>
      <c r="CE1" s="182" t="s">
        <v>403</v>
      </c>
      <c r="CF1" s="182" t="s">
        <v>406</v>
      </c>
      <c r="CG1" s="182" t="s">
        <v>409</v>
      </c>
      <c r="CH1" s="182" t="s">
        <v>412</v>
      </c>
      <c r="CI1" s="182" t="s">
        <v>415</v>
      </c>
      <c r="CJ1" s="182" t="s">
        <v>418</v>
      </c>
      <c r="CK1" s="182" t="s">
        <v>421</v>
      </c>
      <c r="CL1" s="182" t="s">
        <v>424</v>
      </c>
      <c r="CM1" s="182" t="s">
        <v>426</v>
      </c>
      <c r="CN1" s="182" t="s">
        <v>430</v>
      </c>
      <c r="CO1" s="182" t="s">
        <v>433</v>
      </c>
      <c r="CP1" s="182" t="s">
        <v>436</v>
      </c>
      <c r="CQ1" s="182" t="s">
        <v>439</v>
      </c>
      <c r="CR1" s="182" t="s">
        <v>442</v>
      </c>
      <c r="CS1" s="182" t="s">
        <v>1156</v>
      </c>
      <c r="CT1" s="182" t="s">
        <v>1157</v>
      </c>
      <c r="CU1" s="182" t="s">
        <v>1158</v>
      </c>
      <c r="CV1" s="182" t="s">
        <v>1159</v>
      </c>
      <c r="CW1" s="182" t="s">
        <v>1160</v>
      </c>
      <c r="CX1" s="182" t="s">
        <v>1161</v>
      </c>
      <c r="CY1" s="182" t="s">
        <v>1162</v>
      </c>
      <c r="CZ1" s="182" t="s">
        <v>1163</v>
      </c>
      <c r="DA1" s="182" t="s">
        <v>1164</v>
      </c>
      <c r="DB1" s="182" t="s">
        <v>1165</v>
      </c>
      <c r="DC1" s="182" t="s">
        <v>1166</v>
      </c>
      <c r="DD1" s="182" t="s">
        <v>1167</v>
      </c>
      <c r="DE1" s="297" t="s">
        <v>1168</v>
      </c>
      <c r="DF1" s="297" t="s">
        <v>1169</v>
      </c>
      <c r="DK1" s="58" t="s">
        <v>466</v>
      </c>
      <c r="DL1" s="58" t="s">
        <v>469</v>
      </c>
      <c r="DM1" s="58" t="s">
        <v>472</v>
      </c>
      <c r="DN1" s="58" t="s">
        <v>716</v>
      </c>
      <c r="DO1" s="58" t="s">
        <v>717</v>
      </c>
      <c r="DP1" s="58" t="s">
        <v>718</v>
      </c>
      <c r="DQ1" s="58" t="s">
        <v>89</v>
      </c>
      <c r="DR1" s="58" t="s">
        <v>72</v>
      </c>
      <c r="DS1" s="58" t="s">
        <v>719</v>
      </c>
      <c r="DT1" s="58" t="s">
        <v>720</v>
      </c>
      <c r="DU1" s="58" t="s">
        <v>77</v>
      </c>
      <c r="DV1" s="58" t="s">
        <v>721</v>
      </c>
      <c r="DW1" s="58" t="s">
        <v>80</v>
      </c>
      <c r="DX1" s="58" t="s">
        <v>79</v>
      </c>
      <c r="DY1" s="59" t="s">
        <v>1030</v>
      </c>
      <c r="DZ1" s="59" t="s">
        <v>85</v>
      </c>
      <c r="EA1" s="60" t="s">
        <v>1031</v>
      </c>
      <c r="EB1" s="61"/>
      <c r="EC1" s="61"/>
      <c r="ED1" s="62"/>
      <c r="EE1" s="63"/>
      <c r="EF1" s="61"/>
      <c r="EG1" s="61"/>
      <c r="EH1" s="62"/>
      <c r="EI1" s="63"/>
      <c r="EJ1" s="63"/>
      <c r="EK1" s="61"/>
      <c r="EL1" s="63"/>
      <c r="EM1" s="61"/>
      <c r="EN1" s="61"/>
    </row>
    <row r="2" spans="1:144">
      <c r="A2" s="298">
        <v>1</v>
      </c>
      <c r="B2" s="298">
        <v>1</v>
      </c>
      <c r="C2" s="298">
        <v>1</v>
      </c>
      <c r="D2" s="298">
        <v>1</v>
      </c>
      <c r="E2" s="298"/>
      <c r="F2" s="298"/>
      <c r="G2" s="298"/>
      <c r="H2" s="298"/>
      <c r="I2" s="298"/>
      <c r="J2" s="298"/>
      <c r="K2" s="299"/>
      <c r="L2" s="299"/>
      <c r="M2" s="299" t="e">
        <f>(Fieldbook!#REF!+Fieldbook!#REF!)*10/rPlotSize</f>
        <v>#REF!</v>
      </c>
      <c r="N2" s="300"/>
      <c r="O2" s="396"/>
      <c r="P2" s="301" t="e">
        <f>Fieldbook!#REF!*100/Fieldbook!#REF!</f>
        <v>#REF!</v>
      </c>
      <c r="Q2" s="396"/>
      <c r="R2" s="301" t="e">
        <f>Fieldbook!#REF!</f>
        <v>#REF!</v>
      </c>
      <c r="S2" s="299" t="e">
        <f>(Fieldbook!#REF!+Fieldbook!#REF!)/(Fieldbook!#REF!+Fieldbook!#REF!+Fieldbook!#REF!)</f>
        <v>#REF!</v>
      </c>
      <c r="T2" s="301" t="e">
        <f>(Fieldbook!#REF!)*10/rPlotSize</f>
        <v>#REF!</v>
      </c>
      <c r="U2" s="396"/>
      <c r="V2" s="299" t="e">
        <f>(Fieldbook!#REF!)*10/rPlotSize</f>
        <v>#REF!</v>
      </c>
      <c r="W2" s="396"/>
      <c r="X2" s="301" t="e">
        <f>(Fieldbook!#REF!+Fieldbook!#REF!)/Fieldbook!#REF!</f>
        <v>#REF!</v>
      </c>
      <c r="Y2" s="301" t="e">
        <f>Fieldbook!#REF!*100/(Fieldbook!#REF!+Fieldbook!#REF!)</f>
        <v>#REF!</v>
      </c>
      <c r="Z2" s="301" t="e">
        <f>(Fieldbook!#REF!+Fieldbook!#REF!+Fieldbook!#REF!)*10/rPlotSize</f>
        <v>#REF!</v>
      </c>
      <c r="AA2" s="301" t="e">
        <f>(Fieldbook!#REF!+Fieldbook!#REF!)/Fieldbook!#REF!</f>
        <v>#REF!</v>
      </c>
      <c r="AB2" s="396"/>
      <c r="AC2" s="301"/>
      <c r="AD2" s="301" t="e">
        <f>(Fieldbook!#REF!)/Fieldbook!#REF!</f>
        <v>#REF!</v>
      </c>
      <c r="AE2" s="301" t="e">
        <f>(Fieldbook!#REF!)*10/rPlotSize</f>
        <v>#REF!</v>
      </c>
      <c r="AF2" s="396"/>
      <c r="AG2" s="396"/>
      <c r="AH2" s="396"/>
      <c r="AI2" s="397"/>
      <c r="AJ2" s="396"/>
      <c r="AK2" s="301" t="e">
        <f>Fieldbook!#REF!</f>
        <v>#REF!</v>
      </c>
      <c r="AL2" s="397"/>
      <c r="AM2" s="397"/>
      <c r="AN2" s="397"/>
      <c r="AO2" s="300" t="e">
        <f>Fieldbook!#REF!</f>
        <v>#REF!</v>
      </c>
      <c r="AP2" s="397"/>
      <c r="AQ2" s="397"/>
      <c r="AR2" s="300" t="e">
        <f>Fieldbook!#REF!</f>
        <v>#REF!</v>
      </c>
      <c r="AS2" s="300" t="e">
        <f>Fieldbook!#REF!</f>
        <v>#REF!</v>
      </c>
      <c r="AT2" s="300" t="e">
        <f>Fieldbook!#REF!</f>
        <v>#REF!</v>
      </c>
      <c r="AU2" s="300" t="e">
        <f>Fieldbook!#REF!</f>
        <v>#REF!</v>
      </c>
      <c r="AV2" s="396"/>
      <c r="AW2" s="396"/>
      <c r="AX2" s="395"/>
      <c r="AY2" s="395"/>
      <c r="AZ2" s="395"/>
      <c r="BA2" s="395"/>
      <c r="BB2" s="395"/>
      <c r="BC2" s="395"/>
      <c r="BD2" s="395"/>
      <c r="BE2" s="395"/>
      <c r="BF2" s="299"/>
      <c r="BG2" s="299"/>
      <c r="BH2" s="299"/>
      <c r="BI2" s="300"/>
      <c r="BJ2" s="397"/>
      <c r="BK2" s="397"/>
      <c r="BL2" s="397"/>
      <c r="BM2" s="397"/>
      <c r="BN2" s="397"/>
      <c r="BO2" s="397"/>
      <c r="BP2" s="300"/>
      <c r="BQ2" s="300"/>
      <c r="BR2" s="299"/>
      <c r="BS2" s="299"/>
      <c r="BT2" s="299"/>
      <c r="BU2" s="299"/>
      <c r="BV2" s="299"/>
      <c r="BW2" s="299"/>
      <c r="BX2" s="299"/>
      <c r="BY2" s="299"/>
      <c r="BZ2" s="299"/>
      <c r="CA2" s="299"/>
      <c r="CB2" s="299"/>
      <c r="CC2" s="299"/>
      <c r="CD2" s="300" t="e">
        <f>Fieldbook!#REF!</f>
        <v>#REF!</v>
      </c>
      <c r="CE2" s="300" t="e">
        <f>Fieldbook!#REF!</f>
        <v>#REF!</v>
      </c>
      <c r="CF2" s="300" t="e">
        <f>Fieldbook!#REF!</f>
        <v>#REF!</v>
      </c>
      <c r="CG2" s="300" t="e">
        <f>Fieldbook!#REF!</f>
        <v>#REF!</v>
      </c>
      <c r="CH2" s="300" t="e">
        <f>Fieldbook!#REF!</f>
        <v>#REF!</v>
      </c>
      <c r="CI2" s="300" t="e">
        <f>Fieldbook!#REF!</f>
        <v>#REF!</v>
      </c>
      <c r="CJ2" s="299" t="e">
        <f>Fieldbook!#REF!</f>
        <v>#REF!</v>
      </c>
      <c r="CK2" s="299" t="e">
        <f>Fieldbook!#REF!</f>
        <v>#REF!</v>
      </c>
      <c r="CL2" s="299" t="e">
        <f>Fieldbook!#REF!</f>
        <v>#REF!</v>
      </c>
      <c r="CM2" s="397"/>
      <c r="CN2" s="395"/>
      <c r="CO2" s="395"/>
      <c r="CP2" s="395"/>
      <c r="CQ2" s="395"/>
      <c r="CR2" s="395"/>
      <c r="CS2" s="302"/>
      <c r="CT2" s="302"/>
      <c r="CU2" s="302"/>
      <c r="CV2" s="302"/>
      <c r="CW2" s="302"/>
      <c r="CX2" s="302"/>
      <c r="CY2" s="302"/>
      <c r="CZ2" s="302"/>
      <c r="DA2" s="302"/>
      <c r="DB2" s="302"/>
      <c r="DC2" s="302"/>
      <c r="DD2" s="299"/>
      <c r="DE2" s="299"/>
      <c r="DF2" s="299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9"/>
      <c r="DZ2" s="59"/>
      <c r="EA2" s="60"/>
      <c r="EB2" s="61"/>
      <c r="EC2" s="61"/>
      <c r="ED2" s="62"/>
      <c r="EE2" s="63"/>
      <c r="EF2" s="61"/>
      <c r="EG2" s="61"/>
      <c r="EH2" s="62"/>
      <c r="EI2" s="63"/>
      <c r="EJ2" s="63"/>
      <c r="EK2" s="61"/>
      <c r="EL2" s="63"/>
      <c r="EM2" s="61"/>
      <c r="EN2" s="61"/>
    </row>
    <row r="3" spans="1:144">
      <c r="A3" s="298">
        <v>1</v>
      </c>
      <c r="B3" s="298">
        <v>1</v>
      </c>
      <c r="C3" s="298">
        <v>2</v>
      </c>
      <c r="D3" s="298">
        <v>2</v>
      </c>
      <c r="E3" s="298"/>
      <c r="F3" s="298"/>
      <c r="G3" s="298"/>
      <c r="H3" s="298"/>
      <c r="I3" s="298"/>
      <c r="J3" s="298"/>
      <c r="K3" s="299"/>
      <c r="L3" s="299"/>
      <c r="M3" s="299" t="e">
        <f>(Fieldbook!#REF!+Fieldbook!#REF!)*10/rPlotSize</f>
        <v>#REF!</v>
      </c>
      <c r="N3" s="300"/>
      <c r="O3" s="396"/>
      <c r="P3" s="301" t="e">
        <f>Fieldbook!#REF!*100/Fieldbook!#REF!</f>
        <v>#REF!</v>
      </c>
      <c r="Q3" s="396"/>
      <c r="R3" s="301" t="e">
        <f>Fieldbook!#REF!</f>
        <v>#REF!</v>
      </c>
      <c r="S3" s="299" t="e">
        <f>(Fieldbook!#REF!+Fieldbook!#REF!)/(Fieldbook!#REF!+Fieldbook!#REF!+Fieldbook!#REF!)</f>
        <v>#REF!</v>
      </c>
      <c r="T3" s="301" t="e">
        <f>(Fieldbook!#REF!)*10/rPlotSize</f>
        <v>#REF!</v>
      </c>
      <c r="U3" s="396"/>
      <c r="V3" s="299" t="e">
        <f>(Fieldbook!#REF!)*10/rPlotSize</f>
        <v>#REF!</v>
      </c>
      <c r="W3" s="396"/>
      <c r="X3" s="301" t="e">
        <f>(Fieldbook!#REF!+Fieldbook!#REF!)/Fieldbook!#REF!</f>
        <v>#REF!</v>
      </c>
      <c r="Y3" s="301" t="e">
        <f>Fieldbook!#REF!*100/(Fieldbook!#REF!+Fieldbook!#REF!)</f>
        <v>#REF!</v>
      </c>
      <c r="Z3" s="301" t="e">
        <f>(Fieldbook!#REF!+Fieldbook!#REF!+Fieldbook!#REF!)*10/rPlotSize</f>
        <v>#REF!</v>
      </c>
      <c r="AA3" s="301" t="e">
        <f>(Fieldbook!#REF!+Fieldbook!#REF!)/Fieldbook!#REF!</f>
        <v>#REF!</v>
      </c>
      <c r="AB3" s="396"/>
      <c r="AC3" s="301"/>
      <c r="AD3" s="301" t="e">
        <f>(Fieldbook!#REF!)/Fieldbook!#REF!</f>
        <v>#REF!</v>
      </c>
      <c r="AE3" s="301" t="e">
        <f>(Fieldbook!#REF!)*10/rPlotSize</f>
        <v>#REF!</v>
      </c>
      <c r="AF3" s="396"/>
      <c r="AG3" s="396"/>
      <c r="AH3" s="396"/>
      <c r="AI3" s="397"/>
      <c r="AJ3" s="396"/>
      <c r="AK3" s="301" t="e">
        <f>Fieldbook!#REF!</f>
        <v>#REF!</v>
      </c>
      <c r="AL3" s="397"/>
      <c r="AM3" s="397"/>
      <c r="AN3" s="397"/>
      <c r="AO3" s="300" t="e">
        <f>Fieldbook!#REF!</f>
        <v>#REF!</v>
      </c>
      <c r="AP3" s="397"/>
      <c r="AQ3" s="397"/>
      <c r="AR3" s="300" t="e">
        <f>Fieldbook!#REF!</f>
        <v>#REF!</v>
      </c>
      <c r="AS3" s="300" t="e">
        <f>Fieldbook!#REF!</f>
        <v>#REF!</v>
      </c>
      <c r="AT3" s="300" t="e">
        <f>Fieldbook!#REF!</f>
        <v>#REF!</v>
      </c>
      <c r="AU3" s="300" t="e">
        <f>Fieldbook!#REF!</f>
        <v>#REF!</v>
      </c>
      <c r="AV3" s="396"/>
      <c r="AW3" s="396"/>
      <c r="AX3" s="395"/>
      <c r="AY3" s="395"/>
      <c r="AZ3" s="395"/>
      <c r="BA3" s="395"/>
      <c r="BB3" s="395"/>
      <c r="BC3" s="395"/>
      <c r="BD3" s="395"/>
      <c r="BE3" s="395"/>
      <c r="BF3" s="299"/>
      <c r="BG3" s="299"/>
      <c r="BH3" s="299"/>
      <c r="BI3" s="300"/>
      <c r="BJ3" s="397"/>
      <c r="BK3" s="397"/>
      <c r="BL3" s="397"/>
      <c r="BM3" s="397"/>
      <c r="BN3" s="397"/>
      <c r="BO3" s="397"/>
      <c r="BP3" s="300"/>
      <c r="BQ3" s="300"/>
      <c r="BR3" s="299"/>
      <c r="BS3" s="299"/>
      <c r="BT3" s="299"/>
      <c r="BU3" s="299"/>
      <c r="BV3" s="299"/>
      <c r="BW3" s="299"/>
      <c r="BX3" s="299"/>
      <c r="BY3" s="299"/>
      <c r="BZ3" s="299"/>
      <c r="CA3" s="299"/>
      <c r="CB3" s="299"/>
      <c r="CC3" s="299"/>
      <c r="CD3" s="300" t="e">
        <f>Fieldbook!#REF!</f>
        <v>#REF!</v>
      </c>
      <c r="CE3" s="300" t="e">
        <f>Fieldbook!#REF!</f>
        <v>#REF!</v>
      </c>
      <c r="CF3" s="300" t="e">
        <f>Fieldbook!#REF!</f>
        <v>#REF!</v>
      </c>
      <c r="CG3" s="300" t="e">
        <f>Fieldbook!#REF!</f>
        <v>#REF!</v>
      </c>
      <c r="CH3" s="300" t="e">
        <f>Fieldbook!#REF!</f>
        <v>#REF!</v>
      </c>
      <c r="CI3" s="300" t="e">
        <f>Fieldbook!#REF!</f>
        <v>#REF!</v>
      </c>
      <c r="CJ3" s="299" t="e">
        <f>Fieldbook!#REF!</f>
        <v>#REF!</v>
      </c>
      <c r="CK3" s="299" t="e">
        <f>Fieldbook!#REF!</f>
        <v>#REF!</v>
      </c>
      <c r="CL3" s="299" t="e">
        <f>Fieldbook!#REF!</f>
        <v>#REF!</v>
      </c>
      <c r="CM3" s="397"/>
      <c r="CN3" s="395"/>
      <c r="CO3" s="395"/>
      <c r="CP3" s="395"/>
      <c r="CQ3" s="395"/>
      <c r="CR3" s="395"/>
      <c r="CS3" s="302"/>
      <c r="CT3" s="302"/>
      <c r="CU3" s="302"/>
      <c r="CV3" s="302"/>
      <c r="CW3" s="302"/>
      <c r="CX3" s="302"/>
      <c r="CY3" s="302"/>
      <c r="CZ3" s="302"/>
      <c r="DA3" s="302"/>
      <c r="DB3" s="302"/>
      <c r="DC3" s="302"/>
      <c r="DD3" s="299"/>
      <c r="DE3" s="299"/>
      <c r="DF3" s="299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9"/>
      <c r="DZ3" s="59"/>
      <c r="EA3" s="60"/>
      <c r="EB3" s="61"/>
      <c r="EC3" s="61"/>
      <c r="ED3" s="62"/>
      <c r="EE3" s="63"/>
      <c r="EF3" s="61"/>
      <c r="EG3" s="61"/>
      <c r="EH3" s="62"/>
      <c r="EI3" s="63"/>
      <c r="EJ3" s="63"/>
      <c r="EK3" s="61"/>
      <c r="EL3" s="63"/>
      <c r="EM3" s="61"/>
      <c r="EN3" s="61"/>
    </row>
    <row r="4" spans="1:144">
      <c r="A4" s="298">
        <v>1</v>
      </c>
      <c r="B4" s="298">
        <v>1</v>
      </c>
      <c r="C4" s="298">
        <v>3</v>
      </c>
      <c r="D4" s="298">
        <v>3</v>
      </c>
      <c r="E4" s="298"/>
      <c r="F4" s="298"/>
      <c r="G4" s="298"/>
      <c r="H4" s="298"/>
      <c r="I4" s="298"/>
      <c r="J4" s="298"/>
      <c r="K4" s="299"/>
      <c r="L4" s="299"/>
      <c r="M4" s="299" t="e">
        <f>(Fieldbook!#REF!+Fieldbook!#REF!)*10/rPlotSize</f>
        <v>#REF!</v>
      </c>
      <c r="N4" s="300"/>
      <c r="O4" s="396"/>
      <c r="P4" s="301" t="e">
        <f>Fieldbook!#REF!*100/Fieldbook!#REF!</f>
        <v>#REF!</v>
      </c>
      <c r="Q4" s="396"/>
      <c r="R4" s="301" t="e">
        <f>Fieldbook!#REF!</f>
        <v>#REF!</v>
      </c>
      <c r="S4" s="299" t="e">
        <f>(Fieldbook!#REF!+Fieldbook!#REF!)/(Fieldbook!#REF!+Fieldbook!#REF!+Fieldbook!#REF!)</f>
        <v>#REF!</v>
      </c>
      <c r="T4" s="301" t="e">
        <f>(Fieldbook!#REF!)*10/rPlotSize</f>
        <v>#REF!</v>
      </c>
      <c r="U4" s="396"/>
      <c r="V4" s="299" t="e">
        <f>(Fieldbook!#REF!)*10/rPlotSize</f>
        <v>#REF!</v>
      </c>
      <c r="W4" s="396"/>
      <c r="X4" s="301" t="e">
        <f>(Fieldbook!#REF!+Fieldbook!#REF!)/Fieldbook!#REF!</f>
        <v>#REF!</v>
      </c>
      <c r="Y4" s="301" t="e">
        <f>Fieldbook!#REF!*100/(Fieldbook!#REF!+Fieldbook!#REF!)</f>
        <v>#REF!</v>
      </c>
      <c r="Z4" s="301" t="e">
        <f>(Fieldbook!#REF!+Fieldbook!#REF!+Fieldbook!#REF!)*10/rPlotSize</f>
        <v>#REF!</v>
      </c>
      <c r="AA4" s="301" t="e">
        <f>(Fieldbook!#REF!+Fieldbook!#REF!)/Fieldbook!#REF!</f>
        <v>#REF!</v>
      </c>
      <c r="AB4" s="396"/>
      <c r="AC4" s="301"/>
      <c r="AD4" s="301" t="e">
        <f>(Fieldbook!#REF!)/Fieldbook!#REF!</f>
        <v>#REF!</v>
      </c>
      <c r="AE4" s="301" t="e">
        <f>(Fieldbook!#REF!)*10/rPlotSize</f>
        <v>#REF!</v>
      </c>
      <c r="AF4" s="396"/>
      <c r="AG4" s="396"/>
      <c r="AH4" s="396"/>
      <c r="AI4" s="397"/>
      <c r="AJ4" s="396"/>
      <c r="AK4" s="301" t="e">
        <f>Fieldbook!#REF!</f>
        <v>#REF!</v>
      </c>
      <c r="AL4" s="397"/>
      <c r="AM4" s="397"/>
      <c r="AN4" s="397"/>
      <c r="AO4" s="300" t="e">
        <f>Fieldbook!#REF!</f>
        <v>#REF!</v>
      </c>
      <c r="AP4" s="397"/>
      <c r="AQ4" s="397"/>
      <c r="AR4" s="300" t="e">
        <f>Fieldbook!#REF!</f>
        <v>#REF!</v>
      </c>
      <c r="AS4" s="300" t="e">
        <f>Fieldbook!#REF!</f>
        <v>#REF!</v>
      </c>
      <c r="AT4" s="300" t="e">
        <f>Fieldbook!#REF!</f>
        <v>#REF!</v>
      </c>
      <c r="AU4" s="300" t="e">
        <f>Fieldbook!#REF!</f>
        <v>#REF!</v>
      </c>
      <c r="AV4" s="396"/>
      <c r="AW4" s="396"/>
      <c r="AX4" s="395"/>
      <c r="AY4" s="395"/>
      <c r="AZ4" s="395"/>
      <c r="BA4" s="395"/>
      <c r="BB4" s="395"/>
      <c r="BC4" s="395"/>
      <c r="BD4" s="395"/>
      <c r="BE4" s="395"/>
      <c r="BF4" s="299"/>
      <c r="BG4" s="299"/>
      <c r="BH4" s="299"/>
      <c r="BI4" s="300"/>
      <c r="BJ4" s="397"/>
      <c r="BK4" s="397"/>
      <c r="BL4" s="397"/>
      <c r="BM4" s="397"/>
      <c r="BN4" s="397"/>
      <c r="BO4" s="397"/>
      <c r="BP4" s="300"/>
      <c r="BQ4" s="300"/>
      <c r="BR4" s="299"/>
      <c r="BS4" s="299"/>
      <c r="BT4" s="299"/>
      <c r="BU4" s="299"/>
      <c r="BV4" s="299"/>
      <c r="BW4" s="299"/>
      <c r="BX4" s="299"/>
      <c r="BY4" s="299"/>
      <c r="BZ4" s="299"/>
      <c r="CA4" s="299"/>
      <c r="CB4" s="299"/>
      <c r="CC4" s="299"/>
      <c r="CD4" s="300" t="e">
        <f>Fieldbook!#REF!</f>
        <v>#REF!</v>
      </c>
      <c r="CE4" s="300" t="e">
        <f>Fieldbook!#REF!</f>
        <v>#REF!</v>
      </c>
      <c r="CF4" s="300" t="e">
        <f>Fieldbook!#REF!</f>
        <v>#REF!</v>
      </c>
      <c r="CG4" s="300" t="e">
        <f>Fieldbook!#REF!</f>
        <v>#REF!</v>
      </c>
      <c r="CH4" s="300" t="e">
        <f>Fieldbook!#REF!</f>
        <v>#REF!</v>
      </c>
      <c r="CI4" s="300" t="e">
        <f>Fieldbook!#REF!</f>
        <v>#REF!</v>
      </c>
      <c r="CJ4" s="299" t="e">
        <f>Fieldbook!#REF!</f>
        <v>#REF!</v>
      </c>
      <c r="CK4" s="299" t="e">
        <f>Fieldbook!#REF!</f>
        <v>#REF!</v>
      </c>
      <c r="CL4" s="299" t="e">
        <f>Fieldbook!#REF!</f>
        <v>#REF!</v>
      </c>
      <c r="CM4" s="397"/>
      <c r="CN4" s="395"/>
      <c r="CO4" s="395"/>
      <c r="CP4" s="395"/>
      <c r="CQ4" s="395"/>
      <c r="CR4" s="395"/>
      <c r="CS4" s="302"/>
      <c r="CT4" s="302"/>
      <c r="CU4" s="302"/>
      <c r="CV4" s="302"/>
      <c r="CW4" s="302"/>
      <c r="CX4" s="302"/>
      <c r="CY4" s="302"/>
      <c r="CZ4" s="302"/>
      <c r="DA4" s="302"/>
      <c r="DB4" s="302"/>
      <c r="DC4" s="302"/>
      <c r="DD4" s="299"/>
      <c r="DE4" s="299"/>
      <c r="DF4" s="299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9"/>
      <c r="DZ4" s="59"/>
      <c r="EA4" s="60"/>
      <c r="EB4" s="61"/>
      <c r="EC4" s="61"/>
      <c r="ED4" s="62"/>
      <c r="EE4" s="63"/>
      <c r="EF4" s="61"/>
      <c r="EG4" s="61"/>
      <c r="EH4" s="62"/>
      <c r="EI4" s="63"/>
      <c r="EJ4" s="63"/>
      <c r="EK4" s="61"/>
      <c r="EL4" s="63"/>
      <c r="EM4" s="61"/>
      <c r="EN4" s="61"/>
    </row>
    <row r="5" spans="1:144">
      <c r="A5" s="298">
        <v>1</v>
      </c>
      <c r="B5" s="298">
        <v>1</v>
      </c>
      <c r="C5" s="298">
        <v>4</v>
      </c>
      <c r="D5" s="298">
        <v>4</v>
      </c>
      <c r="E5" s="298"/>
      <c r="F5" s="298"/>
      <c r="G5" s="298"/>
      <c r="H5" s="298"/>
      <c r="I5" s="298"/>
      <c r="J5" s="298"/>
      <c r="K5" s="299"/>
      <c r="L5" s="299"/>
      <c r="M5" s="299" t="e">
        <f>(Fieldbook!#REF!+Fieldbook!#REF!)*10/rPlotSize</f>
        <v>#REF!</v>
      </c>
      <c r="N5" s="300"/>
      <c r="O5" s="396"/>
      <c r="P5" s="301" t="e">
        <f>Fieldbook!#REF!*100/Fieldbook!#REF!</f>
        <v>#REF!</v>
      </c>
      <c r="Q5" s="396"/>
      <c r="R5" s="301" t="e">
        <f>Fieldbook!#REF!</f>
        <v>#REF!</v>
      </c>
      <c r="S5" s="299" t="e">
        <f>(Fieldbook!#REF!+Fieldbook!#REF!)/(Fieldbook!#REF!+Fieldbook!#REF!+Fieldbook!#REF!)</f>
        <v>#REF!</v>
      </c>
      <c r="T5" s="301" t="e">
        <f>(Fieldbook!#REF!)*10/rPlotSize</f>
        <v>#REF!</v>
      </c>
      <c r="U5" s="396"/>
      <c r="V5" s="299" t="e">
        <f>(Fieldbook!#REF!)*10/rPlotSize</f>
        <v>#REF!</v>
      </c>
      <c r="W5" s="396"/>
      <c r="X5" s="301" t="e">
        <f>(Fieldbook!#REF!+Fieldbook!#REF!)/Fieldbook!#REF!</f>
        <v>#REF!</v>
      </c>
      <c r="Y5" s="301" t="e">
        <f>Fieldbook!#REF!*100/(Fieldbook!#REF!+Fieldbook!#REF!)</f>
        <v>#REF!</v>
      </c>
      <c r="Z5" s="301" t="e">
        <f>(Fieldbook!#REF!+Fieldbook!#REF!+Fieldbook!#REF!)*10/rPlotSize</f>
        <v>#REF!</v>
      </c>
      <c r="AA5" s="301" t="e">
        <f>(Fieldbook!#REF!+Fieldbook!#REF!)/Fieldbook!#REF!</f>
        <v>#REF!</v>
      </c>
      <c r="AB5" s="396"/>
      <c r="AC5" s="301"/>
      <c r="AD5" s="301" t="e">
        <f>(Fieldbook!#REF!)/Fieldbook!#REF!</f>
        <v>#REF!</v>
      </c>
      <c r="AE5" s="301" t="e">
        <f>(Fieldbook!#REF!)*10/rPlotSize</f>
        <v>#REF!</v>
      </c>
      <c r="AF5" s="396"/>
      <c r="AG5" s="396"/>
      <c r="AH5" s="396"/>
      <c r="AI5" s="397"/>
      <c r="AJ5" s="396"/>
      <c r="AK5" s="301" t="e">
        <f>Fieldbook!#REF!</f>
        <v>#REF!</v>
      </c>
      <c r="AL5" s="397"/>
      <c r="AM5" s="397"/>
      <c r="AN5" s="397"/>
      <c r="AO5" s="300" t="e">
        <f>Fieldbook!#REF!</f>
        <v>#REF!</v>
      </c>
      <c r="AP5" s="397"/>
      <c r="AQ5" s="397"/>
      <c r="AR5" s="300" t="e">
        <f>Fieldbook!#REF!</f>
        <v>#REF!</v>
      </c>
      <c r="AS5" s="300" t="e">
        <f>Fieldbook!#REF!</f>
        <v>#REF!</v>
      </c>
      <c r="AT5" s="300" t="e">
        <f>Fieldbook!#REF!</f>
        <v>#REF!</v>
      </c>
      <c r="AU5" s="300" t="e">
        <f>Fieldbook!#REF!</f>
        <v>#REF!</v>
      </c>
      <c r="AV5" s="396"/>
      <c r="AW5" s="396"/>
      <c r="AX5" s="395"/>
      <c r="AY5" s="395"/>
      <c r="AZ5" s="395"/>
      <c r="BA5" s="395"/>
      <c r="BB5" s="395"/>
      <c r="BC5" s="395"/>
      <c r="BD5" s="395"/>
      <c r="BE5" s="395"/>
      <c r="BF5" s="299"/>
      <c r="BG5" s="299"/>
      <c r="BH5" s="299"/>
      <c r="BI5" s="300"/>
      <c r="BJ5" s="397"/>
      <c r="BK5" s="397"/>
      <c r="BL5" s="397"/>
      <c r="BM5" s="397"/>
      <c r="BN5" s="397"/>
      <c r="BO5" s="397"/>
      <c r="BP5" s="300"/>
      <c r="BQ5" s="300"/>
      <c r="BR5" s="299"/>
      <c r="BS5" s="299"/>
      <c r="BT5" s="299"/>
      <c r="BU5" s="299"/>
      <c r="BV5" s="299"/>
      <c r="BW5" s="299"/>
      <c r="BX5" s="299"/>
      <c r="BY5" s="299"/>
      <c r="BZ5" s="299"/>
      <c r="CA5" s="299"/>
      <c r="CB5" s="299"/>
      <c r="CC5" s="299"/>
      <c r="CD5" s="300" t="e">
        <f>Fieldbook!#REF!</f>
        <v>#REF!</v>
      </c>
      <c r="CE5" s="300" t="e">
        <f>Fieldbook!#REF!</f>
        <v>#REF!</v>
      </c>
      <c r="CF5" s="300" t="e">
        <f>Fieldbook!#REF!</f>
        <v>#REF!</v>
      </c>
      <c r="CG5" s="300" t="e">
        <f>Fieldbook!#REF!</f>
        <v>#REF!</v>
      </c>
      <c r="CH5" s="300" t="e">
        <f>Fieldbook!#REF!</f>
        <v>#REF!</v>
      </c>
      <c r="CI5" s="300" t="e">
        <f>Fieldbook!#REF!</f>
        <v>#REF!</v>
      </c>
      <c r="CJ5" s="299" t="e">
        <f>Fieldbook!#REF!</f>
        <v>#REF!</v>
      </c>
      <c r="CK5" s="299" t="e">
        <f>Fieldbook!#REF!</f>
        <v>#REF!</v>
      </c>
      <c r="CL5" s="299" t="e">
        <f>Fieldbook!#REF!</f>
        <v>#REF!</v>
      </c>
      <c r="CM5" s="397"/>
      <c r="CN5" s="395"/>
      <c r="CO5" s="395"/>
      <c r="CP5" s="395"/>
      <c r="CQ5" s="395"/>
      <c r="CR5" s="395"/>
      <c r="CS5" s="302"/>
      <c r="CT5" s="302"/>
      <c r="CU5" s="302"/>
      <c r="CV5" s="302"/>
      <c r="CW5" s="302"/>
      <c r="CX5" s="302"/>
      <c r="CY5" s="302"/>
      <c r="CZ5" s="302"/>
      <c r="DA5" s="302"/>
      <c r="DB5" s="302"/>
      <c r="DC5" s="302"/>
      <c r="DD5" s="299"/>
      <c r="DE5" s="299"/>
      <c r="DF5" s="299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9"/>
      <c r="DZ5" s="59"/>
      <c r="EA5" s="60"/>
      <c r="EB5" s="61"/>
      <c r="EC5" s="61"/>
      <c r="ED5" s="62"/>
      <c r="EE5" s="63"/>
      <c r="EF5" s="61"/>
      <c r="EG5" s="61"/>
      <c r="EH5" s="62"/>
      <c r="EI5" s="63"/>
      <c r="EJ5" s="63"/>
      <c r="EK5" s="61"/>
      <c r="EL5" s="63"/>
      <c r="EM5" s="61"/>
      <c r="EN5" s="61"/>
    </row>
    <row r="6" spans="1:144">
      <c r="A6" s="298">
        <v>1</v>
      </c>
      <c r="B6" s="298">
        <v>1</v>
      </c>
      <c r="C6" s="298">
        <v>5</v>
      </c>
      <c r="D6" s="298">
        <v>5</v>
      </c>
      <c r="E6" s="298"/>
      <c r="F6" s="298"/>
      <c r="G6" s="298"/>
      <c r="H6" s="298"/>
      <c r="I6" s="298"/>
      <c r="J6" s="298"/>
      <c r="K6" s="299"/>
      <c r="L6" s="299"/>
      <c r="M6" s="299" t="e">
        <f>(Fieldbook!#REF!+Fieldbook!#REF!)*10/rPlotSize</f>
        <v>#REF!</v>
      </c>
      <c r="N6" s="300"/>
      <c r="O6" s="396"/>
      <c r="P6" s="301" t="e">
        <f>Fieldbook!#REF!*100/Fieldbook!#REF!</f>
        <v>#REF!</v>
      </c>
      <c r="Q6" s="396"/>
      <c r="R6" s="301" t="e">
        <f>Fieldbook!#REF!</f>
        <v>#REF!</v>
      </c>
      <c r="S6" s="299" t="e">
        <f>(Fieldbook!#REF!+Fieldbook!#REF!)/(Fieldbook!#REF!+Fieldbook!#REF!+Fieldbook!#REF!)</f>
        <v>#REF!</v>
      </c>
      <c r="T6" s="301" t="e">
        <f>(Fieldbook!#REF!)*10/rPlotSize</f>
        <v>#REF!</v>
      </c>
      <c r="U6" s="396"/>
      <c r="V6" s="299" t="e">
        <f>(Fieldbook!#REF!)*10/rPlotSize</f>
        <v>#REF!</v>
      </c>
      <c r="W6" s="396"/>
      <c r="X6" s="301" t="e">
        <f>(Fieldbook!#REF!+Fieldbook!#REF!)/Fieldbook!#REF!</f>
        <v>#REF!</v>
      </c>
      <c r="Y6" s="301" t="e">
        <f>Fieldbook!#REF!*100/(Fieldbook!#REF!+Fieldbook!#REF!)</f>
        <v>#REF!</v>
      </c>
      <c r="Z6" s="301" t="e">
        <f>(Fieldbook!#REF!+Fieldbook!#REF!+Fieldbook!#REF!)*10/rPlotSize</f>
        <v>#REF!</v>
      </c>
      <c r="AA6" s="301" t="e">
        <f>(Fieldbook!#REF!+Fieldbook!#REF!)/Fieldbook!#REF!</f>
        <v>#REF!</v>
      </c>
      <c r="AB6" s="396"/>
      <c r="AC6" s="301"/>
      <c r="AD6" s="301" t="e">
        <f>(Fieldbook!#REF!)/Fieldbook!#REF!</f>
        <v>#REF!</v>
      </c>
      <c r="AE6" s="301" t="e">
        <f>(Fieldbook!#REF!)*10/rPlotSize</f>
        <v>#REF!</v>
      </c>
      <c r="AF6" s="396"/>
      <c r="AG6" s="396"/>
      <c r="AH6" s="396"/>
      <c r="AI6" s="397"/>
      <c r="AJ6" s="396"/>
      <c r="AK6" s="301" t="e">
        <f>Fieldbook!#REF!</f>
        <v>#REF!</v>
      </c>
      <c r="AL6" s="397"/>
      <c r="AM6" s="397"/>
      <c r="AN6" s="397"/>
      <c r="AO6" s="300" t="e">
        <f>Fieldbook!#REF!</f>
        <v>#REF!</v>
      </c>
      <c r="AP6" s="397"/>
      <c r="AQ6" s="397"/>
      <c r="AR6" s="300" t="e">
        <f>Fieldbook!#REF!</f>
        <v>#REF!</v>
      </c>
      <c r="AS6" s="300" t="e">
        <f>Fieldbook!#REF!</f>
        <v>#REF!</v>
      </c>
      <c r="AT6" s="300" t="e">
        <f>Fieldbook!#REF!</f>
        <v>#REF!</v>
      </c>
      <c r="AU6" s="300" t="e">
        <f>Fieldbook!#REF!</f>
        <v>#REF!</v>
      </c>
      <c r="AV6" s="396"/>
      <c r="AW6" s="396"/>
      <c r="AX6" s="395"/>
      <c r="AY6" s="395"/>
      <c r="AZ6" s="395"/>
      <c r="BA6" s="395"/>
      <c r="BB6" s="395"/>
      <c r="BC6" s="395"/>
      <c r="BD6" s="395"/>
      <c r="BE6" s="395"/>
      <c r="BF6" s="299"/>
      <c r="BG6" s="299"/>
      <c r="BH6" s="299"/>
      <c r="BI6" s="300"/>
      <c r="BJ6" s="397"/>
      <c r="BK6" s="397"/>
      <c r="BL6" s="397"/>
      <c r="BM6" s="397"/>
      <c r="BN6" s="397"/>
      <c r="BO6" s="397"/>
      <c r="BP6" s="300"/>
      <c r="BQ6" s="300"/>
      <c r="BR6" s="299"/>
      <c r="BS6" s="299"/>
      <c r="BT6" s="299"/>
      <c r="BU6" s="299"/>
      <c r="BV6" s="299"/>
      <c r="BW6" s="299"/>
      <c r="BX6" s="299"/>
      <c r="BY6" s="299"/>
      <c r="BZ6" s="299"/>
      <c r="CA6" s="299"/>
      <c r="CB6" s="299"/>
      <c r="CC6" s="299"/>
      <c r="CD6" s="300" t="e">
        <f>Fieldbook!#REF!</f>
        <v>#REF!</v>
      </c>
      <c r="CE6" s="300" t="e">
        <f>Fieldbook!#REF!</f>
        <v>#REF!</v>
      </c>
      <c r="CF6" s="300" t="e">
        <f>Fieldbook!#REF!</f>
        <v>#REF!</v>
      </c>
      <c r="CG6" s="300" t="e">
        <f>Fieldbook!#REF!</f>
        <v>#REF!</v>
      </c>
      <c r="CH6" s="300" t="e">
        <f>Fieldbook!#REF!</f>
        <v>#REF!</v>
      </c>
      <c r="CI6" s="300" t="e">
        <f>Fieldbook!#REF!</f>
        <v>#REF!</v>
      </c>
      <c r="CJ6" s="299" t="e">
        <f>Fieldbook!#REF!</f>
        <v>#REF!</v>
      </c>
      <c r="CK6" s="299" t="e">
        <f>Fieldbook!#REF!</f>
        <v>#REF!</v>
      </c>
      <c r="CL6" s="299" t="e">
        <f>Fieldbook!#REF!</f>
        <v>#REF!</v>
      </c>
      <c r="CM6" s="397"/>
      <c r="CN6" s="395"/>
      <c r="CO6" s="395"/>
      <c r="CP6" s="395"/>
      <c r="CQ6" s="395"/>
      <c r="CR6" s="395"/>
      <c r="CS6" s="302"/>
      <c r="CT6" s="302"/>
      <c r="CU6" s="302"/>
      <c r="CV6" s="302"/>
      <c r="CW6" s="302"/>
      <c r="CX6" s="302"/>
      <c r="CY6" s="302"/>
      <c r="CZ6" s="302"/>
      <c r="DA6" s="302"/>
      <c r="DB6" s="302"/>
      <c r="DC6" s="302"/>
      <c r="DD6" s="299"/>
      <c r="DE6" s="299"/>
      <c r="DF6" s="299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9"/>
      <c r="DZ6" s="59"/>
      <c r="EA6" s="60"/>
      <c r="EB6" s="61"/>
      <c r="EC6" s="61"/>
      <c r="ED6" s="62"/>
      <c r="EE6" s="63"/>
      <c r="EF6" s="61"/>
      <c r="EG6" s="61"/>
      <c r="EH6" s="62"/>
      <c r="EI6" s="63"/>
      <c r="EJ6" s="63"/>
      <c r="EK6" s="61"/>
      <c r="EL6" s="63"/>
      <c r="EM6" s="61"/>
      <c r="EN6" s="61"/>
    </row>
    <row r="7" spans="1:144">
      <c r="A7" s="298">
        <v>1</v>
      </c>
      <c r="B7" s="298">
        <v>1</v>
      </c>
      <c r="C7" s="298">
        <v>6</v>
      </c>
      <c r="D7" s="298">
        <v>6</v>
      </c>
      <c r="E7" s="298"/>
      <c r="F7" s="298"/>
      <c r="G7" s="298"/>
      <c r="H7" s="298"/>
      <c r="I7" s="298"/>
      <c r="J7" s="298"/>
      <c r="K7" s="299"/>
      <c r="L7" s="299"/>
      <c r="M7" s="299" t="e">
        <f>(Fieldbook!#REF!+Fieldbook!#REF!)*10/rPlotSize</f>
        <v>#REF!</v>
      </c>
      <c r="N7" s="300"/>
      <c r="O7" s="396"/>
      <c r="P7" s="301" t="e">
        <f>Fieldbook!#REF!*100/Fieldbook!#REF!</f>
        <v>#REF!</v>
      </c>
      <c r="Q7" s="396"/>
      <c r="R7" s="301" t="e">
        <f>Fieldbook!#REF!</f>
        <v>#REF!</v>
      </c>
      <c r="S7" s="299" t="e">
        <f>(Fieldbook!#REF!+Fieldbook!#REF!)/(Fieldbook!#REF!+Fieldbook!#REF!+Fieldbook!#REF!)</f>
        <v>#REF!</v>
      </c>
      <c r="T7" s="301" t="e">
        <f>(Fieldbook!#REF!)*10/rPlotSize</f>
        <v>#REF!</v>
      </c>
      <c r="U7" s="396"/>
      <c r="V7" s="299" t="e">
        <f>(Fieldbook!#REF!)*10/rPlotSize</f>
        <v>#REF!</v>
      </c>
      <c r="W7" s="396"/>
      <c r="X7" s="301" t="e">
        <f>(Fieldbook!#REF!+Fieldbook!#REF!)/Fieldbook!#REF!</f>
        <v>#REF!</v>
      </c>
      <c r="Y7" s="301" t="e">
        <f>Fieldbook!#REF!*100/(Fieldbook!#REF!+Fieldbook!#REF!)</f>
        <v>#REF!</v>
      </c>
      <c r="Z7" s="301" t="e">
        <f>(Fieldbook!#REF!+Fieldbook!#REF!+Fieldbook!#REF!)*10/rPlotSize</f>
        <v>#REF!</v>
      </c>
      <c r="AA7" s="301" t="e">
        <f>(Fieldbook!#REF!+Fieldbook!#REF!)/Fieldbook!#REF!</f>
        <v>#REF!</v>
      </c>
      <c r="AB7" s="396"/>
      <c r="AC7" s="301"/>
      <c r="AD7" s="301" t="e">
        <f>(Fieldbook!#REF!)/Fieldbook!#REF!</f>
        <v>#REF!</v>
      </c>
      <c r="AE7" s="301" t="e">
        <f>(Fieldbook!#REF!)*10/rPlotSize</f>
        <v>#REF!</v>
      </c>
      <c r="AF7" s="396"/>
      <c r="AG7" s="396"/>
      <c r="AH7" s="396"/>
      <c r="AI7" s="397"/>
      <c r="AJ7" s="396"/>
      <c r="AK7" s="301" t="e">
        <f>Fieldbook!#REF!</f>
        <v>#REF!</v>
      </c>
      <c r="AL7" s="397"/>
      <c r="AM7" s="397"/>
      <c r="AN7" s="397"/>
      <c r="AO7" s="300" t="e">
        <f>Fieldbook!#REF!</f>
        <v>#REF!</v>
      </c>
      <c r="AP7" s="397"/>
      <c r="AQ7" s="397"/>
      <c r="AR7" s="300" t="e">
        <f>Fieldbook!#REF!</f>
        <v>#REF!</v>
      </c>
      <c r="AS7" s="300" t="e">
        <f>Fieldbook!#REF!</f>
        <v>#REF!</v>
      </c>
      <c r="AT7" s="300" t="e">
        <f>Fieldbook!#REF!</f>
        <v>#REF!</v>
      </c>
      <c r="AU7" s="300" t="e">
        <f>Fieldbook!#REF!</f>
        <v>#REF!</v>
      </c>
      <c r="AV7" s="396"/>
      <c r="AW7" s="396"/>
      <c r="AX7" s="395"/>
      <c r="AY7" s="395"/>
      <c r="AZ7" s="395"/>
      <c r="BA7" s="395"/>
      <c r="BB7" s="395"/>
      <c r="BC7" s="395"/>
      <c r="BD7" s="395"/>
      <c r="BE7" s="395"/>
      <c r="BF7" s="299"/>
      <c r="BG7" s="299"/>
      <c r="BH7" s="299"/>
      <c r="BI7" s="300"/>
      <c r="BJ7" s="397"/>
      <c r="BK7" s="397"/>
      <c r="BL7" s="397"/>
      <c r="BM7" s="397"/>
      <c r="BN7" s="397"/>
      <c r="BO7" s="397"/>
      <c r="BP7" s="300"/>
      <c r="BQ7" s="300"/>
      <c r="BR7" s="299"/>
      <c r="BS7" s="299"/>
      <c r="BT7" s="299"/>
      <c r="BU7" s="299"/>
      <c r="BV7" s="299"/>
      <c r="BW7" s="299"/>
      <c r="BX7" s="299"/>
      <c r="BY7" s="299"/>
      <c r="BZ7" s="299"/>
      <c r="CA7" s="299"/>
      <c r="CB7" s="299"/>
      <c r="CC7" s="299"/>
      <c r="CD7" s="300" t="e">
        <f>Fieldbook!#REF!</f>
        <v>#REF!</v>
      </c>
      <c r="CE7" s="300" t="e">
        <f>Fieldbook!#REF!</f>
        <v>#REF!</v>
      </c>
      <c r="CF7" s="300" t="e">
        <f>Fieldbook!#REF!</f>
        <v>#REF!</v>
      </c>
      <c r="CG7" s="300" t="e">
        <f>Fieldbook!#REF!</f>
        <v>#REF!</v>
      </c>
      <c r="CH7" s="300" t="e">
        <f>Fieldbook!#REF!</f>
        <v>#REF!</v>
      </c>
      <c r="CI7" s="300" t="e">
        <f>Fieldbook!#REF!</f>
        <v>#REF!</v>
      </c>
      <c r="CJ7" s="299" t="e">
        <f>Fieldbook!#REF!</f>
        <v>#REF!</v>
      </c>
      <c r="CK7" s="299" t="e">
        <f>Fieldbook!#REF!</f>
        <v>#REF!</v>
      </c>
      <c r="CL7" s="299" t="e">
        <f>Fieldbook!#REF!</f>
        <v>#REF!</v>
      </c>
      <c r="CM7" s="397"/>
      <c r="CN7" s="395"/>
      <c r="CO7" s="395"/>
      <c r="CP7" s="395"/>
      <c r="CQ7" s="395"/>
      <c r="CR7" s="395"/>
      <c r="CS7" s="302"/>
      <c r="CT7" s="302"/>
      <c r="CU7" s="302"/>
      <c r="CV7" s="302"/>
      <c r="CW7" s="302"/>
      <c r="CX7" s="302"/>
      <c r="CY7" s="302"/>
      <c r="CZ7" s="302"/>
      <c r="DA7" s="302"/>
      <c r="DB7" s="302"/>
      <c r="DC7" s="302"/>
      <c r="DD7" s="299"/>
      <c r="DE7" s="299"/>
      <c r="DF7" s="299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9"/>
      <c r="DZ7" s="59"/>
      <c r="EA7" s="60"/>
      <c r="EB7" s="61"/>
      <c r="EC7" s="61"/>
      <c r="ED7" s="62"/>
      <c r="EE7" s="63"/>
      <c r="EF7" s="61"/>
      <c r="EG7" s="61"/>
      <c r="EH7" s="62"/>
      <c r="EI7" s="63"/>
      <c r="EJ7" s="63"/>
      <c r="EK7" s="61"/>
      <c r="EL7" s="63"/>
      <c r="EM7" s="61"/>
      <c r="EN7" s="61"/>
    </row>
    <row r="8" spans="1:144">
      <c r="A8" s="298">
        <v>1</v>
      </c>
      <c r="B8" s="298">
        <v>1</v>
      </c>
      <c r="C8" s="298">
        <v>7</v>
      </c>
      <c r="D8" s="298">
        <v>7</v>
      </c>
      <c r="E8" s="298"/>
      <c r="F8" s="298"/>
      <c r="G8" s="298"/>
      <c r="H8" s="298"/>
      <c r="I8" s="298"/>
      <c r="J8" s="298"/>
      <c r="K8" s="299"/>
      <c r="L8" s="299"/>
      <c r="M8" s="299" t="e">
        <f>(Fieldbook!#REF!+Fieldbook!#REF!)*10/rPlotSize</f>
        <v>#REF!</v>
      </c>
      <c r="N8" s="300"/>
      <c r="O8" s="396"/>
      <c r="P8" s="301" t="e">
        <f>Fieldbook!#REF!*100/Fieldbook!#REF!</f>
        <v>#REF!</v>
      </c>
      <c r="Q8" s="396"/>
      <c r="R8" s="301" t="e">
        <f>Fieldbook!#REF!</f>
        <v>#REF!</v>
      </c>
      <c r="S8" s="299" t="e">
        <f>(Fieldbook!#REF!+Fieldbook!#REF!)/(Fieldbook!#REF!+Fieldbook!#REF!+Fieldbook!#REF!)</f>
        <v>#REF!</v>
      </c>
      <c r="T8" s="301" t="e">
        <f>(Fieldbook!#REF!)*10/rPlotSize</f>
        <v>#REF!</v>
      </c>
      <c r="U8" s="396"/>
      <c r="V8" s="299" t="e">
        <f>(Fieldbook!#REF!)*10/rPlotSize</f>
        <v>#REF!</v>
      </c>
      <c r="W8" s="396"/>
      <c r="X8" s="301" t="e">
        <f>(Fieldbook!#REF!+Fieldbook!#REF!)/Fieldbook!#REF!</f>
        <v>#REF!</v>
      </c>
      <c r="Y8" s="301" t="e">
        <f>Fieldbook!#REF!*100/(Fieldbook!#REF!+Fieldbook!#REF!)</f>
        <v>#REF!</v>
      </c>
      <c r="Z8" s="301" t="e">
        <f>(Fieldbook!#REF!+Fieldbook!#REF!+Fieldbook!#REF!)*10/rPlotSize</f>
        <v>#REF!</v>
      </c>
      <c r="AA8" s="301" t="e">
        <f>(Fieldbook!#REF!+Fieldbook!#REF!)/Fieldbook!#REF!</f>
        <v>#REF!</v>
      </c>
      <c r="AB8" s="396"/>
      <c r="AC8" s="301"/>
      <c r="AD8" s="301" t="e">
        <f>(Fieldbook!#REF!)/Fieldbook!#REF!</f>
        <v>#REF!</v>
      </c>
      <c r="AE8" s="301" t="e">
        <f>(Fieldbook!#REF!)*10/rPlotSize</f>
        <v>#REF!</v>
      </c>
      <c r="AF8" s="396"/>
      <c r="AG8" s="396"/>
      <c r="AH8" s="396"/>
      <c r="AI8" s="397"/>
      <c r="AJ8" s="396"/>
      <c r="AK8" s="301" t="e">
        <f>Fieldbook!#REF!</f>
        <v>#REF!</v>
      </c>
      <c r="AL8" s="397"/>
      <c r="AM8" s="397"/>
      <c r="AN8" s="397"/>
      <c r="AO8" s="300" t="e">
        <f>Fieldbook!#REF!</f>
        <v>#REF!</v>
      </c>
      <c r="AP8" s="397"/>
      <c r="AQ8" s="397"/>
      <c r="AR8" s="300" t="e">
        <f>Fieldbook!#REF!</f>
        <v>#REF!</v>
      </c>
      <c r="AS8" s="300" t="e">
        <f>Fieldbook!#REF!</f>
        <v>#REF!</v>
      </c>
      <c r="AT8" s="300" t="e">
        <f>Fieldbook!#REF!</f>
        <v>#REF!</v>
      </c>
      <c r="AU8" s="300" t="e">
        <f>Fieldbook!#REF!</f>
        <v>#REF!</v>
      </c>
      <c r="AV8" s="396"/>
      <c r="AW8" s="396"/>
      <c r="AX8" s="395"/>
      <c r="AY8" s="395"/>
      <c r="AZ8" s="395"/>
      <c r="BA8" s="395"/>
      <c r="BB8" s="395"/>
      <c r="BC8" s="395"/>
      <c r="BD8" s="395"/>
      <c r="BE8" s="395"/>
      <c r="BF8" s="299"/>
      <c r="BG8" s="299"/>
      <c r="BH8" s="299"/>
      <c r="BI8" s="300"/>
      <c r="BJ8" s="397"/>
      <c r="BK8" s="397"/>
      <c r="BL8" s="397"/>
      <c r="BM8" s="397"/>
      <c r="BN8" s="397"/>
      <c r="BO8" s="397"/>
      <c r="BP8" s="300"/>
      <c r="BQ8" s="300"/>
      <c r="BR8" s="299"/>
      <c r="BS8" s="299"/>
      <c r="BT8" s="299"/>
      <c r="BU8" s="299"/>
      <c r="BV8" s="299"/>
      <c r="BW8" s="299"/>
      <c r="BX8" s="299"/>
      <c r="BY8" s="299"/>
      <c r="BZ8" s="299"/>
      <c r="CA8" s="299"/>
      <c r="CB8" s="299"/>
      <c r="CC8" s="299"/>
      <c r="CD8" s="300" t="e">
        <f>Fieldbook!#REF!</f>
        <v>#REF!</v>
      </c>
      <c r="CE8" s="300" t="e">
        <f>Fieldbook!#REF!</f>
        <v>#REF!</v>
      </c>
      <c r="CF8" s="300" t="e">
        <f>Fieldbook!#REF!</f>
        <v>#REF!</v>
      </c>
      <c r="CG8" s="300" t="e">
        <f>Fieldbook!#REF!</f>
        <v>#REF!</v>
      </c>
      <c r="CH8" s="300" t="e">
        <f>Fieldbook!#REF!</f>
        <v>#REF!</v>
      </c>
      <c r="CI8" s="300" t="e">
        <f>Fieldbook!#REF!</f>
        <v>#REF!</v>
      </c>
      <c r="CJ8" s="299" t="e">
        <f>Fieldbook!#REF!</f>
        <v>#REF!</v>
      </c>
      <c r="CK8" s="299" t="e">
        <f>Fieldbook!#REF!</f>
        <v>#REF!</v>
      </c>
      <c r="CL8" s="299" t="e">
        <f>Fieldbook!#REF!</f>
        <v>#REF!</v>
      </c>
      <c r="CM8" s="397"/>
      <c r="CN8" s="395"/>
      <c r="CO8" s="395"/>
      <c r="CP8" s="395"/>
      <c r="CQ8" s="395"/>
      <c r="CR8" s="395"/>
      <c r="CS8" s="302"/>
      <c r="CT8" s="302"/>
      <c r="CU8" s="302"/>
      <c r="CV8" s="302"/>
      <c r="CW8" s="302"/>
      <c r="CX8" s="302"/>
      <c r="CY8" s="302"/>
      <c r="CZ8" s="302"/>
      <c r="DA8" s="302"/>
      <c r="DB8" s="302"/>
      <c r="DC8" s="302"/>
      <c r="DD8" s="299"/>
      <c r="DE8" s="299"/>
      <c r="DF8" s="299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9"/>
      <c r="DZ8" s="59"/>
      <c r="EA8" s="60"/>
      <c r="EB8" s="61"/>
      <c r="EC8" s="61"/>
      <c r="ED8" s="62"/>
      <c r="EE8" s="63"/>
      <c r="EF8" s="61"/>
      <c r="EG8" s="61"/>
      <c r="EH8" s="62"/>
      <c r="EI8" s="63"/>
      <c r="EJ8" s="63"/>
      <c r="EK8" s="61"/>
      <c r="EL8" s="63"/>
      <c r="EM8" s="61"/>
      <c r="EN8" s="61"/>
    </row>
    <row r="9" spans="1:144">
      <c r="A9" s="298">
        <v>1</v>
      </c>
      <c r="B9" s="298">
        <v>1</v>
      </c>
      <c r="C9" s="298">
        <v>8</v>
      </c>
      <c r="D9" s="298">
        <v>8</v>
      </c>
      <c r="E9" s="298"/>
      <c r="F9" s="298"/>
      <c r="G9" s="298"/>
      <c r="H9" s="298"/>
      <c r="I9" s="298"/>
      <c r="J9" s="298"/>
      <c r="K9" s="299"/>
      <c r="L9" s="299"/>
      <c r="M9" s="299" t="e">
        <f>(Fieldbook!#REF!+Fieldbook!#REF!)*10/rPlotSize</f>
        <v>#REF!</v>
      </c>
      <c r="N9" s="300"/>
      <c r="O9" s="396"/>
      <c r="P9" s="301" t="e">
        <f>Fieldbook!#REF!*100/Fieldbook!#REF!</f>
        <v>#REF!</v>
      </c>
      <c r="Q9" s="396"/>
      <c r="R9" s="301" t="e">
        <f>Fieldbook!#REF!</f>
        <v>#REF!</v>
      </c>
      <c r="S9" s="299" t="e">
        <f>(Fieldbook!#REF!+Fieldbook!#REF!)/(Fieldbook!#REF!+Fieldbook!#REF!+Fieldbook!#REF!)</f>
        <v>#REF!</v>
      </c>
      <c r="T9" s="301" t="e">
        <f>(Fieldbook!#REF!)*10/rPlotSize</f>
        <v>#REF!</v>
      </c>
      <c r="U9" s="396"/>
      <c r="V9" s="299" t="e">
        <f>(Fieldbook!#REF!)*10/rPlotSize</f>
        <v>#REF!</v>
      </c>
      <c r="W9" s="396"/>
      <c r="X9" s="301" t="e">
        <f>(Fieldbook!#REF!+Fieldbook!#REF!)/Fieldbook!#REF!</f>
        <v>#REF!</v>
      </c>
      <c r="Y9" s="301" t="e">
        <f>Fieldbook!#REF!*100/(Fieldbook!#REF!+Fieldbook!#REF!)</f>
        <v>#REF!</v>
      </c>
      <c r="Z9" s="301" t="e">
        <f>(Fieldbook!#REF!+Fieldbook!#REF!+Fieldbook!#REF!)*10/rPlotSize</f>
        <v>#REF!</v>
      </c>
      <c r="AA9" s="301" t="e">
        <f>(Fieldbook!#REF!+Fieldbook!#REF!)/Fieldbook!#REF!</f>
        <v>#REF!</v>
      </c>
      <c r="AB9" s="396"/>
      <c r="AC9" s="301"/>
      <c r="AD9" s="301" t="e">
        <f>(Fieldbook!#REF!)/Fieldbook!#REF!</f>
        <v>#REF!</v>
      </c>
      <c r="AE9" s="301" t="e">
        <f>(Fieldbook!#REF!)*10/rPlotSize</f>
        <v>#REF!</v>
      </c>
      <c r="AF9" s="396"/>
      <c r="AG9" s="396"/>
      <c r="AH9" s="396"/>
      <c r="AI9" s="397"/>
      <c r="AJ9" s="396"/>
      <c r="AK9" s="301" t="e">
        <f>Fieldbook!#REF!</f>
        <v>#REF!</v>
      </c>
      <c r="AL9" s="397"/>
      <c r="AM9" s="397"/>
      <c r="AN9" s="397"/>
      <c r="AO9" s="300" t="e">
        <f>Fieldbook!#REF!</f>
        <v>#REF!</v>
      </c>
      <c r="AP9" s="397"/>
      <c r="AQ9" s="397"/>
      <c r="AR9" s="300" t="e">
        <f>Fieldbook!#REF!</f>
        <v>#REF!</v>
      </c>
      <c r="AS9" s="300" t="e">
        <f>Fieldbook!#REF!</f>
        <v>#REF!</v>
      </c>
      <c r="AT9" s="300" t="e">
        <f>Fieldbook!#REF!</f>
        <v>#REF!</v>
      </c>
      <c r="AU9" s="300" t="e">
        <f>Fieldbook!#REF!</f>
        <v>#REF!</v>
      </c>
      <c r="AV9" s="396"/>
      <c r="AW9" s="396"/>
      <c r="AX9" s="395"/>
      <c r="AY9" s="395"/>
      <c r="AZ9" s="395"/>
      <c r="BA9" s="395"/>
      <c r="BB9" s="395"/>
      <c r="BC9" s="395"/>
      <c r="BD9" s="395"/>
      <c r="BE9" s="395"/>
      <c r="BF9" s="299"/>
      <c r="BG9" s="299"/>
      <c r="BH9" s="299"/>
      <c r="BI9" s="300"/>
      <c r="BJ9" s="397"/>
      <c r="BK9" s="397"/>
      <c r="BL9" s="397"/>
      <c r="BM9" s="397"/>
      <c r="BN9" s="397"/>
      <c r="BO9" s="397"/>
      <c r="BP9" s="300"/>
      <c r="BQ9" s="300"/>
      <c r="BR9" s="299"/>
      <c r="BS9" s="299"/>
      <c r="BT9" s="299"/>
      <c r="BU9" s="299"/>
      <c r="BV9" s="299"/>
      <c r="BW9" s="299"/>
      <c r="BX9" s="299"/>
      <c r="BY9" s="299"/>
      <c r="BZ9" s="299"/>
      <c r="CA9" s="299"/>
      <c r="CB9" s="299"/>
      <c r="CC9" s="299"/>
      <c r="CD9" s="300" t="e">
        <f>Fieldbook!#REF!</f>
        <v>#REF!</v>
      </c>
      <c r="CE9" s="300" t="e">
        <f>Fieldbook!#REF!</f>
        <v>#REF!</v>
      </c>
      <c r="CF9" s="300" t="e">
        <f>Fieldbook!#REF!</f>
        <v>#REF!</v>
      </c>
      <c r="CG9" s="300" t="e">
        <f>Fieldbook!#REF!</f>
        <v>#REF!</v>
      </c>
      <c r="CH9" s="300" t="e">
        <f>Fieldbook!#REF!</f>
        <v>#REF!</v>
      </c>
      <c r="CI9" s="300" t="e">
        <f>Fieldbook!#REF!</f>
        <v>#REF!</v>
      </c>
      <c r="CJ9" s="299" t="e">
        <f>Fieldbook!#REF!</f>
        <v>#REF!</v>
      </c>
      <c r="CK9" s="299" t="e">
        <f>Fieldbook!#REF!</f>
        <v>#REF!</v>
      </c>
      <c r="CL9" s="299" t="e">
        <f>Fieldbook!#REF!</f>
        <v>#REF!</v>
      </c>
      <c r="CM9" s="397"/>
      <c r="CN9" s="395"/>
      <c r="CO9" s="395"/>
      <c r="CP9" s="395"/>
      <c r="CQ9" s="395"/>
      <c r="CR9" s="395"/>
      <c r="CS9" s="302"/>
      <c r="CT9" s="302"/>
      <c r="CU9" s="302"/>
      <c r="CV9" s="302"/>
      <c r="CW9" s="302"/>
      <c r="CX9" s="302"/>
      <c r="CY9" s="302"/>
      <c r="CZ9" s="302"/>
      <c r="DA9" s="302"/>
      <c r="DB9" s="302"/>
      <c r="DC9" s="302"/>
      <c r="DD9" s="299"/>
      <c r="DE9" s="299"/>
      <c r="DF9" s="299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9"/>
      <c r="DZ9" s="59"/>
      <c r="EA9" s="60"/>
      <c r="EB9" s="61"/>
      <c r="EC9" s="61"/>
      <c r="ED9" s="62"/>
      <c r="EE9" s="63"/>
      <c r="EF9" s="61"/>
      <c r="EG9" s="61"/>
      <c r="EH9" s="62"/>
      <c r="EI9" s="63"/>
      <c r="EJ9" s="63"/>
      <c r="EK9" s="61"/>
      <c r="EL9" s="63"/>
      <c r="EM9" s="61"/>
      <c r="EN9" s="61"/>
    </row>
    <row r="10" spans="1:144">
      <c r="A10" s="298">
        <v>1</v>
      </c>
      <c r="B10" s="298">
        <v>1</v>
      </c>
      <c r="C10" s="298">
        <v>9</v>
      </c>
      <c r="D10" s="298">
        <v>9</v>
      </c>
      <c r="E10" s="298"/>
      <c r="F10" s="298"/>
      <c r="G10" s="298"/>
      <c r="H10" s="298"/>
      <c r="I10" s="298"/>
      <c r="J10" s="298"/>
      <c r="K10" s="299"/>
      <c r="L10" s="299"/>
      <c r="M10" s="299" t="e">
        <f>(Fieldbook!#REF!+Fieldbook!#REF!)*10/rPlotSize</f>
        <v>#REF!</v>
      </c>
      <c r="N10" s="300"/>
      <c r="O10" s="396"/>
      <c r="P10" s="301" t="e">
        <f>Fieldbook!#REF!*100/Fieldbook!#REF!</f>
        <v>#REF!</v>
      </c>
      <c r="Q10" s="396"/>
      <c r="R10" s="301" t="e">
        <f>Fieldbook!#REF!</f>
        <v>#REF!</v>
      </c>
      <c r="S10" s="299" t="e">
        <f>(Fieldbook!#REF!+Fieldbook!#REF!)/(Fieldbook!#REF!+Fieldbook!#REF!+Fieldbook!#REF!)</f>
        <v>#REF!</v>
      </c>
      <c r="T10" s="301" t="e">
        <f>(Fieldbook!#REF!)*10/rPlotSize</f>
        <v>#REF!</v>
      </c>
      <c r="U10" s="396"/>
      <c r="V10" s="299" t="e">
        <f>(Fieldbook!#REF!)*10/rPlotSize</f>
        <v>#REF!</v>
      </c>
      <c r="W10" s="396"/>
      <c r="X10" s="301" t="e">
        <f>(Fieldbook!#REF!+Fieldbook!#REF!)/Fieldbook!#REF!</f>
        <v>#REF!</v>
      </c>
      <c r="Y10" s="301" t="e">
        <f>Fieldbook!#REF!*100/(Fieldbook!#REF!+Fieldbook!#REF!)</f>
        <v>#REF!</v>
      </c>
      <c r="Z10" s="301" t="e">
        <f>(Fieldbook!#REF!+Fieldbook!#REF!+Fieldbook!#REF!)*10/rPlotSize</f>
        <v>#REF!</v>
      </c>
      <c r="AA10" s="301" t="e">
        <f>(Fieldbook!#REF!+Fieldbook!#REF!)/Fieldbook!#REF!</f>
        <v>#REF!</v>
      </c>
      <c r="AB10" s="396"/>
      <c r="AC10" s="301"/>
      <c r="AD10" s="301" t="e">
        <f>(Fieldbook!#REF!)/Fieldbook!#REF!</f>
        <v>#REF!</v>
      </c>
      <c r="AE10" s="301" t="e">
        <f>(Fieldbook!#REF!)*10/rPlotSize</f>
        <v>#REF!</v>
      </c>
      <c r="AF10" s="396"/>
      <c r="AG10" s="396"/>
      <c r="AH10" s="396"/>
      <c r="AI10" s="397"/>
      <c r="AJ10" s="396"/>
      <c r="AK10" s="301" t="e">
        <f>Fieldbook!#REF!</f>
        <v>#REF!</v>
      </c>
      <c r="AL10" s="397"/>
      <c r="AM10" s="397"/>
      <c r="AN10" s="397"/>
      <c r="AO10" s="300" t="e">
        <f>Fieldbook!#REF!</f>
        <v>#REF!</v>
      </c>
      <c r="AP10" s="397"/>
      <c r="AQ10" s="397"/>
      <c r="AR10" s="300" t="e">
        <f>Fieldbook!#REF!</f>
        <v>#REF!</v>
      </c>
      <c r="AS10" s="300" t="e">
        <f>Fieldbook!#REF!</f>
        <v>#REF!</v>
      </c>
      <c r="AT10" s="300" t="e">
        <f>Fieldbook!#REF!</f>
        <v>#REF!</v>
      </c>
      <c r="AU10" s="300" t="e">
        <f>Fieldbook!#REF!</f>
        <v>#REF!</v>
      </c>
      <c r="AV10" s="396"/>
      <c r="AW10" s="396"/>
      <c r="AX10" s="395"/>
      <c r="AY10" s="395"/>
      <c r="AZ10" s="395"/>
      <c r="BA10" s="395"/>
      <c r="BB10" s="395"/>
      <c r="BC10" s="395"/>
      <c r="BD10" s="395"/>
      <c r="BE10" s="395"/>
      <c r="BF10" s="299"/>
      <c r="BG10" s="299"/>
      <c r="BH10" s="299"/>
      <c r="BI10" s="300"/>
      <c r="BJ10" s="397"/>
      <c r="BK10" s="397"/>
      <c r="BL10" s="397"/>
      <c r="BM10" s="397"/>
      <c r="BN10" s="397"/>
      <c r="BO10" s="397"/>
      <c r="BP10" s="300"/>
      <c r="BQ10" s="300"/>
      <c r="BR10" s="299"/>
      <c r="BS10" s="299"/>
      <c r="BT10" s="299"/>
      <c r="BU10" s="299"/>
      <c r="BV10" s="299"/>
      <c r="BW10" s="299"/>
      <c r="BX10" s="299"/>
      <c r="BY10" s="299"/>
      <c r="BZ10" s="299"/>
      <c r="CA10" s="299"/>
      <c r="CB10" s="299"/>
      <c r="CC10" s="299"/>
      <c r="CD10" s="300" t="e">
        <f>Fieldbook!#REF!</f>
        <v>#REF!</v>
      </c>
      <c r="CE10" s="300" t="e">
        <f>Fieldbook!#REF!</f>
        <v>#REF!</v>
      </c>
      <c r="CF10" s="300" t="e">
        <f>Fieldbook!#REF!</f>
        <v>#REF!</v>
      </c>
      <c r="CG10" s="300" t="e">
        <f>Fieldbook!#REF!</f>
        <v>#REF!</v>
      </c>
      <c r="CH10" s="300" t="e">
        <f>Fieldbook!#REF!</f>
        <v>#REF!</v>
      </c>
      <c r="CI10" s="300" t="e">
        <f>Fieldbook!#REF!</f>
        <v>#REF!</v>
      </c>
      <c r="CJ10" s="299" t="e">
        <f>Fieldbook!#REF!</f>
        <v>#REF!</v>
      </c>
      <c r="CK10" s="299" t="e">
        <f>Fieldbook!#REF!</f>
        <v>#REF!</v>
      </c>
      <c r="CL10" s="299" t="e">
        <f>Fieldbook!#REF!</f>
        <v>#REF!</v>
      </c>
      <c r="CM10" s="397"/>
      <c r="CN10" s="395"/>
      <c r="CO10" s="395"/>
      <c r="CP10" s="395"/>
      <c r="CQ10" s="395"/>
      <c r="CR10" s="395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299"/>
      <c r="DE10" s="299"/>
      <c r="DF10" s="299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9"/>
      <c r="DZ10" s="59"/>
      <c r="EA10" s="60"/>
      <c r="EB10" s="61"/>
      <c r="EC10" s="61"/>
      <c r="ED10" s="62"/>
      <c r="EE10" s="63"/>
      <c r="EF10" s="61"/>
      <c r="EG10" s="61"/>
      <c r="EH10" s="62"/>
      <c r="EI10" s="63"/>
      <c r="EJ10" s="63"/>
      <c r="EK10" s="61"/>
      <c r="EL10" s="63"/>
      <c r="EM10" s="61"/>
      <c r="EN10" s="61"/>
    </row>
    <row r="11" spans="1:144">
      <c r="A11" s="298">
        <v>1</v>
      </c>
      <c r="B11" s="298">
        <v>1</v>
      </c>
      <c r="C11" s="298">
        <v>10</v>
      </c>
      <c r="D11" s="298">
        <v>10</v>
      </c>
      <c r="E11" s="298"/>
      <c r="F11" s="298"/>
      <c r="G11" s="298"/>
      <c r="H11" s="298"/>
      <c r="I11" s="298"/>
      <c r="J11" s="298"/>
      <c r="K11" s="299"/>
      <c r="L11" s="299"/>
      <c r="M11" s="299" t="e">
        <f>(Fieldbook!#REF!+Fieldbook!#REF!)*10/rPlotSize</f>
        <v>#REF!</v>
      </c>
      <c r="N11" s="300"/>
      <c r="O11" s="396"/>
      <c r="P11" s="301" t="e">
        <f>Fieldbook!#REF!*100/Fieldbook!#REF!</f>
        <v>#REF!</v>
      </c>
      <c r="Q11" s="396"/>
      <c r="R11" s="301" t="e">
        <f>Fieldbook!#REF!</f>
        <v>#REF!</v>
      </c>
      <c r="S11" s="299" t="e">
        <f>(Fieldbook!#REF!+Fieldbook!#REF!)/(Fieldbook!#REF!+Fieldbook!#REF!+Fieldbook!#REF!)</f>
        <v>#REF!</v>
      </c>
      <c r="T11" s="301" t="e">
        <f>(Fieldbook!#REF!)*10/rPlotSize</f>
        <v>#REF!</v>
      </c>
      <c r="U11" s="396"/>
      <c r="V11" s="299" t="e">
        <f>(Fieldbook!#REF!)*10/rPlotSize</f>
        <v>#REF!</v>
      </c>
      <c r="W11" s="396"/>
      <c r="X11" s="301" t="e">
        <f>(Fieldbook!#REF!+Fieldbook!#REF!)/Fieldbook!#REF!</f>
        <v>#REF!</v>
      </c>
      <c r="Y11" s="301" t="e">
        <f>Fieldbook!#REF!*100/(Fieldbook!#REF!+Fieldbook!#REF!)</f>
        <v>#REF!</v>
      </c>
      <c r="Z11" s="301" t="e">
        <f>(Fieldbook!#REF!+Fieldbook!#REF!+Fieldbook!#REF!)*10/rPlotSize</f>
        <v>#REF!</v>
      </c>
      <c r="AA11" s="301" t="e">
        <f>(Fieldbook!#REF!+Fieldbook!#REF!)/Fieldbook!#REF!</f>
        <v>#REF!</v>
      </c>
      <c r="AB11" s="396"/>
      <c r="AC11" s="301"/>
      <c r="AD11" s="301" t="e">
        <f>(Fieldbook!#REF!)/Fieldbook!#REF!</f>
        <v>#REF!</v>
      </c>
      <c r="AE11" s="301" t="e">
        <f>(Fieldbook!#REF!)*10/rPlotSize</f>
        <v>#REF!</v>
      </c>
      <c r="AF11" s="396"/>
      <c r="AG11" s="396"/>
      <c r="AH11" s="396"/>
      <c r="AI11" s="397"/>
      <c r="AJ11" s="396"/>
      <c r="AK11" s="301" t="e">
        <f>Fieldbook!#REF!</f>
        <v>#REF!</v>
      </c>
      <c r="AL11" s="397"/>
      <c r="AM11" s="397"/>
      <c r="AN11" s="397"/>
      <c r="AO11" s="300" t="e">
        <f>Fieldbook!#REF!</f>
        <v>#REF!</v>
      </c>
      <c r="AP11" s="397"/>
      <c r="AQ11" s="397"/>
      <c r="AR11" s="300" t="e">
        <f>Fieldbook!#REF!</f>
        <v>#REF!</v>
      </c>
      <c r="AS11" s="300" t="e">
        <f>Fieldbook!#REF!</f>
        <v>#REF!</v>
      </c>
      <c r="AT11" s="300" t="e">
        <f>Fieldbook!#REF!</f>
        <v>#REF!</v>
      </c>
      <c r="AU11" s="300" t="e">
        <f>Fieldbook!#REF!</f>
        <v>#REF!</v>
      </c>
      <c r="AV11" s="396"/>
      <c r="AW11" s="396"/>
      <c r="AX11" s="395"/>
      <c r="AY11" s="395"/>
      <c r="AZ11" s="395"/>
      <c r="BA11" s="395"/>
      <c r="BB11" s="395"/>
      <c r="BC11" s="395"/>
      <c r="BD11" s="395"/>
      <c r="BE11" s="395"/>
      <c r="BF11" s="299"/>
      <c r="BG11" s="299"/>
      <c r="BH11" s="299"/>
      <c r="BI11" s="300"/>
      <c r="BJ11" s="397"/>
      <c r="BK11" s="397"/>
      <c r="BL11" s="397"/>
      <c r="BM11" s="397"/>
      <c r="BN11" s="397"/>
      <c r="BO11" s="397"/>
      <c r="BP11" s="300"/>
      <c r="BQ11" s="300"/>
      <c r="BR11" s="299"/>
      <c r="BS11" s="299"/>
      <c r="BT11" s="299"/>
      <c r="BU11" s="299"/>
      <c r="BV11" s="299"/>
      <c r="BW11" s="299"/>
      <c r="BX11" s="299"/>
      <c r="BY11" s="299"/>
      <c r="BZ11" s="299"/>
      <c r="CA11" s="299"/>
      <c r="CB11" s="299"/>
      <c r="CC11" s="299"/>
      <c r="CD11" s="300" t="e">
        <f>Fieldbook!#REF!</f>
        <v>#REF!</v>
      </c>
      <c r="CE11" s="300" t="e">
        <f>Fieldbook!#REF!</f>
        <v>#REF!</v>
      </c>
      <c r="CF11" s="300" t="e">
        <f>Fieldbook!#REF!</f>
        <v>#REF!</v>
      </c>
      <c r="CG11" s="300" t="e">
        <f>Fieldbook!#REF!</f>
        <v>#REF!</v>
      </c>
      <c r="CH11" s="300" t="e">
        <f>Fieldbook!#REF!</f>
        <v>#REF!</v>
      </c>
      <c r="CI11" s="300" t="e">
        <f>Fieldbook!#REF!</f>
        <v>#REF!</v>
      </c>
      <c r="CJ11" s="299" t="e">
        <f>Fieldbook!#REF!</f>
        <v>#REF!</v>
      </c>
      <c r="CK11" s="299" t="e">
        <f>Fieldbook!#REF!</f>
        <v>#REF!</v>
      </c>
      <c r="CL11" s="299" t="e">
        <f>Fieldbook!#REF!</f>
        <v>#REF!</v>
      </c>
      <c r="CM11" s="397"/>
      <c r="CN11" s="395"/>
      <c r="CO11" s="395"/>
      <c r="CP11" s="395"/>
      <c r="CQ11" s="395"/>
      <c r="CR11" s="395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299"/>
      <c r="DE11" s="299"/>
      <c r="DF11" s="299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9"/>
      <c r="DZ11" s="59"/>
      <c r="EA11" s="60"/>
      <c r="EB11" s="61"/>
      <c r="EC11" s="61"/>
      <c r="ED11" s="62"/>
      <c r="EE11" s="63"/>
      <c r="EF11" s="61"/>
      <c r="EG11" s="61"/>
      <c r="EH11" s="62"/>
      <c r="EI11" s="63"/>
      <c r="EJ11" s="63"/>
      <c r="EK11" s="61"/>
      <c r="EL11" s="63"/>
      <c r="EM11" s="61"/>
      <c r="EN11" s="61"/>
    </row>
    <row r="12" spans="1:144">
      <c r="A12" s="298">
        <v>1</v>
      </c>
      <c r="B12" s="298">
        <v>1</v>
      </c>
      <c r="C12" s="298">
        <v>11</v>
      </c>
      <c r="D12" s="298">
        <v>11</v>
      </c>
      <c r="E12" s="298"/>
      <c r="F12" s="298"/>
      <c r="G12" s="298"/>
      <c r="H12" s="298"/>
      <c r="I12" s="298"/>
      <c r="J12" s="298"/>
      <c r="K12" s="299"/>
      <c r="L12" s="299"/>
      <c r="M12" s="299" t="e">
        <f>(Fieldbook!#REF!+Fieldbook!#REF!)*10/rPlotSize</f>
        <v>#REF!</v>
      </c>
      <c r="N12" s="300"/>
      <c r="O12" s="396"/>
      <c r="P12" s="301" t="e">
        <f>Fieldbook!#REF!*100/Fieldbook!#REF!</f>
        <v>#REF!</v>
      </c>
      <c r="Q12" s="396"/>
      <c r="R12" s="301" t="e">
        <f>Fieldbook!#REF!</f>
        <v>#REF!</v>
      </c>
      <c r="S12" s="299" t="e">
        <f>(Fieldbook!#REF!+Fieldbook!#REF!)/(Fieldbook!#REF!+Fieldbook!#REF!+Fieldbook!#REF!)</f>
        <v>#REF!</v>
      </c>
      <c r="T12" s="301" t="e">
        <f>(Fieldbook!#REF!)*10/rPlotSize</f>
        <v>#REF!</v>
      </c>
      <c r="U12" s="396"/>
      <c r="V12" s="299" t="e">
        <f>(Fieldbook!#REF!)*10/rPlotSize</f>
        <v>#REF!</v>
      </c>
      <c r="W12" s="396"/>
      <c r="X12" s="301" t="e">
        <f>(Fieldbook!#REF!+Fieldbook!#REF!)/Fieldbook!#REF!</f>
        <v>#REF!</v>
      </c>
      <c r="Y12" s="301" t="e">
        <f>Fieldbook!#REF!*100/(Fieldbook!#REF!+Fieldbook!#REF!)</f>
        <v>#REF!</v>
      </c>
      <c r="Z12" s="301" t="e">
        <f>(Fieldbook!#REF!+Fieldbook!#REF!+Fieldbook!#REF!)*10/rPlotSize</f>
        <v>#REF!</v>
      </c>
      <c r="AA12" s="301" t="e">
        <f>(Fieldbook!#REF!+Fieldbook!#REF!)/Fieldbook!#REF!</f>
        <v>#REF!</v>
      </c>
      <c r="AB12" s="396"/>
      <c r="AC12" s="301"/>
      <c r="AD12" s="301" t="e">
        <f>(Fieldbook!#REF!)/Fieldbook!#REF!</f>
        <v>#REF!</v>
      </c>
      <c r="AE12" s="301" t="e">
        <f>(Fieldbook!#REF!)*10/rPlotSize</f>
        <v>#REF!</v>
      </c>
      <c r="AF12" s="396"/>
      <c r="AG12" s="396"/>
      <c r="AH12" s="396"/>
      <c r="AI12" s="397"/>
      <c r="AJ12" s="396"/>
      <c r="AK12" s="301" t="e">
        <f>Fieldbook!#REF!</f>
        <v>#REF!</v>
      </c>
      <c r="AL12" s="397"/>
      <c r="AM12" s="397"/>
      <c r="AN12" s="397"/>
      <c r="AO12" s="300" t="e">
        <f>Fieldbook!#REF!</f>
        <v>#REF!</v>
      </c>
      <c r="AP12" s="397"/>
      <c r="AQ12" s="397"/>
      <c r="AR12" s="300" t="e">
        <f>Fieldbook!#REF!</f>
        <v>#REF!</v>
      </c>
      <c r="AS12" s="300" t="e">
        <f>Fieldbook!#REF!</f>
        <v>#REF!</v>
      </c>
      <c r="AT12" s="300" t="e">
        <f>Fieldbook!#REF!</f>
        <v>#REF!</v>
      </c>
      <c r="AU12" s="300" t="e">
        <f>Fieldbook!#REF!</f>
        <v>#REF!</v>
      </c>
      <c r="AV12" s="396"/>
      <c r="AW12" s="396"/>
      <c r="AX12" s="395"/>
      <c r="AY12" s="395"/>
      <c r="AZ12" s="395"/>
      <c r="BA12" s="395"/>
      <c r="BB12" s="395"/>
      <c r="BC12" s="395"/>
      <c r="BD12" s="395"/>
      <c r="BE12" s="395"/>
      <c r="BF12" s="299"/>
      <c r="BG12" s="299"/>
      <c r="BH12" s="299"/>
      <c r="BI12" s="300"/>
      <c r="BJ12" s="397"/>
      <c r="BK12" s="397"/>
      <c r="BL12" s="397"/>
      <c r="BM12" s="397"/>
      <c r="BN12" s="397"/>
      <c r="BO12" s="397"/>
      <c r="BP12" s="300"/>
      <c r="BQ12" s="300"/>
      <c r="BR12" s="299"/>
      <c r="BS12" s="299"/>
      <c r="BT12" s="299"/>
      <c r="BU12" s="299"/>
      <c r="BV12" s="299"/>
      <c r="BW12" s="299"/>
      <c r="BX12" s="299"/>
      <c r="BY12" s="299"/>
      <c r="BZ12" s="299"/>
      <c r="CA12" s="299"/>
      <c r="CB12" s="299"/>
      <c r="CC12" s="299"/>
      <c r="CD12" s="300" t="e">
        <f>Fieldbook!#REF!</f>
        <v>#REF!</v>
      </c>
      <c r="CE12" s="300" t="e">
        <f>Fieldbook!#REF!</f>
        <v>#REF!</v>
      </c>
      <c r="CF12" s="300" t="e">
        <f>Fieldbook!#REF!</f>
        <v>#REF!</v>
      </c>
      <c r="CG12" s="300" t="e">
        <f>Fieldbook!#REF!</f>
        <v>#REF!</v>
      </c>
      <c r="CH12" s="300" t="e">
        <f>Fieldbook!#REF!</f>
        <v>#REF!</v>
      </c>
      <c r="CI12" s="300" t="e">
        <f>Fieldbook!#REF!</f>
        <v>#REF!</v>
      </c>
      <c r="CJ12" s="299" t="e">
        <f>Fieldbook!#REF!</f>
        <v>#REF!</v>
      </c>
      <c r="CK12" s="299" t="e">
        <f>Fieldbook!#REF!</f>
        <v>#REF!</v>
      </c>
      <c r="CL12" s="299" t="e">
        <f>Fieldbook!#REF!</f>
        <v>#REF!</v>
      </c>
      <c r="CM12" s="397"/>
      <c r="CN12" s="395"/>
      <c r="CO12" s="395"/>
      <c r="CP12" s="395"/>
      <c r="CQ12" s="395"/>
      <c r="CR12" s="395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299"/>
      <c r="DE12" s="299"/>
      <c r="DF12" s="299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9"/>
      <c r="DZ12" s="59"/>
      <c r="EA12" s="60"/>
      <c r="EB12" s="61"/>
      <c r="EC12" s="61"/>
      <c r="ED12" s="62"/>
      <c r="EE12" s="63"/>
      <c r="EF12" s="61"/>
      <c r="EG12" s="61"/>
      <c r="EH12" s="62"/>
      <c r="EI12" s="63"/>
      <c r="EJ12" s="63"/>
      <c r="EK12" s="61"/>
      <c r="EL12" s="63"/>
      <c r="EM12" s="61"/>
      <c r="EN12" s="61"/>
    </row>
    <row r="13" spans="1:144">
      <c r="A13" s="298">
        <v>1</v>
      </c>
      <c r="B13" s="298">
        <v>1</v>
      </c>
      <c r="C13" s="298">
        <v>12</v>
      </c>
      <c r="D13" s="298">
        <v>12</v>
      </c>
      <c r="E13" s="298"/>
      <c r="F13" s="298"/>
      <c r="G13" s="298"/>
      <c r="H13" s="298"/>
      <c r="I13" s="298"/>
      <c r="J13" s="298"/>
      <c r="K13" s="299"/>
      <c r="L13" s="299"/>
      <c r="M13" s="299" t="e">
        <f>(Fieldbook!#REF!+Fieldbook!#REF!)*10/rPlotSize</f>
        <v>#REF!</v>
      </c>
      <c r="N13" s="300"/>
      <c r="O13" s="396"/>
      <c r="P13" s="301" t="e">
        <f>Fieldbook!#REF!*100/Fieldbook!#REF!</f>
        <v>#REF!</v>
      </c>
      <c r="Q13" s="396"/>
      <c r="R13" s="301" t="e">
        <f>Fieldbook!#REF!</f>
        <v>#REF!</v>
      </c>
      <c r="S13" s="299" t="e">
        <f>(Fieldbook!#REF!+Fieldbook!#REF!)/(Fieldbook!#REF!+Fieldbook!#REF!+Fieldbook!#REF!)</f>
        <v>#REF!</v>
      </c>
      <c r="T13" s="301" t="e">
        <f>(Fieldbook!#REF!)*10/rPlotSize</f>
        <v>#REF!</v>
      </c>
      <c r="U13" s="396"/>
      <c r="V13" s="299" t="e">
        <f>(Fieldbook!#REF!)*10/rPlotSize</f>
        <v>#REF!</v>
      </c>
      <c r="W13" s="396"/>
      <c r="X13" s="301" t="e">
        <f>(Fieldbook!#REF!+Fieldbook!#REF!)/Fieldbook!#REF!</f>
        <v>#REF!</v>
      </c>
      <c r="Y13" s="301" t="e">
        <f>Fieldbook!#REF!*100/(Fieldbook!#REF!+Fieldbook!#REF!)</f>
        <v>#REF!</v>
      </c>
      <c r="Z13" s="301" t="e">
        <f>(Fieldbook!#REF!+Fieldbook!#REF!+Fieldbook!#REF!)*10/rPlotSize</f>
        <v>#REF!</v>
      </c>
      <c r="AA13" s="301" t="e">
        <f>(Fieldbook!#REF!+Fieldbook!#REF!)/Fieldbook!#REF!</f>
        <v>#REF!</v>
      </c>
      <c r="AB13" s="396"/>
      <c r="AC13" s="301"/>
      <c r="AD13" s="301" t="e">
        <f>(Fieldbook!#REF!)/Fieldbook!#REF!</f>
        <v>#REF!</v>
      </c>
      <c r="AE13" s="301" t="e">
        <f>(Fieldbook!#REF!)*10/rPlotSize</f>
        <v>#REF!</v>
      </c>
      <c r="AF13" s="396"/>
      <c r="AG13" s="396"/>
      <c r="AH13" s="396"/>
      <c r="AI13" s="397"/>
      <c r="AJ13" s="396"/>
      <c r="AK13" s="301" t="e">
        <f>Fieldbook!#REF!</f>
        <v>#REF!</v>
      </c>
      <c r="AL13" s="397"/>
      <c r="AM13" s="397"/>
      <c r="AN13" s="397"/>
      <c r="AO13" s="300" t="e">
        <f>Fieldbook!#REF!</f>
        <v>#REF!</v>
      </c>
      <c r="AP13" s="397"/>
      <c r="AQ13" s="397"/>
      <c r="AR13" s="300" t="e">
        <f>Fieldbook!#REF!</f>
        <v>#REF!</v>
      </c>
      <c r="AS13" s="300" t="e">
        <f>Fieldbook!#REF!</f>
        <v>#REF!</v>
      </c>
      <c r="AT13" s="300" t="e">
        <f>Fieldbook!#REF!</f>
        <v>#REF!</v>
      </c>
      <c r="AU13" s="300" t="e">
        <f>Fieldbook!#REF!</f>
        <v>#REF!</v>
      </c>
      <c r="AV13" s="396"/>
      <c r="AW13" s="396"/>
      <c r="AX13" s="395"/>
      <c r="AY13" s="395"/>
      <c r="AZ13" s="395"/>
      <c r="BA13" s="395"/>
      <c r="BB13" s="395"/>
      <c r="BC13" s="395"/>
      <c r="BD13" s="395"/>
      <c r="BE13" s="395"/>
      <c r="BF13" s="299"/>
      <c r="BG13" s="299"/>
      <c r="BH13" s="299"/>
      <c r="BI13" s="300"/>
      <c r="BJ13" s="397"/>
      <c r="BK13" s="397"/>
      <c r="BL13" s="397"/>
      <c r="BM13" s="397"/>
      <c r="BN13" s="397"/>
      <c r="BO13" s="397"/>
      <c r="BP13" s="300"/>
      <c r="BQ13" s="300"/>
      <c r="BR13" s="299"/>
      <c r="BS13" s="299"/>
      <c r="BT13" s="299"/>
      <c r="BU13" s="299"/>
      <c r="BV13" s="299"/>
      <c r="BW13" s="299"/>
      <c r="BX13" s="299"/>
      <c r="BY13" s="299"/>
      <c r="BZ13" s="299"/>
      <c r="CA13" s="299"/>
      <c r="CB13" s="299"/>
      <c r="CC13" s="299"/>
      <c r="CD13" s="300" t="e">
        <f>Fieldbook!#REF!</f>
        <v>#REF!</v>
      </c>
      <c r="CE13" s="300" t="e">
        <f>Fieldbook!#REF!</f>
        <v>#REF!</v>
      </c>
      <c r="CF13" s="300" t="e">
        <f>Fieldbook!#REF!</f>
        <v>#REF!</v>
      </c>
      <c r="CG13" s="300" t="e">
        <f>Fieldbook!#REF!</f>
        <v>#REF!</v>
      </c>
      <c r="CH13" s="300" t="e">
        <f>Fieldbook!#REF!</f>
        <v>#REF!</v>
      </c>
      <c r="CI13" s="300" t="e">
        <f>Fieldbook!#REF!</f>
        <v>#REF!</v>
      </c>
      <c r="CJ13" s="299" t="e">
        <f>Fieldbook!#REF!</f>
        <v>#REF!</v>
      </c>
      <c r="CK13" s="299" t="e">
        <f>Fieldbook!#REF!</f>
        <v>#REF!</v>
      </c>
      <c r="CL13" s="299" t="e">
        <f>Fieldbook!#REF!</f>
        <v>#REF!</v>
      </c>
      <c r="CM13" s="397"/>
      <c r="CN13" s="395"/>
      <c r="CO13" s="395"/>
      <c r="CP13" s="395"/>
      <c r="CQ13" s="395"/>
      <c r="CR13" s="395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299"/>
      <c r="DE13" s="299"/>
      <c r="DF13" s="299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9"/>
      <c r="DZ13" s="59"/>
      <c r="EA13" s="60"/>
      <c r="EB13" s="61"/>
      <c r="EC13" s="61"/>
      <c r="ED13" s="62"/>
      <c r="EE13" s="63"/>
      <c r="EF13" s="61"/>
      <c r="EG13" s="61"/>
      <c r="EH13" s="62"/>
      <c r="EI13" s="63"/>
      <c r="EJ13" s="63"/>
      <c r="EK13" s="61"/>
      <c r="EL13" s="63"/>
      <c r="EM13" s="61"/>
      <c r="EN13" s="61"/>
    </row>
    <row r="14" spans="1:144">
      <c r="A14" s="298">
        <v>1</v>
      </c>
      <c r="B14" s="298">
        <v>1</v>
      </c>
      <c r="C14" s="298">
        <v>13</v>
      </c>
      <c r="D14" s="298">
        <v>13</v>
      </c>
      <c r="E14" s="298"/>
      <c r="F14" s="298"/>
      <c r="G14" s="298"/>
      <c r="H14" s="298"/>
      <c r="I14" s="298"/>
      <c r="J14" s="298"/>
      <c r="K14" s="299"/>
      <c r="L14" s="299"/>
      <c r="M14" s="299" t="e">
        <f>(Fieldbook!#REF!+Fieldbook!#REF!)*10/rPlotSize</f>
        <v>#REF!</v>
      </c>
      <c r="N14" s="300"/>
      <c r="O14" s="396"/>
      <c r="P14" s="301" t="e">
        <f>Fieldbook!#REF!*100/Fieldbook!#REF!</f>
        <v>#REF!</v>
      </c>
      <c r="Q14" s="396"/>
      <c r="R14" s="301" t="e">
        <f>Fieldbook!#REF!</f>
        <v>#REF!</v>
      </c>
      <c r="S14" s="299" t="e">
        <f>(Fieldbook!#REF!+Fieldbook!#REF!)/(Fieldbook!#REF!+Fieldbook!#REF!+Fieldbook!#REF!)</f>
        <v>#REF!</v>
      </c>
      <c r="T14" s="301" t="e">
        <f>(Fieldbook!#REF!)*10/rPlotSize</f>
        <v>#REF!</v>
      </c>
      <c r="U14" s="396"/>
      <c r="V14" s="299" t="e">
        <f>(Fieldbook!#REF!)*10/rPlotSize</f>
        <v>#REF!</v>
      </c>
      <c r="W14" s="396"/>
      <c r="X14" s="301" t="e">
        <f>(Fieldbook!#REF!+Fieldbook!#REF!)/Fieldbook!#REF!</f>
        <v>#REF!</v>
      </c>
      <c r="Y14" s="301" t="e">
        <f>Fieldbook!#REF!*100/(Fieldbook!#REF!+Fieldbook!#REF!)</f>
        <v>#REF!</v>
      </c>
      <c r="Z14" s="301" t="e">
        <f>(Fieldbook!#REF!+Fieldbook!#REF!+Fieldbook!#REF!)*10/rPlotSize</f>
        <v>#REF!</v>
      </c>
      <c r="AA14" s="301" t="e">
        <f>(Fieldbook!#REF!+Fieldbook!#REF!)/Fieldbook!#REF!</f>
        <v>#REF!</v>
      </c>
      <c r="AB14" s="396"/>
      <c r="AC14" s="301"/>
      <c r="AD14" s="301" t="e">
        <f>(Fieldbook!#REF!)/Fieldbook!#REF!</f>
        <v>#REF!</v>
      </c>
      <c r="AE14" s="301" t="e">
        <f>(Fieldbook!#REF!)*10/rPlotSize</f>
        <v>#REF!</v>
      </c>
      <c r="AF14" s="396"/>
      <c r="AG14" s="396"/>
      <c r="AH14" s="396"/>
      <c r="AI14" s="397"/>
      <c r="AJ14" s="396"/>
      <c r="AK14" s="301" t="e">
        <f>Fieldbook!#REF!</f>
        <v>#REF!</v>
      </c>
      <c r="AL14" s="397"/>
      <c r="AM14" s="397"/>
      <c r="AN14" s="397"/>
      <c r="AO14" s="300" t="e">
        <f>Fieldbook!#REF!</f>
        <v>#REF!</v>
      </c>
      <c r="AP14" s="397"/>
      <c r="AQ14" s="397"/>
      <c r="AR14" s="300" t="e">
        <f>Fieldbook!#REF!</f>
        <v>#REF!</v>
      </c>
      <c r="AS14" s="300" t="e">
        <f>Fieldbook!#REF!</f>
        <v>#REF!</v>
      </c>
      <c r="AT14" s="300" t="e">
        <f>Fieldbook!#REF!</f>
        <v>#REF!</v>
      </c>
      <c r="AU14" s="300" t="e">
        <f>Fieldbook!#REF!</f>
        <v>#REF!</v>
      </c>
      <c r="AV14" s="396"/>
      <c r="AW14" s="396"/>
      <c r="AX14" s="395"/>
      <c r="AY14" s="395"/>
      <c r="AZ14" s="395"/>
      <c r="BA14" s="395"/>
      <c r="BB14" s="395"/>
      <c r="BC14" s="395"/>
      <c r="BD14" s="395"/>
      <c r="BE14" s="395"/>
      <c r="BF14" s="299"/>
      <c r="BG14" s="299"/>
      <c r="BH14" s="299"/>
      <c r="BI14" s="300"/>
      <c r="BJ14" s="397"/>
      <c r="BK14" s="397"/>
      <c r="BL14" s="397"/>
      <c r="BM14" s="397"/>
      <c r="BN14" s="397"/>
      <c r="BO14" s="397"/>
      <c r="BP14" s="300"/>
      <c r="BQ14" s="300"/>
      <c r="BR14" s="299"/>
      <c r="BS14" s="299"/>
      <c r="BT14" s="299"/>
      <c r="BU14" s="299"/>
      <c r="BV14" s="299"/>
      <c r="BW14" s="299"/>
      <c r="BX14" s="299"/>
      <c r="BY14" s="299"/>
      <c r="BZ14" s="299"/>
      <c r="CA14" s="299"/>
      <c r="CB14" s="299"/>
      <c r="CC14" s="299"/>
      <c r="CD14" s="300" t="e">
        <f>Fieldbook!#REF!</f>
        <v>#REF!</v>
      </c>
      <c r="CE14" s="300" t="e">
        <f>Fieldbook!#REF!</f>
        <v>#REF!</v>
      </c>
      <c r="CF14" s="300" t="e">
        <f>Fieldbook!#REF!</f>
        <v>#REF!</v>
      </c>
      <c r="CG14" s="300" t="e">
        <f>Fieldbook!#REF!</f>
        <v>#REF!</v>
      </c>
      <c r="CH14" s="300" t="e">
        <f>Fieldbook!#REF!</f>
        <v>#REF!</v>
      </c>
      <c r="CI14" s="300" t="e">
        <f>Fieldbook!#REF!</f>
        <v>#REF!</v>
      </c>
      <c r="CJ14" s="299" t="e">
        <f>Fieldbook!#REF!</f>
        <v>#REF!</v>
      </c>
      <c r="CK14" s="299" t="e">
        <f>Fieldbook!#REF!</f>
        <v>#REF!</v>
      </c>
      <c r="CL14" s="299" t="e">
        <f>Fieldbook!#REF!</f>
        <v>#REF!</v>
      </c>
      <c r="CM14" s="397"/>
      <c r="CN14" s="395"/>
      <c r="CO14" s="395"/>
      <c r="CP14" s="395"/>
      <c r="CQ14" s="395"/>
      <c r="CR14" s="395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299"/>
      <c r="DE14" s="299"/>
      <c r="DF14" s="299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9"/>
      <c r="DZ14" s="59"/>
      <c r="EA14" s="60"/>
      <c r="EB14" s="61"/>
      <c r="EC14" s="61"/>
      <c r="ED14" s="62"/>
      <c r="EE14" s="63"/>
      <c r="EF14" s="61"/>
      <c r="EG14" s="61"/>
      <c r="EH14" s="62"/>
      <c r="EI14" s="63"/>
      <c r="EJ14" s="63"/>
      <c r="EK14" s="61"/>
      <c r="EL14" s="63"/>
      <c r="EM14" s="61"/>
      <c r="EN14" s="61"/>
    </row>
    <row r="15" spans="1:144">
      <c r="A15" s="298">
        <v>1</v>
      </c>
      <c r="B15" s="298">
        <v>1</v>
      </c>
      <c r="C15" s="298">
        <v>14</v>
      </c>
      <c r="D15" s="298">
        <v>14</v>
      </c>
      <c r="E15" s="298"/>
      <c r="F15" s="298"/>
      <c r="G15" s="298"/>
      <c r="H15" s="298"/>
      <c r="I15" s="298"/>
      <c r="J15" s="298"/>
      <c r="K15" s="299"/>
      <c r="L15" s="299"/>
      <c r="M15" s="395"/>
      <c r="N15" s="300"/>
      <c r="O15" s="396"/>
      <c r="P15" s="396"/>
      <c r="Q15" s="396"/>
      <c r="R15" s="396"/>
      <c r="S15" s="395"/>
      <c r="T15" s="396"/>
      <c r="U15" s="396"/>
      <c r="V15" s="395"/>
      <c r="W15" s="396"/>
      <c r="X15" s="396"/>
      <c r="Y15" s="396"/>
      <c r="Z15" s="396"/>
      <c r="AA15" s="396"/>
      <c r="AB15" s="396"/>
      <c r="AC15" s="301"/>
      <c r="AD15" s="396"/>
      <c r="AE15" s="396"/>
      <c r="AF15" s="396"/>
      <c r="AG15" s="396"/>
      <c r="AH15" s="396"/>
      <c r="AI15" s="397"/>
      <c r="AJ15" s="396"/>
      <c r="AK15" s="396"/>
      <c r="AL15" s="397"/>
      <c r="AM15" s="397"/>
      <c r="AN15" s="397"/>
      <c r="AO15" s="397"/>
      <c r="AP15" s="397"/>
      <c r="AQ15" s="397"/>
      <c r="AR15" s="397"/>
      <c r="AS15" s="397"/>
      <c r="AT15" s="397"/>
      <c r="AU15" s="397"/>
      <c r="AV15" s="396"/>
      <c r="AW15" s="396"/>
      <c r="AX15" s="395"/>
      <c r="AY15" s="395"/>
      <c r="AZ15" s="395"/>
      <c r="BA15" s="395"/>
      <c r="BB15" s="395"/>
      <c r="BC15" s="395"/>
      <c r="BD15" s="395"/>
      <c r="BE15" s="395"/>
      <c r="BF15" s="299"/>
      <c r="BG15" s="299"/>
      <c r="BH15" s="299"/>
      <c r="BI15" s="300"/>
      <c r="BJ15" s="397"/>
      <c r="BK15" s="397"/>
      <c r="BL15" s="397"/>
      <c r="BM15" s="397"/>
      <c r="BN15" s="397"/>
      <c r="BO15" s="397"/>
      <c r="BP15" s="300"/>
      <c r="BQ15" s="300"/>
      <c r="BR15" s="299"/>
      <c r="BS15" s="299"/>
      <c r="BT15" s="299"/>
      <c r="BU15" s="299"/>
      <c r="BV15" s="299"/>
      <c r="BW15" s="299"/>
      <c r="BX15" s="299"/>
      <c r="BY15" s="299"/>
      <c r="BZ15" s="299"/>
      <c r="CA15" s="299"/>
      <c r="CB15" s="299"/>
      <c r="CC15" s="299"/>
      <c r="CD15" s="397"/>
      <c r="CE15" s="397"/>
      <c r="CF15" s="397"/>
      <c r="CG15" s="397"/>
      <c r="CH15" s="397"/>
      <c r="CI15" s="397"/>
      <c r="CJ15" s="395"/>
      <c r="CK15" s="395"/>
      <c r="CL15" s="395"/>
      <c r="CM15" s="397"/>
      <c r="CN15" s="395"/>
      <c r="CO15" s="395"/>
      <c r="CP15" s="395"/>
      <c r="CQ15" s="395"/>
      <c r="CR15" s="395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299"/>
      <c r="DE15" s="299"/>
      <c r="DF15" s="299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9"/>
      <c r="DZ15" s="59"/>
      <c r="EA15" s="60"/>
      <c r="EB15" s="61"/>
      <c r="EC15" s="61"/>
      <c r="ED15" s="62"/>
      <c r="EE15" s="63"/>
      <c r="EF15" s="61"/>
      <c r="EG15" s="61"/>
      <c r="EH15" s="62"/>
      <c r="EI15" s="63"/>
      <c r="EJ15" s="63"/>
      <c r="EK15" s="61"/>
      <c r="EL15" s="63"/>
      <c r="EM15" s="61"/>
      <c r="EN15" s="61"/>
    </row>
    <row r="16" spans="1:144">
      <c r="A16" s="298">
        <v>2</v>
      </c>
      <c r="B16" s="298">
        <v>1</v>
      </c>
      <c r="C16" s="298">
        <v>15</v>
      </c>
      <c r="D16" s="298">
        <v>5</v>
      </c>
      <c r="E16" s="298"/>
      <c r="F16" s="298"/>
      <c r="G16" s="298"/>
      <c r="H16" s="298"/>
      <c r="I16" s="298"/>
      <c r="J16" s="298"/>
      <c r="K16" s="299"/>
      <c r="L16" s="299"/>
      <c r="M16" s="299" t="e">
        <f>(Fieldbook!#REF!+Fieldbook!#REF!)*10/rPlotSize</f>
        <v>#REF!</v>
      </c>
      <c r="N16" s="300"/>
      <c r="O16" s="396"/>
      <c r="P16" s="301" t="e">
        <f>Fieldbook!#REF!*100/Fieldbook!#REF!</f>
        <v>#REF!</v>
      </c>
      <c r="Q16" s="396"/>
      <c r="R16" s="301" t="e">
        <f>Fieldbook!#REF!</f>
        <v>#REF!</v>
      </c>
      <c r="S16" s="299" t="e">
        <f>(Fieldbook!#REF!+Fieldbook!#REF!)/(Fieldbook!#REF!+Fieldbook!#REF!+Fieldbook!#REF!)</f>
        <v>#REF!</v>
      </c>
      <c r="T16" s="301" t="e">
        <f>(Fieldbook!#REF!)*10/rPlotSize</f>
        <v>#REF!</v>
      </c>
      <c r="U16" s="396"/>
      <c r="V16" s="299" t="e">
        <f>(Fieldbook!#REF!)*10/rPlotSize</f>
        <v>#REF!</v>
      </c>
      <c r="W16" s="396"/>
      <c r="X16" s="301" t="e">
        <f>(Fieldbook!#REF!+Fieldbook!#REF!)/Fieldbook!#REF!</f>
        <v>#REF!</v>
      </c>
      <c r="Y16" s="301" t="e">
        <f>Fieldbook!#REF!*100/(Fieldbook!#REF!+Fieldbook!#REF!)</f>
        <v>#REF!</v>
      </c>
      <c r="Z16" s="301" t="e">
        <f>(Fieldbook!#REF!+Fieldbook!#REF!+Fieldbook!#REF!)*10/rPlotSize</f>
        <v>#REF!</v>
      </c>
      <c r="AA16" s="301" t="e">
        <f>(Fieldbook!#REF!+Fieldbook!#REF!)/Fieldbook!#REF!</f>
        <v>#REF!</v>
      </c>
      <c r="AB16" s="396"/>
      <c r="AC16" s="301"/>
      <c r="AD16" s="301" t="e">
        <f>(Fieldbook!#REF!)/Fieldbook!#REF!</f>
        <v>#REF!</v>
      </c>
      <c r="AE16" s="301" t="e">
        <f>(Fieldbook!#REF!)*10/rPlotSize</f>
        <v>#REF!</v>
      </c>
      <c r="AF16" s="396"/>
      <c r="AG16" s="396"/>
      <c r="AH16" s="396"/>
      <c r="AI16" s="397"/>
      <c r="AJ16" s="396"/>
      <c r="AK16" s="301" t="e">
        <f>Fieldbook!#REF!</f>
        <v>#REF!</v>
      </c>
      <c r="AL16" s="397"/>
      <c r="AM16" s="397"/>
      <c r="AN16" s="397"/>
      <c r="AO16" s="300" t="e">
        <f>Fieldbook!#REF!</f>
        <v>#REF!</v>
      </c>
      <c r="AP16" s="397"/>
      <c r="AQ16" s="397"/>
      <c r="AR16" s="300" t="e">
        <f>Fieldbook!#REF!</f>
        <v>#REF!</v>
      </c>
      <c r="AS16" s="300" t="e">
        <f>Fieldbook!#REF!</f>
        <v>#REF!</v>
      </c>
      <c r="AT16" s="300" t="e">
        <f>Fieldbook!#REF!</f>
        <v>#REF!</v>
      </c>
      <c r="AU16" s="300" t="e">
        <f>Fieldbook!#REF!</f>
        <v>#REF!</v>
      </c>
      <c r="AV16" s="396"/>
      <c r="AW16" s="396"/>
      <c r="AX16" s="395"/>
      <c r="AY16" s="395"/>
      <c r="AZ16" s="395"/>
      <c r="BA16" s="395"/>
      <c r="BB16" s="395"/>
      <c r="BC16" s="395"/>
      <c r="BD16" s="395"/>
      <c r="BE16" s="395"/>
      <c r="BF16" s="299"/>
      <c r="BG16" s="299"/>
      <c r="BH16" s="299"/>
      <c r="BI16" s="300"/>
      <c r="BJ16" s="397"/>
      <c r="BK16" s="397"/>
      <c r="BL16" s="397"/>
      <c r="BM16" s="397"/>
      <c r="BN16" s="397"/>
      <c r="BO16" s="397"/>
      <c r="BP16" s="300"/>
      <c r="BQ16" s="300"/>
      <c r="BR16" s="299"/>
      <c r="BS16" s="299"/>
      <c r="BT16" s="299"/>
      <c r="BU16" s="299"/>
      <c r="BV16" s="299"/>
      <c r="BW16" s="299"/>
      <c r="BX16" s="299"/>
      <c r="BY16" s="299"/>
      <c r="BZ16" s="299"/>
      <c r="CA16" s="299"/>
      <c r="CB16" s="299"/>
      <c r="CC16" s="299"/>
      <c r="CD16" s="300" t="e">
        <f>Fieldbook!#REF!</f>
        <v>#REF!</v>
      </c>
      <c r="CE16" s="300" t="e">
        <f>Fieldbook!#REF!</f>
        <v>#REF!</v>
      </c>
      <c r="CF16" s="300" t="e">
        <f>Fieldbook!#REF!</f>
        <v>#REF!</v>
      </c>
      <c r="CG16" s="300" t="e">
        <f>Fieldbook!#REF!</f>
        <v>#REF!</v>
      </c>
      <c r="CH16" s="300" t="e">
        <f>Fieldbook!#REF!</f>
        <v>#REF!</v>
      </c>
      <c r="CI16" s="300" t="e">
        <f>Fieldbook!#REF!</f>
        <v>#REF!</v>
      </c>
      <c r="CJ16" s="299" t="e">
        <f>Fieldbook!#REF!</f>
        <v>#REF!</v>
      </c>
      <c r="CK16" s="299" t="e">
        <f>Fieldbook!#REF!</f>
        <v>#REF!</v>
      </c>
      <c r="CL16" s="299" t="e">
        <f>Fieldbook!#REF!</f>
        <v>#REF!</v>
      </c>
      <c r="CM16" s="397"/>
      <c r="CN16" s="395"/>
      <c r="CO16" s="395"/>
      <c r="CP16" s="395"/>
      <c r="CQ16" s="395"/>
      <c r="CR16" s="395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299"/>
      <c r="DE16" s="299"/>
      <c r="DF16" s="299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9"/>
      <c r="DZ16" s="59"/>
      <c r="EA16" s="60"/>
      <c r="EB16" s="61"/>
      <c r="EC16" s="61"/>
      <c r="ED16" s="62"/>
      <c r="EE16" s="63"/>
      <c r="EF16" s="61"/>
      <c r="EG16" s="61"/>
      <c r="EH16" s="62"/>
      <c r="EI16" s="63"/>
      <c r="EJ16" s="63"/>
      <c r="EK16" s="61"/>
      <c r="EL16" s="63"/>
      <c r="EM16" s="61"/>
      <c r="EN16" s="61"/>
    </row>
    <row r="17" spans="1:144">
      <c r="A17" s="298">
        <v>2</v>
      </c>
      <c r="B17" s="298">
        <v>1</v>
      </c>
      <c r="C17" s="298">
        <v>16</v>
      </c>
      <c r="D17" s="298">
        <v>4</v>
      </c>
      <c r="E17" s="298"/>
      <c r="F17" s="298"/>
      <c r="G17" s="298"/>
      <c r="H17" s="298"/>
      <c r="I17" s="298"/>
      <c r="J17" s="298"/>
      <c r="K17" s="299"/>
      <c r="L17" s="299"/>
      <c r="M17" s="299" t="e">
        <f>(Fieldbook!#REF!+Fieldbook!#REF!)*10/rPlotSize</f>
        <v>#REF!</v>
      </c>
      <c r="N17" s="300"/>
      <c r="O17" s="396"/>
      <c r="P17" s="301" t="e">
        <f>Fieldbook!#REF!*100/Fieldbook!#REF!</f>
        <v>#REF!</v>
      </c>
      <c r="Q17" s="396"/>
      <c r="R17" s="301" t="e">
        <f>Fieldbook!#REF!</f>
        <v>#REF!</v>
      </c>
      <c r="S17" s="299" t="e">
        <f>(Fieldbook!#REF!+Fieldbook!#REF!)/(Fieldbook!#REF!+Fieldbook!#REF!+Fieldbook!#REF!)</f>
        <v>#REF!</v>
      </c>
      <c r="T17" s="301" t="e">
        <f>(Fieldbook!#REF!)*10/rPlotSize</f>
        <v>#REF!</v>
      </c>
      <c r="U17" s="396"/>
      <c r="V17" s="299" t="e">
        <f>(Fieldbook!#REF!)*10/rPlotSize</f>
        <v>#REF!</v>
      </c>
      <c r="W17" s="396"/>
      <c r="X17" s="301" t="e">
        <f>(Fieldbook!#REF!+Fieldbook!#REF!)/Fieldbook!#REF!</f>
        <v>#REF!</v>
      </c>
      <c r="Y17" s="301" t="e">
        <f>Fieldbook!#REF!*100/(Fieldbook!#REF!+Fieldbook!#REF!)</f>
        <v>#REF!</v>
      </c>
      <c r="Z17" s="301" t="e">
        <f>(Fieldbook!#REF!+Fieldbook!#REF!+Fieldbook!#REF!)*10/rPlotSize</f>
        <v>#REF!</v>
      </c>
      <c r="AA17" s="301" t="e">
        <f>(Fieldbook!#REF!+Fieldbook!#REF!)/Fieldbook!#REF!</f>
        <v>#REF!</v>
      </c>
      <c r="AB17" s="396"/>
      <c r="AC17" s="301"/>
      <c r="AD17" s="301" t="e">
        <f>(Fieldbook!#REF!)/Fieldbook!#REF!</f>
        <v>#REF!</v>
      </c>
      <c r="AE17" s="301" t="e">
        <f>(Fieldbook!#REF!)*10/rPlotSize</f>
        <v>#REF!</v>
      </c>
      <c r="AF17" s="396"/>
      <c r="AG17" s="396"/>
      <c r="AH17" s="396"/>
      <c r="AI17" s="397"/>
      <c r="AJ17" s="396"/>
      <c r="AK17" s="301" t="e">
        <f>Fieldbook!#REF!</f>
        <v>#REF!</v>
      </c>
      <c r="AL17" s="397"/>
      <c r="AM17" s="397"/>
      <c r="AN17" s="397"/>
      <c r="AO17" s="300" t="e">
        <f>Fieldbook!#REF!</f>
        <v>#REF!</v>
      </c>
      <c r="AP17" s="397"/>
      <c r="AQ17" s="397"/>
      <c r="AR17" s="300" t="e">
        <f>Fieldbook!#REF!</f>
        <v>#REF!</v>
      </c>
      <c r="AS17" s="300" t="e">
        <f>Fieldbook!#REF!</f>
        <v>#REF!</v>
      </c>
      <c r="AT17" s="300" t="e">
        <f>Fieldbook!#REF!</f>
        <v>#REF!</v>
      </c>
      <c r="AU17" s="300" t="e">
        <f>Fieldbook!#REF!</f>
        <v>#REF!</v>
      </c>
      <c r="AV17" s="396"/>
      <c r="AW17" s="396"/>
      <c r="AX17" s="395"/>
      <c r="AY17" s="395"/>
      <c r="AZ17" s="395"/>
      <c r="BA17" s="395"/>
      <c r="BB17" s="395"/>
      <c r="BC17" s="395"/>
      <c r="BD17" s="395"/>
      <c r="BE17" s="395"/>
      <c r="BF17" s="299"/>
      <c r="BG17" s="299"/>
      <c r="BH17" s="299"/>
      <c r="BI17" s="300"/>
      <c r="BJ17" s="397"/>
      <c r="BK17" s="397"/>
      <c r="BL17" s="397"/>
      <c r="BM17" s="397"/>
      <c r="BN17" s="397"/>
      <c r="BO17" s="397"/>
      <c r="BP17" s="300"/>
      <c r="BQ17" s="300"/>
      <c r="BR17" s="299"/>
      <c r="BS17" s="299"/>
      <c r="BT17" s="299"/>
      <c r="BU17" s="299"/>
      <c r="BV17" s="299"/>
      <c r="BW17" s="299"/>
      <c r="BX17" s="299"/>
      <c r="BY17" s="299"/>
      <c r="BZ17" s="299"/>
      <c r="CA17" s="299"/>
      <c r="CB17" s="299"/>
      <c r="CC17" s="299"/>
      <c r="CD17" s="300" t="e">
        <f>Fieldbook!#REF!</f>
        <v>#REF!</v>
      </c>
      <c r="CE17" s="300" t="e">
        <f>Fieldbook!#REF!</f>
        <v>#REF!</v>
      </c>
      <c r="CF17" s="300" t="e">
        <f>Fieldbook!#REF!</f>
        <v>#REF!</v>
      </c>
      <c r="CG17" s="300" t="e">
        <f>Fieldbook!#REF!</f>
        <v>#REF!</v>
      </c>
      <c r="CH17" s="300" t="e">
        <f>Fieldbook!#REF!</f>
        <v>#REF!</v>
      </c>
      <c r="CI17" s="300" t="e">
        <f>Fieldbook!#REF!</f>
        <v>#REF!</v>
      </c>
      <c r="CJ17" s="299" t="e">
        <f>Fieldbook!#REF!</f>
        <v>#REF!</v>
      </c>
      <c r="CK17" s="299" t="e">
        <f>Fieldbook!#REF!</f>
        <v>#REF!</v>
      </c>
      <c r="CL17" s="299" t="e">
        <f>Fieldbook!#REF!</f>
        <v>#REF!</v>
      </c>
      <c r="CM17" s="397"/>
      <c r="CN17" s="395"/>
      <c r="CO17" s="395"/>
      <c r="CP17" s="395"/>
      <c r="CQ17" s="395"/>
      <c r="CR17" s="395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299"/>
      <c r="DE17" s="299"/>
      <c r="DF17" s="299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9"/>
      <c r="DZ17" s="59"/>
      <c r="EA17" s="60"/>
      <c r="EB17" s="61"/>
      <c r="EC17" s="61"/>
      <c r="ED17" s="62"/>
      <c r="EE17" s="63"/>
      <c r="EF17" s="61"/>
      <c r="EG17" s="61"/>
      <c r="EH17" s="62"/>
      <c r="EI17" s="63"/>
      <c r="EJ17" s="63"/>
      <c r="EK17" s="61"/>
      <c r="EL17" s="63"/>
      <c r="EM17" s="61"/>
      <c r="EN17" s="61"/>
    </row>
    <row r="18" spans="1:144">
      <c r="A18" s="298">
        <v>2</v>
      </c>
      <c r="B18" s="298">
        <v>1</v>
      </c>
      <c r="C18" s="298">
        <v>17</v>
      </c>
      <c r="D18" s="298">
        <v>8</v>
      </c>
      <c r="E18" s="298"/>
      <c r="F18" s="298"/>
      <c r="G18" s="298"/>
      <c r="H18" s="298"/>
      <c r="I18" s="298"/>
      <c r="J18" s="298"/>
      <c r="K18" s="299"/>
      <c r="L18" s="299"/>
      <c r="M18" s="299" t="e">
        <f>(Fieldbook!#REF!+Fieldbook!#REF!)*10/rPlotSize</f>
        <v>#REF!</v>
      </c>
      <c r="N18" s="300"/>
      <c r="O18" s="396"/>
      <c r="P18" s="301" t="e">
        <f>Fieldbook!#REF!*100/Fieldbook!#REF!</f>
        <v>#REF!</v>
      </c>
      <c r="Q18" s="396"/>
      <c r="R18" s="301" t="e">
        <f>Fieldbook!#REF!</f>
        <v>#REF!</v>
      </c>
      <c r="S18" s="299" t="e">
        <f>(Fieldbook!#REF!+Fieldbook!#REF!)/(Fieldbook!#REF!+Fieldbook!#REF!+Fieldbook!#REF!)</f>
        <v>#REF!</v>
      </c>
      <c r="T18" s="301" t="e">
        <f>(Fieldbook!#REF!)*10/rPlotSize</f>
        <v>#REF!</v>
      </c>
      <c r="U18" s="396"/>
      <c r="V18" s="299" t="e">
        <f>(Fieldbook!#REF!)*10/rPlotSize</f>
        <v>#REF!</v>
      </c>
      <c r="W18" s="396"/>
      <c r="X18" s="301" t="e">
        <f>(Fieldbook!#REF!+Fieldbook!#REF!)/Fieldbook!#REF!</f>
        <v>#REF!</v>
      </c>
      <c r="Y18" s="301" t="e">
        <f>Fieldbook!#REF!*100/(Fieldbook!#REF!+Fieldbook!#REF!)</f>
        <v>#REF!</v>
      </c>
      <c r="Z18" s="301" t="e">
        <f>(Fieldbook!#REF!+Fieldbook!#REF!+Fieldbook!#REF!)*10/rPlotSize</f>
        <v>#REF!</v>
      </c>
      <c r="AA18" s="301" t="e">
        <f>(Fieldbook!#REF!+Fieldbook!#REF!)/Fieldbook!#REF!</f>
        <v>#REF!</v>
      </c>
      <c r="AB18" s="396"/>
      <c r="AC18" s="301"/>
      <c r="AD18" s="301" t="e">
        <f>(Fieldbook!#REF!)/Fieldbook!#REF!</f>
        <v>#REF!</v>
      </c>
      <c r="AE18" s="301" t="e">
        <f>(Fieldbook!#REF!)*10/rPlotSize</f>
        <v>#REF!</v>
      </c>
      <c r="AF18" s="396"/>
      <c r="AG18" s="396"/>
      <c r="AH18" s="396"/>
      <c r="AI18" s="397"/>
      <c r="AJ18" s="396"/>
      <c r="AK18" s="301" t="e">
        <f>Fieldbook!#REF!</f>
        <v>#REF!</v>
      </c>
      <c r="AL18" s="397"/>
      <c r="AM18" s="397"/>
      <c r="AN18" s="397"/>
      <c r="AO18" s="300" t="e">
        <f>Fieldbook!#REF!</f>
        <v>#REF!</v>
      </c>
      <c r="AP18" s="397"/>
      <c r="AQ18" s="397"/>
      <c r="AR18" s="300" t="e">
        <f>Fieldbook!#REF!</f>
        <v>#REF!</v>
      </c>
      <c r="AS18" s="300" t="e">
        <f>Fieldbook!#REF!</f>
        <v>#REF!</v>
      </c>
      <c r="AT18" s="300" t="e">
        <f>Fieldbook!#REF!</f>
        <v>#REF!</v>
      </c>
      <c r="AU18" s="300" t="e">
        <f>Fieldbook!#REF!</f>
        <v>#REF!</v>
      </c>
      <c r="AV18" s="396"/>
      <c r="AW18" s="396"/>
      <c r="AX18" s="395"/>
      <c r="AY18" s="395"/>
      <c r="AZ18" s="395"/>
      <c r="BA18" s="395"/>
      <c r="BB18" s="395"/>
      <c r="BC18" s="395"/>
      <c r="BD18" s="395"/>
      <c r="BE18" s="395"/>
      <c r="BF18" s="299"/>
      <c r="BG18" s="299"/>
      <c r="BH18" s="299"/>
      <c r="BI18" s="300"/>
      <c r="BJ18" s="397"/>
      <c r="BK18" s="397"/>
      <c r="BL18" s="397"/>
      <c r="BM18" s="397"/>
      <c r="BN18" s="397"/>
      <c r="BO18" s="397"/>
      <c r="BP18" s="300"/>
      <c r="BQ18" s="300"/>
      <c r="BR18" s="299"/>
      <c r="BS18" s="299"/>
      <c r="BT18" s="299"/>
      <c r="BU18" s="299"/>
      <c r="BV18" s="299"/>
      <c r="BW18" s="299"/>
      <c r="BX18" s="299"/>
      <c r="BY18" s="299"/>
      <c r="BZ18" s="299"/>
      <c r="CA18" s="299"/>
      <c r="CB18" s="299"/>
      <c r="CC18" s="299"/>
      <c r="CD18" s="300" t="e">
        <f>Fieldbook!#REF!</f>
        <v>#REF!</v>
      </c>
      <c r="CE18" s="300" t="e">
        <f>Fieldbook!#REF!</f>
        <v>#REF!</v>
      </c>
      <c r="CF18" s="300" t="e">
        <f>Fieldbook!#REF!</f>
        <v>#REF!</v>
      </c>
      <c r="CG18" s="300" t="e">
        <f>Fieldbook!#REF!</f>
        <v>#REF!</v>
      </c>
      <c r="CH18" s="300" t="e">
        <f>Fieldbook!#REF!</f>
        <v>#REF!</v>
      </c>
      <c r="CI18" s="300" t="e">
        <f>Fieldbook!#REF!</f>
        <v>#REF!</v>
      </c>
      <c r="CJ18" s="299" t="e">
        <f>Fieldbook!#REF!</f>
        <v>#REF!</v>
      </c>
      <c r="CK18" s="299" t="e">
        <f>Fieldbook!#REF!</f>
        <v>#REF!</v>
      </c>
      <c r="CL18" s="299" t="e">
        <f>Fieldbook!#REF!</f>
        <v>#REF!</v>
      </c>
      <c r="CM18" s="397"/>
      <c r="CN18" s="395"/>
      <c r="CO18" s="395"/>
      <c r="CP18" s="395"/>
      <c r="CQ18" s="395"/>
      <c r="CR18" s="395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299"/>
      <c r="DE18" s="299"/>
      <c r="DF18" s="299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9"/>
      <c r="DZ18" s="59"/>
      <c r="EA18" s="60"/>
      <c r="EB18" s="61"/>
      <c r="EC18" s="61"/>
      <c r="ED18" s="62"/>
      <c r="EE18" s="63"/>
      <c r="EF18" s="61"/>
      <c r="EG18" s="61"/>
      <c r="EH18" s="62"/>
      <c r="EI18" s="63"/>
      <c r="EJ18" s="63"/>
      <c r="EK18" s="61"/>
      <c r="EL18" s="63"/>
      <c r="EM18" s="61"/>
      <c r="EN18" s="61"/>
    </row>
    <row r="19" spans="1:144">
      <c r="A19" s="298">
        <v>2</v>
      </c>
      <c r="B19" s="298">
        <v>1</v>
      </c>
      <c r="C19" s="298">
        <v>18</v>
      </c>
      <c r="D19" s="298">
        <v>3</v>
      </c>
      <c r="E19" s="298"/>
      <c r="F19" s="298"/>
      <c r="G19" s="298"/>
      <c r="H19" s="298"/>
      <c r="I19" s="298"/>
      <c r="J19" s="298"/>
      <c r="K19" s="299"/>
      <c r="L19" s="299"/>
      <c r="M19" s="299" t="e">
        <f>(Fieldbook!#REF!+Fieldbook!#REF!)*10/rPlotSize</f>
        <v>#REF!</v>
      </c>
      <c r="N19" s="300"/>
      <c r="O19" s="396"/>
      <c r="P19" s="301" t="e">
        <f>Fieldbook!#REF!*100/Fieldbook!#REF!</f>
        <v>#REF!</v>
      </c>
      <c r="Q19" s="396"/>
      <c r="R19" s="301" t="e">
        <f>Fieldbook!#REF!</f>
        <v>#REF!</v>
      </c>
      <c r="S19" s="299" t="e">
        <f>(Fieldbook!#REF!+Fieldbook!#REF!)/(Fieldbook!#REF!+Fieldbook!#REF!+Fieldbook!#REF!)</f>
        <v>#REF!</v>
      </c>
      <c r="T19" s="301" t="e">
        <f>(Fieldbook!#REF!)*10/rPlotSize</f>
        <v>#REF!</v>
      </c>
      <c r="U19" s="396"/>
      <c r="V19" s="299" t="e">
        <f>(Fieldbook!#REF!)*10/rPlotSize</f>
        <v>#REF!</v>
      </c>
      <c r="W19" s="396"/>
      <c r="X19" s="301" t="e">
        <f>(Fieldbook!#REF!+Fieldbook!#REF!)/Fieldbook!#REF!</f>
        <v>#REF!</v>
      </c>
      <c r="Y19" s="301" t="e">
        <f>Fieldbook!#REF!*100/(Fieldbook!#REF!+Fieldbook!#REF!)</f>
        <v>#REF!</v>
      </c>
      <c r="Z19" s="301" t="e">
        <f>(Fieldbook!#REF!+Fieldbook!#REF!+Fieldbook!#REF!)*10/rPlotSize</f>
        <v>#REF!</v>
      </c>
      <c r="AA19" s="301" t="e">
        <f>(Fieldbook!#REF!+Fieldbook!#REF!)/Fieldbook!#REF!</f>
        <v>#REF!</v>
      </c>
      <c r="AB19" s="396"/>
      <c r="AC19" s="301"/>
      <c r="AD19" s="301" t="e">
        <f>(Fieldbook!#REF!)/Fieldbook!#REF!</f>
        <v>#REF!</v>
      </c>
      <c r="AE19" s="301" t="e">
        <f>(Fieldbook!#REF!)*10/rPlotSize</f>
        <v>#REF!</v>
      </c>
      <c r="AF19" s="396"/>
      <c r="AG19" s="396"/>
      <c r="AH19" s="396"/>
      <c r="AI19" s="397"/>
      <c r="AJ19" s="396"/>
      <c r="AK19" s="301" t="e">
        <f>Fieldbook!#REF!</f>
        <v>#REF!</v>
      </c>
      <c r="AL19" s="397"/>
      <c r="AM19" s="397"/>
      <c r="AN19" s="397"/>
      <c r="AO19" s="300" t="e">
        <f>Fieldbook!#REF!</f>
        <v>#REF!</v>
      </c>
      <c r="AP19" s="397"/>
      <c r="AQ19" s="397"/>
      <c r="AR19" s="300" t="e">
        <f>Fieldbook!#REF!</f>
        <v>#REF!</v>
      </c>
      <c r="AS19" s="300" t="e">
        <f>Fieldbook!#REF!</f>
        <v>#REF!</v>
      </c>
      <c r="AT19" s="300" t="e">
        <f>Fieldbook!#REF!</f>
        <v>#REF!</v>
      </c>
      <c r="AU19" s="300" t="e">
        <f>Fieldbook!#REF!</f>
        <v>#REF!</v>
      </c>
      <c r="AV19" s="396"/>
      <c r="AW19" s="396"/>
      <c r="AX19" s="395"/>
      <c r="AY19" s="395"/>
      <c r="AZ19" s="395"/>
      <c r="BA19" s="395"/>
      <c r="BB19" s="395"/>
      <c r="BC19" s="395"/>
      <c r="BD19" s="395"/>
      <c r="BE19" s="395"/>
      <c r="BF19" s="299"/>
      <c r="BG19" s="299"/>
      <c r="BH19" s="299"/>
      <c r="BI19" s="300"/>
      <c r="BJ19" s="397"/>
      <c r="BK19" s="397"/>
      <c r="BL19" s="397"/>
      <c r="BM19" s="397"/>
      <c r="BN19" s="397"/>
      <c r="BO19" s="397"/>
      <c r="BP19" s="300"/>
      <c r="BQ19" s="300"/>
      <c r="BR19" s="299"/>
      <c r="BS19" s="299"/>
      <c r="BT19" s="299"/>
      <c r="BU19" s="299"/>
      <c r="BV19" s="299"/>
      <c r="BW19" s="299"/>
      <c r="BX19" s="299"/>
      <c r="BY19" s="299"/>
      <c r="BZ19" s="299"/>
      <c r="CA19" s="299"/>
      <c r="CB19" s="299"/>
      <c r="CC19" s="299"/>
      <c r="CD19" s="300" t="e">
        <f>Fieldbook!#REF!</f>
        <v>#REF!</v>
      </c>
      <c r="CE19" s="300" t="e">
        <f>Fieldbook!#REF!</f>
        <v>#REF!</v>
      </c>
      <c r="CF19" s="300" t="e">
        <f>Fieldbook!#REF!</f>
        <v>#REF!</v>
      </c>
      <c r="CG19" s="300" t="e">
        <f>Fieldbook!#REF!</f>
        <v>#REF!</v>
      </c>
      <c r="CH19" s="300" t="e">
        <f>Fieldbook!#REF!</f>
        <v>#REF!</v>
      </c>
      <c r="CI19" s="300" t="e">
        <f>Fieldbook!#REF!</f>
        <v>#REF!</v>
      </c>
      <c r="CJ19" s="299" t="e">
        <f>Fieldbook!#REF!</f>
        <v>#REF!</v>
      </c>
      <c r="CK19" s="299" t="e">
        <f>Fieldbook!#REF!</f>
        <v>#REF!</v>
      </c>
      <c r="CL19" s="299" t="e">
        <f>Fieldbook!#REF!</f>
        <v>#REF!</v>
      </c>
      <c r="CM19" s="397"/>
      <c r="CN19" s="395"/>
      <c r="CO19" s="395"/>
      <c r="CP19" s="395"/>
      <c r="CQ19" s="395"/>
      <c r="CR19" s="395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299"/>
      <c r="DE19" s="299"/>
      <c r="DF19" s="299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9"/>
      <c r="DZ19" s="59"/>
      <c r="EA19" s="60"/>
      <c r="EB19" s="61"/>
      <c r="EC19" s="61"/>
      <c r="ED19" s="62"/>
      <c r="EE19" s="63"/>
      <c r="EF19" s="61"/>
      <c r="EG19" s="61"/>
      <c r="EH19" s="62"/>
      <c r="EI19" s="63"/>
      <c r="EJ19" s="63"/>
      <c r="EK19" s="61"/>
      <c r="EL19" s="63"/>
      <c r="EM19" s="61"/>
      <c r="EN19" s="61"/>
    </row>
    <row r="20" spans="1:144">
      <c r="A20" s="298">
        <v>2</v>
      </c>
      <c r="B20" s="298">
        <v>1</v>
      </c>
      <c r="C20" s="298">
        <v>19</v>
      </c>
      <c r="D20" s="298">
        <v>12</v>
      </c>
      <c r="E20" s="298"/>
      <c r="F20" s="298"/>
      <c r="G20" s="298"/>
      <c r="H20" s="298"/>
      <c r="I20" s="298"/>
      <c r="J20" s="298"/>
      <c r="K20" s="299"/>
      <c r="L20" s="299"/>
      <c r="M20" s="299" t="e">
        <f>(Fieldbook!#REF!+Fieldbook!#REF!)*10/rPlotSize</f>
        <v>#REF!</v>
      </c>
      <c r="N20" s="300"/>
      <c r="O20" s="396"/>
      <c r="P20" s="301" t="e">
        <f>Fieldbook!#REF!*100/Fieldbook!#REF!</f>
        <v>#REF!</v>
      </c>
      <c r="Q20" s="396"/>
      <c r="R20" s="301" t="e">
        <f>Fieldbook!#REF!</f>
        <v>#REF!</v>
      </c>
      <c r="S20" s="299" t="e">
        <f>(Fieldbook!#REF!+Fieldbook!#REF!)/(Fieldbook!#REF!+Fieldbook!#REF!+Fieldbook!#REF!)</f>
        <v>#REF!</v>
      </c>
      <c r="T20" s="301" t="e">
        <f>(Fieldbook!#REF!)*10/rPlotSize</f>
        <v>#REF!</v>
      </c>
      <c r="U20" s="396"/>
      <c r="V20" s="299" t="e">
        <f>(Fieldbook!#REF!)*10/rPlotSize</f>
        <v>#REF!</v>
      </c>
      <c r="W20" s="396"/>
      <c r="X20" s="301" t="e">
        <f>(Fieldbook!#REF!+Fieldbook!#REF!)/Fieldbook!#REF!</f>
        <v>#REF!</v>
      </c>
      <c r="Y20" s="301" t="e">
        <f>Fieldbook!#REF!*100/(Fieldbook!#REF!+Fieldbook!#REF!)</f>
        <v>#REF!</v>
      </c>
      <c r="Z20" s="301" t="e">
        <f>(Fieldbook!#REF!+Fieldbook!#REF!+Fieldbook!#REF!)*10/rPlotSize</f>
        <v>#REF!</v>
      </c>
      <c r="AA20" s="301" t="e">
        <f>(Fieldbook!#REF!+Fieldbook!#REF!)/Fieldbook!#REF!</f>
        <v>#REF!</v>
      </c>
      <c r="AB20" s="396"/>
      <c r="AC20" s="301"/>
      <c r="AD20" s="301" t="e">
        <f>(Fieldbook!#REF!)/Fieldbook!#REF!</f>
        <v>#REF!</v>
      </c>
      <c r="AE20" s="301" t="e">
        <f>(Fieldbook!#REF!)*10/rPlotSize</f>
        <v>#REF!</v>
      </c>
      <c r="AF20" s="396"/>
      <c r="AG20" s="396"/>
      <c r="AH20" s="396"/>
      <c r="AI20" s="397"/>
      <c r="AJ20" s="396"/>
      <c r="AK20" s="301" t="e">
        <f>Fieldbook!#REF!</f>
        <v>#REF!</v>
      </c>
      <c r="AL20" s="397"/>
      <c r="AM20" s="397"/>
      <c r="AN20" s="397"/>
      <c r="AO20" s="300" t="e">
        <f>Fieldbook!#REF!</f>
        <v>#REF!</v>
      </c>
      <c r="AP20" s="397"/>
      <c r="AQ20" s="397"/>
      <c r="AR20" s="300" t="e">
        <f>Fieldbook!#REF!</f>
        <v>#REF!</v>
      </c>
      <c r="AS20" s="300" t="e">
        <f>Fieldbook!#REF!</f>
        <v>#REF!</v>
      </c>
      <c r="AT20" s="300" t="e">
        <f>Fieldbook!#REF!</f>
        <v>#REF!</v>
      </c>
      <c r="AU20" s="300" t="e">
        <f>Fieldbook!#REF!</f>
        <v>#REF!</v>
      </c>
      <c r="AV20" s="396"/>
      <c r="AW20" s="396"/>
      <c r="AX20" s="395"/>
      <c r="AY20" s="395"/>
      <c r="AZ20" s="395"/>
      <c r="BA20" s="395"/>
      <c r="BB20" s="395"/>
      <c r="BC20" s="395"/>
      <c r="BD20" s="395"/>
      <c r="BE20" s="395"/>
      <c r="BF20" s="299"/>
      <c r="BG20" s="299"/>
      <c r="BH20" s="299"/>
      <c r="BI20" s="300"/>
      <c r="BJ20" s="397"/>
      <c r="BK20" s="397"/>
      <c r="BL20" s="397"/>
      <c r="BM20" s="397"/>
      <c r="BN20" s="397"/>
      <c r="BO20" s="397"/>
      <c r="BP20" s="300"/>
      <c r="BQ20" s="300"/>
      <c r="BR20" s="299"/>
      <c r="BS20" s="299"/>
      <c r="BT20" s="299"/>
      <c r="BU20" s="299"/>
      <c r="BV20" s="299"/>
      <c r="BW20" s="299"/>
      <c r="BX20" s="299"/>
      <c r="BY20" s="299"/>
      <c r="BZ20" s="299"/>
      <c r="CA20" s="299"/>
      <c r="CB20" s="299"/>
      <c r="CC20" s="299"/>
      <c r="CD20" s="300" t="e">
        <f>Fieldbook!#REF!</f>
        <v>#REF!</v>
      </c>
      <c r="CE20" s="300" t="e">
        <f>Fieldbook!#REF!</f>
        <v>#REF!</v>
      </c>
      <c r="CF20" s="300" t="e">
        <f>Fieldbook!#REF!</f>
        <v>#REF!</v>
      </c>
      <c r="CG20" s="300" t="e">
        <f>Fieldbook!#REF!</f>
        <v>#REF!</v>
      </c>
      <c r="CH20" s="300" t="e">
        <f>Fieldbook!#REF!</f>
        <v>#REF!</v>
      </c>
      <c r="CI20" s="300" t="e">
        <f>Fieldbook!#REF!</f>
        <v>#REF!</v>
      </c>
      <c r="CJ20" s="299" t="e">
        <f>Fieldbook!#REF!</f>
        <v>#REF!</v>
      </c>
      <c r="CK20" s="299" t="e">
        <f>Fieldbook!#REF!</f>
        <v>#REF!</v>
      </c>
      <c r="CL20" s="299" t="e">
        <f>Fieldbook!#REF!</f>
        <v>#REF!</v>
      </c>
      <c r="CM20" s="397"/>
      <c r="CN20" s="395"/>
      <c r="CO20" s="395"/>
      <c r="CP20" s="395"/>
      <c r="CQ20" s="395"/>
      <c r="CR20" s="395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299"/>
      <c r="DE20" s="299"/>
      <c r="DF20" s="299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9"/>
      <c r="DZ20" s="59"/>
      <c r="EA20" s="60"/>
      <c r="EB20" s="61"/>
      <c r="EC20" s="61"/>
      <c r="ED20" s="62"/>
      <c r="EE20" s="63"/>
      <c r="EF20" s="61"/>
      <c r="EG20" s="61"/>
      <c r="EH20" s="62"/>
      <c r="EI20" s="63"/>
      <c r="EJ20" s="63"/>
      <c r="EK20" s="61"/>
      <c r="EL20" s="63"/>
      <c r="EM20" s="61"/>
      <c r="EN20" s="61"/>
    </row>
    <row r="21" spans="1:144">
      <c r="A21" s="298">
        <v>2</v>
      </c>
      <c r="B21" s="298">
        <v>1</v>
      </c>
      <c r="C21" s="298">
        <v>20</v>
      </c>
      <c r="D21" s="298">
        <v>13</v>
      </c>
      <c r="E21" s="298"/>
      <c r="F21" s="298"/>
      <c r="G21" s="298"/>
      <c r="H21" s="298"/>
      <c r="I21" s="298"/>
      <c r="J21" s="298"/>
      <c r="K21" s="299"/>
      <c r="L21" s="299"/>
      <c r="M21" s="299" t="e">
        <f>(Fieldbook!#REF!+Fieldbook!#REF!)*10/rPlotSize</f>
        <v>#REF!</v>
      </c>
      <c r="N21" s="300"/>
      <c r="O21" s="396"/>
      <c r="P21" s="301" t="e">
        <f>Fieldbook!#REF!*100/Fieldbook!#REF!</f>
        <v>#REF!</v>
      </c>
      <c r="Q21" s="396"/>
      <c r="R21" s="301" t="e">
        <f>Fieldbook!#REF!</f>
        <v>#REF!</v>
      </c>
      <c r="S21" s="299" t="e">
        <f>(Fieldbook!#REF!+Fieldbook!#REF!)/(Fieldbook!#REF!+Fieldbook!#REF!+Fieldbook!#REF!)</f>
        <v>#REF!</v>
      </c>
      <c r="T21" s="301" t="e">
        <f>(Fieldbook!#REF!)*10/rPlotSize</f>
        <v>#REF!</v>
      </c>
      <c r="U21" s="396"/>
      <c r="V21" s="299" t="e">
        <f>(Fieldbook!#REF!)*10/rPlotSize</f>
        <v>#REF!</v>
      </c>
      <c r="W21" s="396"/>
      <c r="X21" s="301" t="e">
        <f>(Fieldbook!#REF!+Fieldbook!#REF!)/Fieldbook!#REF!</f>
        <v>#REF!</v>
      </c>
      <c r="Y21" s="301" t="e">
        <f>Fieldbook!#REF!*100/(Fieldbook!#REF!+Fieldbook!#REF!)</f>
        <v>#REF!</v>
      </c>
      <c r="Z21" s="301" t="e">
        <f>(Fieldbook!#REF!+Fieldbook!#REF!+Fieldbook!#REF!)*10/rPlotSize</f>
        <v>#REF!</v>
      </c>
      <c r="AA21" s="301" t="e">
        <f>(Fieldbook!#REF!+Fieldbook!#REF!)/Fieldbook!#REF!</f>
        <v>#REF!</v>
      </c>
      <c r="AB21" s="396"/>
      <c r="AC21" s="301"/>
      <c r="AD21" s="301" t="e">
        <f>(Fieldbook!#REF!)/Fieldbook!#REF!</f>
        <v>#REF!</v>
      </c>
      <c r="AE21" s="301" t="e">
        <f>(Fieldbook!#REF!)*10/rPlotSize</f>
        <v>#REF!</v>
      </c>
      <c r="AF21" s="396"/>
      <c r="AG21" s="396"/>
      <c r="AH21" s="396"/>
      <c r="AI21" s="397"/>
      <c r="AJ21" s="396"/>
      <c r="AK21" s="301" t="e">
        <f>Fieldbook!#REF!</f>
        <v>#REF!</v>
      </c>
      <c r="AL21" s="397"/>
      <c r="AM21" s="397"/>
      <c r="AN21" s="397"/>
      <c r="AO21" s="300" t="e">
        <f>Fieldbook!#REF!</f>
        <v>#REF!</v>
      </c>
      <c r="AP21" s="397"/>
      <c r="AQ21" s="397"/>
      <c r="AR21" s="300" t="e">
        <f>Fieldbook!#REF!</f>
        <v>#REF!</v>
      </c>
      <c r="AS21" s="300" t="e">
        <f>Fieldbook!#REF!</f>
        <v>#REF!</v>
      </c>
      <c r="AT21" s="300" t="e">
        <f>Fieldbook!#REF!</f>
        <v>#REF!</v>
      </c>
      <c r="AU21" s="300" t="e">
        <f>Fieldbook!#REF!</f>
        <v>#REF!</v>
      </c>
      <c r="AV21" s="396"/>
      <c r="AW21" s="396"/>
      <c r="AX21" s="395"/>
      <c r="AY21" s="395"/>
      <c r="AZ21" s="395"/>
      <c r="BA21" s="395"/>
      <c r="BB21" s="395"/>
      <c r="BC21" s="395"/>
      <c r="BD21" s="395"/>
      <c r="BE21" s="395"/>
      <c r="BF21" s="299"/>
      <c r="BG21" s="299"/>
      <c r="BH21" s="299"/>
      <c r="BI21" s="300"/>
      <c r="BJ21" s="397"/>
      <c r="BK21" s="397"/>
      <c r="BL21" s="397"/>
      <c r="BM21" s="397"/>
      <c r="BN21" s="397"/>
      <c r="BO21" s="397"/>
      <c r="BP21" s="300"/>
      <c r="BQ21" s="300"/>
      <c r="BR21" s="299"/>
      <c r="BS21" s="299"/>
      <c r="BT21" s="299"/>
      <c r="BU21" s="299"/>
      <c r="BV21" s="299"/>
      <c r="BW21" s="299"/>
      <c r="BX21" s="299"/>
      <c r="BY21" s="299"/>
      <c r="BZ21" s="299"/>
      <c r="CA21" s="299"/>
      <c r="CB21" s="299"/>
      <c r="CC21" s="299"/>
      <c r="CD21" s="300" t="e">
        <f>Fieldbook!#REF!</f>
        <v>#REF!</v>
      </c>
      <c r="CE21" s="300" t="e">
        <f>Fieldbook!#REF!</f>
        <v>#REF!</v>
      </c>
      <c r="CF21" s="300" t="e">
        <f>Fieldbook!#REF!</f>
        <v>#REF!</v>
      </c>
      <c r="CG21" s="300" t="e">
        <f>Fieldbook!#REF!</f>
        <v>#REF!</v>
      </c>
      <c r="CH21" s="300" t="e">
        <f>Fieldbook!#REF!</f>
        <v>#REF!</v>
      </c>
      <c r="CI21" s="300" t="e">
        <f>Fieldbook!#REF!</f>
        <v>#REF!</v>
      </c>
      <c r="CJ21" s="299" t="e">
        <f>Fieldbook!#REF!</f>
        <v>#REF!</v>
      </c>
      <c r="CK21" s="299" t="e">
        <f>Fieldbook!#REF!</f>
        <v>#REF!</v>
      </c>
      <c r="CL21" s="299" t="e">
        <f>Fieldbook!#REF!</f>
        <v>#REF!</v>
      </c>
      <c r="CM21" s="397"/>
      <c r="CN21" s="395"/>
      <c r="CO21" s="395"/>
      <c r="CP21" s="395"/>
      <c r="CQ21" s="395"/>
      <c r="CR21" s="395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299"/>
      <c r="DE21" s="299"/>
      <c r="DF21" s="299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9"/>
      <c r="DZ21" s="59"/>
      <c r="EA21" s="60"/>
      <c r="EB21" s="61"/>
      <c r="EC21" s="61"/>
      <c r="ED21" s="62"/>
      <c r="EE21" s="63"/>
      <c r="EF21" s="61"/>
      <c r="EG21" s="61"/>
      <c r="EH21" s="62"/>
      <c r="EI21" s="63"/>
      <c r="EJ21" s="63"/>
      <c r="EK21" s="61"/>
      <c r="EL21" s="63"/>
      <c r="EM21" s="61"/>
      <c r="EN21" s="61"/>
    </row>
    <row r="22" spans="1:144">
      <c r="A22" s="298">
        <v>2</v>
      </c>
      <c r="B22" s="298">
        <v>1</v>
      </c>
      <c r="C22" s="298">
        <v>21</v>
      </c>
      <c r="D22" s="298">
        <v>7</v>
      </c>
      <c r="E22" s="298"/>
      <c r="F22" s="298"/>
      <c r="G22" s="298"/>
      <c r="H22" s="298"/>
      <c r="I22" s="298"/>
      <c r="J22" s="298"/>
      <c r="K22" s="299"/>
      <c r="L22" s="299"/>
      <c r="M22" s="299" t="e">
        <f>(Fieldbook!#REF!+Fieldbook!#REF!)*10/rPlotSize</f>
        <v>#REF!</v>
      </c>
      <c r="N22" s="300"/>
      <c r="O22" s="396"/>
      <c r="P22" s="301" t="e">
        <f>Fieldbook!#REF!*100/Fieldbook!#REF!</f>
        <v>#REF!</v>
      </c>
      <c r="Q22" s="396"/>
      <c r="R22" s="301" t="e">
        <f>Fieldbook!#REF!</f>
        <v>#REF!</v>
      </c>
      <c r="S22" s="299" t="e">
        <f>(Fieldbook!#REF!+Fieldbook!#REF!)/(Fieldbook!#REF!+Fieldbook!#REF!+Fieldbook!#REF!)</f>
        <v>#REF!</v>
      </c>
      <c r="T22" s="301" t="e">
        <f>(Fieldbook!#REF!)*10/rPlotSize</f>
        <v>#REF!</v>
      </c>
      <c r="U22" s="396"/>
      <c r="V22" s="299" t="e">
        <f>(Fieldbook!#REF!)*10/rPlotSize</f>
        <v>#REF!</v>
      </c>
      <c r="W22" s="396"/>
      <c r="X22" s="301" t="e">
        <f>(Fieldbook!#REF!+Fieldbook!#REF!)/Fieldbook!#REF!</f>
        <v>#REF!</v>
      </c>
      <c r="Y22" s="301" t="e">
        <f>Fieldbook!#REF!*100/(Fieldbook!#REF!+Fieldbook!#REF!)</f>
        <v>#REF!</v>
      </c>
      <c r="Z22" s="301" t="e">
        <f>(Fieldbook!#REF!+Fieldbook!#REF!+Fieldbook!#REF!)*10/rPlotSize</f>
        <v>#REF!</v>
      </c>
      <c r="AA22" s="301" t="e">
        <f>(Fieldbook!#REF!+Fieldbook!#REF!)/Fieldbook!#REF!</f>
        <v>#REF!</v>
      </c>
      <c r="AB22" s="396"/>
      <c r="AC22" s="301"/>
      <c r="AD22" s="301" t="e">
        <f>(Fieldbook!#REF!)/Fieldbook!#REF!</f>
        <v>#REF!</v>
      </c>
      <c r="AE22" s="301" t="e">
        <f>(Fieldbook!#REF!)*10/rPlotSize</f>
        <v>#REF!</v>
      </c>
      <c r="AF22" s="396"/>
      <c r="AG22" s="396"/>
      <c r="AH22" s="396"/>
      <c r="AI22" s="397"/>
      <c r="AJ22" s="396"/>
      <c r="AK22" s="301" t="e">
        <f>Fieldbook!#REF!</f>
        <v>#REF!</v>
      </c>
      <c r="AL22" s="397"/>
      <c r="AM22" s="397"/>
      <c r="AN22" s="397"/>
      <c r="AO22" s="300" t="e">
        <f>Fieldbook!#REF!</f>
        <v>#REF!</v>
      </c>
      <c r="AP22" s="397"/>
      <c r="AQ22" s="397"/>
      <c r="AR22" s="300" t="e">
        <f>Fieldbook!#REF!</f>
        <v>#REF!</v>
      </c>
      <c r="AS22" s="300" t="e">
        <f>Fieldbook!#REF!</f>
        <v>#REF!</v>
      </c>
      <c r="AT22" s="300" t="e">
        <f>Fieldbook!#REF!</f>
        <v>#REF!</v>
      </c>
      <c r="AU22" s="300" t="e">
        <f>Fieldbook!#REF!</f>
        <v>#REF!</v>
      </c>
      <c r="AV22" s="396"/>
      <c r="AW22" s="396"/>
      <c r="AX22" s="395"/>
      <c r="AY22" s="395"/>
      <c r="AZ22" s="395"/>
      <c r="BA22" s="395"/>
      <c r="BB22" s="395"/>
      <c r="BC22" s="395"/>
      <c r="BD22" s="395"/>
      <c r="BE22" s="395"/>
      <c r="BF22" s="299"/>
      <c r="BG22" s="299"/>
      <c r="BH22" s="299"/>
      <c r="BI22" s="300"/>
      <c r="BJ22" s="397"/>
      <c r="BK22" s="397"/>
      <c r="BL22" s="397"/>
      <c r="BM22" s="397"/>
      <c r="BN22" s="397"/>
      <c r="BO22" s="397"/>
      <c r="BP22" s="300"/>
      <c r="BQ22" s="300"/>
      <c r="BR22" s="299"/>
      <c r="BS22" s="299"/>
      <c r="BT22" s="299"/>
      <c r="BU22" s="299"/>
      <c r="BV22" s="299"/>
      <c r="BW22" s="299"/>
      <c r="BX22" s="299"/>
      <c r="BY22" s="299"/>
      <c r="BZ22" s="299"/>
      <c r="CA22" s="299"/>
      <c r="CB22" s="299"/>
      <c r="CC22" s="299"/>
      <c r="CD22" s="300" t="e">
        <f>Fieldbook!#REF!</f>
        <v>#REF!</v>
      </c>
      <c r="CE22" s="300" t="e">
        <f>Fieldbook!#REF!</f>
        <v>#REF!</v>
      </c>
      <c r="CF22" s="300" t="e">
        <f>Fieldbook!#REF!</f>
        <v>#REF!</v>
      </c>
      <c r="CG22" s="300" t="e">
        <f>Fieldbook!#REF!</f>
        <v>#REF!</v>
      </c>
      <c r="CH22" s="300" t="e">
        <f>Fieldbook!#REF!</f>
        <v>#REF!</v>
      </c>
      <c r="CI22" s="300" t="e">
        <f>Fieldbook!#REF!</f>
        <v>#REF!</v>
      </c>
      <c r="CJ22" s="299" t="e">
        <f>Fieldbook!#REF!</f>
        <v>#REF!</v>
      </c>
      <c r="CK22" s="299" t="e">
        <f>Fieldbook!#REF!</f>
        <v>#REF!</v>
      </c>
      <c r="CL22" s="299" t="e">
        <f>Fieldbook!#REF!</f>
        <v>#REF!</v>
      </c>
      <c r="CM22" s="397"/>
      <c r="CN22" s="395"/>
      <c r="CO22" s="395"/>
      <c r="CP22" s="395"/>
      <c r="CQ22" s="395"/>
      <c r="CR22" s="395"/>
      <c r="CS22" s="302"/>
      <c r="CT22" s="302"/>
      <c r="CU22" s="302"/>
      <c r="CV22" s="302"/>
      <c r="CW22" s="302"/>
      <c r="CX22" s="302"/>
      <c r="CY22" s="302"/>
      <c r="CZ22" s="302"/>
      <c r="DA22" s="302"/>
      <c r="DB22" s="302"/>
      <c r="DC22" s="302"/>
      <c r="DD22" s="299"/>
      <c r="DE22" s="299"/>
      <c r="DF22" s="299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9"/>
      <c r="DZ22" s="59"/>
      <c r="EA22" s="60"/>
      <c r="EB22" s="61"/>
      <c r="EC22" s="61"/>
      <c r="ED22" s="62"/>
      <c r="EE22" s="63"/>
      <c r="EF22" s="61"/>
      <c r="EG22" s="61"/>
      <c r="EH22" s="62"/>
      <c r="EI22" s="63"/>
      <c r="EJ22" s="63"/>
      <c r="EK22" s="61"/>
      <c r="EL22" s="63"/>
      <c r="EM22" s="61"/>
      <c r="EN22" s="61"/>
    </row>
    <row r="23" spans="1:144">
      <c r="A23" s="298">
        <v>2</v>
      </c>
      <c r="B23" s="298">
        <v>1</v>
      </c>
      <c r="C23" s="298">
        <v>22</v>
      </c>
      <c r="D23" s="298">
        <v>10</v>
      </c>
      <c r="E23" s="298"/>
      <c r="F23" s="298"/>
      <c r="G23" s="298"/>
      <c r="H23" s="298"/>
      <c r="I23" s="298"/>
      <c r="J23" s="298"/>
      <c r="K23" s="299"/>
      <c r="L23" s="299"/>
      <c r="M23" s="299" t="e">
        <f>(Fieldbook!#REF!+Fieldbook!#REF!)*10/rPlotSize</f>
        <v>#REF!</v>
      </c>
      <c r="N23" s="300"/>
      <c r="O23" s="396"/>
      <c r="P23" s="301" t="e">
        <f>Fieldbook!#REF!*100/Fieldbook!#REF!</f>
        <v>#REF!</v>
      </c>
      <c r="Q23" s="396"/>
      <c r="R23" s="301" t="e">
        <f>Fieldbook!#REF!</f>
        <v>#REF!</v>
      </c>
      <c r="S23" s="299" t="e">
        <f>(Fieldbook!#REF!+Fieldbook!#REF!)/(Fieldbook!#REF!+Fieldbook!#REF!+Fieldbook!#REF!)</f>
        <v>#REF!</v>
      </c>
      <c r="T23" s="301" t="e">
        <f>(Fieldbook!#REF!)*10/rPlotSize</f>
        <v>#REF!</v>
      </c>
      <c r="U23" s="396"/>
      <c r="V23" s="299" t="e">
        <f>(Fieldbook!#REF!)*10/rPlotSize</f>
        <v>#REF!</v>
      </c>
      <c r="W23" s="396"/>
      <c r="X23" s="301" t="e">
        <f>(Fieldbook!#REF!+Fieldbook!#REF!)/Fieldbook!#REF!</f>
        <v>#REF!</v>
      </c>
      <c r="Y23" s="301" t="e">
        <f>Fieldbook!#REF!*100/(Fieldbook!#REF!+Fieldbook!#REF!)</f>
        <v>#REF!</v>
      </c>
      <c r="Z23" s="301" t="e">
        <f>(Fieldbook!#REF!+Fieldbook!#REF!+Fieldbook!#REF!)*10/rPlotSize</f>
        <v>#REF!</v>
      </c>
      <c r="AA23" s="301" t="e">
        <f>(Fieldbook!#REF!+Fieldbook!#REF!)/Fieldbook!#REF!</f>
        <v>#REF!</v>
      </c>
      <c r="AB23" s="396"/>
      <c r="AC23" s="301"/>
      <c r="AD23" s="301" t="e">
        <f>(Fieldbook!#REF!)/Fieldbook!#REF!</f>
        <v>#REF!</v>
      </c>
      <c r="AE23" s="301" t="e">
        <f>(Fieldbook!#REF!)*10/rPlotSize</f>
        <v>#REF!</v>
      </c>
      <c r="AF23" s="396"/>
      <c r="AG23" s="396"/>
      <c r="AH23" s="396"/>
      <c r="AI23" s="397"/>
      <c r="AJ23" s="396"/>
      <c r="AK23" s="301" t="e">
        <f>Fieldbook!#REF!</f>
        <v>#REF!</v>
      </c>
      <c r="AL23" s="397"/>
      <c r="AM23" s="397"/>
      <c r="AN23" s="397"/>
      <c r="AO23" s="300" t="e">
        <f>Fieldbook!#REF!</f>
        <v>#REF!</v>
      </c>
      <c r="AP23" s="397"/>
      <c r="AQ23" s="397"/>
      <c r="AR23" s="300" t="e">
        <f>Fieldbook!#REF!</f>
        <v>#REF!</v>
      </c>
      <c r="AS23" s="300" t="e">
        <f>Fieldbook!#REF!</f>
        <v>#REF!</v>
      </c>
      <c r="AT23" s="300" t="e">
        <f>Fieldbook!#REF!</f>
        <v>#REF!</v>
      </c>
      <c r="AU23" s="300" t="e">
        <f>Fieldbook!#REF!</f>
        <v>#REF!</v>
      </c>
      <c r="AV23" s="396"/>
      <c r="AW23" s="396"/>
      <c r="AX23" s="395"/>
      <c r="AY23" s="395"/>
      <c r="AZ23" s="395"/>
      <c r="BA23" s="395"/>
      <c r="BB23" s="395"/>
      <c r="BC23" s="395"/>
      <c r="BD23" s="395"/>
      <c r="BE23" s="395"/>
      <c r="BF23" s="299"/>
      <c r="BG23" s="299"/>
      <c r="BH23" s="299"/>
      <c r="BI23" s="300"/>
      <c r="BJ23" s="397"/>
      <c r="BK23" s="397"/>
      <c r="BL23" s="397"/>
      <c r="BM23" s="397"/>
      <c r="BN23" s="397"/>
      <c r="BO23" s="397"/>
      <c r="BP23" s="300"/>
      <c r="BQ23" s="300"/>
      <c r="BR23" s="299"/>
      <c r="BS23" s="299"/>
      <c r="BT23" s="299"/>
      <c r="BU23" s="299"/>
      <c r="BV23" s="299"/>
      <c r="BW23" s="299"/>
      <c r="BX23" s="299"/>
      <c r="BY23" s="299"/>
      <c r="BZ23" s="299"/>
      <c r="CA23" s="299"/>
      <c r="CB23" s="299"/>
      <c r="CC23" s="299"/>
      <c r="CD23" s="300" t="e">
        <f>Fieldbook!#REF!</f>
        <v>#REF!</v>
      </c>
      <c r="CE23" s="300" t="e">
        <f>Fieldbook!#REF!</f>
        <v>#REF!</v>
      </c>
      <c r="CF23" s="300" t="e">
        <f>Fieldbook!#REF!</f>
        <v>#REF!</v>
      </c>
      <c r="CG23" s="300" t="e">
        <f>Fieldbook!#REF!</f>
        <v>#REF!</v>
      </c>
      <c r="CH23" s="300" t="e">
        <f>Fieldbook!#REF!</f>
        <v>#REF!</v>
      </c>
      <c r="CI23" s="300" t="e">
        <f>Fieldbook!#REF!</f>
        <v>#REF!</v>
      </c>
      <c r="CJ23" s="299" t="e">
        <f>Fieldbook!#REF!</f>
        <v>#REF!</v>
      </c>
      <c r="CK23" s="299" t="e">
        <f>Fieldbook!#REF!</f>
        <v>#REF!</v>
      </c>
      <c r="CL23" s="299" t="e">
        <f>Fieldbook!#REF!</f>
        <v>#REF!</v>
      </c>
      <c r="CM23" s="397"/>
      <c r="CN23" s="395"/>
      <c r="CO23" s="395"/>
      <c r="CP23" s="395"/>
      <c r="CQ23" s="395"/>
      <c r="CR23" s="395"/>
      <c r="CS23" s="302"/>
      <c r="CT23" s="302"/>
      <c r="CU23" s="302"/>
      <c r="CV23" s="302"/>
      <c r="CW23" s="302"/>
      <c r="CX23" s="302"/>
      <c r="CY23" s="302"/>
      <c r="CZ23" s="302"/>
      <c r="DA23" s="302"/>
      <c r="DB23" s="302"/>
      <c r="DC23" s="302"/>
      <c r="DD23" s="299"/>
      <c r="DE23" s="299"/>
      <c r="DF23" s="299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9"/>
      <c r="DZ23" s="59"/>
      <c r="EA23" s="60"/>
      <c r="EB23" s="61"/>
      <c r="EC23" s="61"/>
      <c r="ED23" s="62"/>
      <c r="EE23" s="63"/>
      <c r="EF23" s="61"/>
      <c r="EG23" s="61"/>
      <c r="EH23" s="62"/>
      <c r="EI23" s="63"/>
      <c r="EJ23" s="63"/>
      <c r="EK23" s="61"/>
      <c r="EL23" s="63"/>
      <c r="EM23" s="61"/>
      <c r="EN23" s="61"/>
    </row>
    <row r="24" spans="1:144">
      <c r="A24" s="298">
        <v>2</v>
      </c>
      <c r="B24" s="298">
        <v>1</v>
      </c>
      <c r="C24" s="298">
        <v>23</v>
      </c>
      <c r="D24" s="298">
        <v>1</v>
      </c>
      <c r="E24" s="298"/>
      <c r="F24" s="298"/>
      <c r="G24" s="298"/>
      <c r="H24" s="298"/>
      <c r="I24" s="298"/>
      <c r="J24" s="298"/>
      <c r="K24" s="299"/>
      <c r="L24" s="299"/>
      <c r="M24" s="299" t="e">
        <f>(Fieldbook!#REF!+Fieldbook!#REF!)*10/rPlotSize</f>
        <v>#REF!</v>
      </c>
      <c r="N24" s="300"/>
      <c r="O24" s="396"/>
      <c r="P24" s="301" t="e">
        <f>Fieldbook!#REF!*100/Fieldbook!#REF!</f>
        <v>#REF!</v>
      </c>
      <c r="Q24" s="396"/>
      <c r="R24" s="301" t="e">
        <f>Fieldbook!#REF!</f>
        <v>#REF!</v>
      </c>
      <c r="S24" s="299" t="e">
        <f>(Fieldbook!#REF!+Fieldbook!#REF!)/(Fieldbook!#REF!+Fieldbook!#REF!+Fieldbook!#REF!)</f>
        <v>#REF!</v>
      </c>
      <c r="T24" s="301" t="e">
        <f>(Fieldbook!#REF!)*10/rPlotSize</f>
        <v>#REF!</v>
      </c>
      <c r="U24" s="396"/>
      <c r="V24" s="299" t="e">
        <f>(Fieldbook!#REF!)*10/rPlotSize</f>
        <v>#REF!</v>
      </c>
      <c r="W24" s="396"/>
      <c r="X24" s="301" t="e">
        <f>(Fieldbook!#REF!+Fieldbook!#REF!)/Fieldbook!#REF!</f>
        <v>#REF!</v>
      </c>
      <c r="Y24" s="301" t="e">
        <f>Fieldbook!#REF!*100/(Fieldbook!#REF!+Fieldbook!#REF!)</f>
        <v>#REF!</v>
      </c>
      <c r="Z24" s="301" t="e">
        <f>(Fieldbook!#REF!+Fieldbook!#REF!+Fieldbook!#REF!)*10/rPlotSize</f>
        <v>#REF!</v>
      </c>
      <c r="AA24" s="301" t="e">
        <f>(Fieldbook!#REF!+Fieldbook!#REF!)/Fieldbook!#REF!</f>
        <v>#REF!</v>
      </c>
      <c r="AB24" s="396"/>
      <c r="AC24" s="301"/>
      <c r="AD24" s="301" t="e">
        <f>(Fieldbook!#REF!)/Fieldbook!#REF!</f>
        <v>#REF!</v>
      </c>
      <c r="AE24" s="301" t="e">
        <f>(Fieldbook!#REF!)*10/rPlotSize</f>
        <v>#REF!</v>
      </c>
      <c r="AF24" s="396"/>
      <c r="AG24" s="396"/>
      <c r="AH24" s="396"/>
      <c r="AI24" s="397"/>
      <c r="AJ24" s="396"/>
      <c r="AK24" s="301" t="e">
        <f>Fieldbook!#REF!</f>
        <v>#REF!</v>
      </c>
      <c r="AL24" s="397"/>
      <c r="AM24" s="397"/>
      <c r="AN24" s="397"/>
      <c r="AO24" s="300" t="e">
        <f>Fieldbook!#REF!</f>
        <v>#REF!</v>
      </c>
      <c r="AP24" s="397"/>
      <c r="AQ24" s="397"/>
      <c r="AR24" s="300" t="e">
        <f>Fieldbook!#REF!</f>
        <v>#REF!</v>
      </c>
      <c r="AS24" s="300" t="e">
        <f>Fieldbook!#REF!</f>
        <v>#REF!</v>
      </c>
      <c r="AT24" s="300" t="e">
        <f>Fieldbook!#REF!</f>
        <v>#REF!</v>
      </c>
      <c r="AU24" s="300" t="e">
        <f>Fieldbook!#REF!</f>
        <v>#REF!</v>
      </c>
      <c r="AV24" s="396"/>
      <c r="AW24" s="396"/>
      <c r="AX24" s="395"/>
      <c r="AY24" s="395"/>
      <c r="AZ24" s="395"/>
      <c r="BA24" s="395"/>
      <c r="BB24" s="395"/>
      <c r="BC24" s="395"/>
      <c r="BD24" s="395"/>
      <c r="BE24" s="395"/>
      <c r="BF24" s="299"/>
      <c r="BG24" s="299"/>
      <c r="BH24" s="299"/>
      <c r="BI24" s="300"/>
      <c r="BJ24" s="397"/>
      <c r="BK24" s="397"/>
      <c r="BL24" s="397"/>
      <c r="BM24" s="397"/>
      <c r="BN24" s="397"/>
      <c r="BO24" s="397"/>
      <c r="BP24" s="300"/>
      <c r="BQ24" s="300"/>
      <c r="BR24" s="299"/>
      <c r="BS24" s="299"/>
      <c r="BT24" s="299"/>
      <c r="BU24" s="299"/>
      <c r="BV24" s="299"/>
      <c r="BW24" s="299"/>
      <c r="BX24" s="299"/>
      <c r="BY24" s="299"/>
      <c r="BZ24" s="299"/>
      <c r="CA24" s="299"/>
      <c r="CB24" s="299"/>
      <c r="CC24" s="299"/>
      <c r="CD24" s="300" t="e">
        <f>Fieldbook!#REF!</f>
        <v>#REF!</v>
      </c>
      <c r="CE24" s="300" t="e">
        <f>Fieldbook!#REF!</f>
        <v>#REF!</v>
      </c>
      <c r="CF24" s="300" t="e">
        <f>Fieldbook!#REF!</f>
        <v>#REF!</v>
      </c>
      <c r="CG24" s="300" t="e">
        <f>Fieldbook!#REF!</f>
        <v>#REF!</v>
      </c>
      <c r="CH24" s="300" t="e">
        <f>Fieldbook!#REF!</f>
        <v>#REF!</v>
      </c>
      <c r="CI24" s="300" t="e">
        <f>Fieldbook!#REF!</f>
        <v>#REF!</v>
      </c>
      <c r="CJ24" s="299" t="e">
        <f>Fieldbook!#REF!</f>
        <v>#REF!</v>
      </c>
      <c r="CK24" s="299" t="e">
        <f>Fieldbook!#REF!</f>
        <v>#REF!</v>
      </c>
      <c r="CL24" s="299" t="e">
        <f>Fieldbook!#REF!</f>
        <v>#REF!</v>
      </c>
      <c r="CM24" s="397"/>
      <c r="CN24" s="395"/>
      <c r="CO24" s="395"/>
      <c r="CP24" s="395"/>
      <c r="CQ24" s="395"/>
      <c r="CR24" s="395"/>
      <c r="CS24" s="302"/>
      <c r="CT24" s="302"/>
      <c r="CU24" s="302"/>
      <c r="CV24" s="302"/>
      <c r="CW24" s="302"/>
      <c r="CX24" s="302"/>
      <c r="CY24" s="302"/>
      <c r="CZ24" s="302"/>
      <c r="DA24" s="302"/>
      <c r="DB24" s="302"/>
      <c r="DC24" s="302"/>
      <c r="DD24" s="299"/>
      <c r="DE24" s="299"/>
      <c r="DF24" s="299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9"/>
      <c r="DZ24" s="59"/>
      <c r="EA24" s="60"/>
      <c r="EB24" s="61"/>
      <c r="EC24" s="61"/>
      <c r="ED24" s="62"/>
      <c r="EE24" s="63"/>
      <c r="EF24" s="61"/>
      <c r="EG24" s="61"/>
      <c r="EH24" s="62"/>
      <c r="EI24" s="63"/>
      <c r="EJ24" s="63"/>
      <c r="EK24" s="61"/>
      <c r="EL24" s="63"/>
      <c r="EM24" s="61"/>
      <c r="EN24" s="61"/>
    </row>
    <row r="25" spans="1:144">
      <c r="A25" s="298">
        <v>2</v>
      </c>
      <c r="B25" s="298">
        <v>1</v>
      </c>
      <c r="C25" s="298">
        <v>24</v>
      </c>
      <c r="D25" s="298">
        <v>11</v>
      </c>
      <c r="E25" s="298"/>
      <c r="F25" s="298"/>
      <c r="G25" s="298"/>
      <c r="H25" s="298"/>
      <c r="I25" s="298"/>
      <c r="J25" s="298"/>
      <c r="K25" s="299"/>
      <c r="L25" s="299"/>
      <c r="M25" s="299" t="e">
        <f>(Fieldbook!#REF!+Fieldbook!#REF!)*10/rPlotSize</f>
        <v>#REF!</v>
      </c>
      <c r="N25" s="300"/>
      <c r="O25" s="396"/>
      <c r="P25" s="301" t="e">
        <f>Fieldbook!#REF!*100/Fieldbook!#REF!</f>
        <v>#REF!</v>
      </c>
      <c r="Q25" s="396"/>
      <c r="R25" s="301" t="e">
        <f>Fieldbook!#REF!</f>
        <v>#REF!</v>
      </c>
      <c r="S25" s="299" t="e">
        <f>(Fieldbook!#REF!+Fieldbook!#REF!)/(Fieldbook!#REF!+Fieldbook!#REF!+Fieldbook!#REF!)</f>
        <v>#REF!</v>
      </c>
      <c r="T25" s="301" t="e">
        <f>(Fieldbook!#REF!)*10/rPlotSize</f>
        <v>#REF!</v>
      </c>
      <c r="U25" s="396"/>
      <c r="V25" s="299" t="e">
        <f>(Fieldbook!#REF!)*10/rPlotSize</f>
        <v>#REF!</v>
      </c>
      <c r="W25" s="396"/>
      <c r="X25" s="301" t="e">
        <f>(Fieldbook!#REF!+Fieldbook!#REF!)/Fieldbook!#REF!</f>
        <v>#REF!</v>
      </c>
      <c r="Y25" s="301" t="e">
        <f>Fieldbook!#REF!*100/(Fieldbook!#REF!+Fieldbook!#REF!)</f>
        <v>#REF!</v>
      </c>
      <c r="Z25" s="301" t="e">
        <f>(Fieldbook!#REF!+Fieldbook!#REF!+Fieldbook!#REF!)*10/rPlotSize</f>
        <v>#REF!</v>
      </c>
      <c r="AA25" s="301" t="e">
        <f>(Fieldbook!#REF!+Fieldbook!#REF!)/Fieldbook!#REF!</f>
        <v>#REF!</v>
      </c>
      <c r="AB25" s="396"/>
      <c r="AC25" s="301"/>
      <c r="AD25" s="301" t="e">
        <f>(Fieldbook!#REF!)/Fieldbook!#REF!</f>
        <v>#REF!</v>
      </c>
      <c r="AE25" s="301" t="e">
        <f>(Fieldbook!#REF!)*10/rPlotSize</f>
        <v>#REF!</v>
      </c>
      <c r="AF25" s="396"/>
      <c r="AG25" s="396"/>
      <c r="AH25" s="396"/>
      <c r="AI25" s="397"/>
      <c r="AJ25" s="396"/>
      <c r="AK25" s="301" t="e">
        <f>Fieldbook!#REF!</f>
        <v>#REF!</v>
      </c>
      <c r="AL25" s="397"/>
      <c r="AM25" s="397"/>
      <c r="AN25" s="397"/>
      <c r="AO25" s="300" t="e">
        <f>Fieldbook!#REF!</f>
        <v>#REF!</v>
      </c>
      <c r="AP25" s="397"/>
      <c r="AQ25" s="397"/>
      <c r="AR25" s="300" t="e">
        <f>Fieldbook!#REF!</f>
        <v>#REF!</v>
      </c>
      <c r="AS25" s="300" t="e">
        <f>Fieldbook!#REF!</f>
        <v>#REF!</v>
      </c>
      <c r="AT25" s="300" t="e">
        <f>Fieldbook!#REF!</f>
        <v>#REF!</v>
      </c>
      <c r="AU25" s="300" t="e">
        <f>Fieldbook!#REF!</f>
        <v>#REF!</v>
      </c>
      <c r="AV25" s="396"/>
      <c r="AW25" s="396"/>
      <c r="AX25" s="395"/>
      <c r="AY25" s="395"/>
      <c r="AZ25" s="395"/>
      <c r="BA25" s="395"/>
      <c r="BB25" s="395"/>
      <c r="BC25" s="395"/>
      <c r="BD25" s="395"/>
      <c r="BE25" s="395"/>
      <c r="BF25" s="299"/>
      <c r="BG25" s="299"/>
      <c r="BH25" s="299"/>
      <c r="BI25" s="300"/>
      <c r="BJ25" s="397"/>
      <c r="BK25" s="397"/>
      <c r="BL25" s="397"/>
      <c r="BM25" s="397"/>
      <c r="BN25" s="397"/>
      <c r="BO25" s="397"/>
      <c r="BP25" s="300"/>
      <c r="BQ25" s="300"/>
      <c r="BR25" s="299"/>
      <c r="BS25" s="299"/>
      <c r="BT25" s="299"/>
      <c r="BU25" s="299"/>
      <c r="BV25" s="299"/>
      <c r="BW25" s="299"/>
      <c r="BX25" s="299"/>
      <c r="BY25" s="299"/>
      <c r="BZ25" s="299"/>
      <c r="CA25" s="299"/>
      <c r="CB25" s="299"/>
      <c r="CC25" s="299"/>
      <c r="CD25" s="300" t="e">
        <f>Fieldbook!#REF!</f>
        <v>#REF!</v>
      </c>
      <c r="CE25" s="300" t="e">
        <f>Fieldbook!#REF!</f>
        <v>#REF!</v>
      </c>
      <c r="CF25" s="300" t="e">
        <f>Fieldbook!#REF!</f>
        <v>#REF!</v>
      </c>
      <c r="CG25" s="300" t="e">
        <f>Fieldbook!#REF!</f>
        <v>#REF!</v>
      </c>
      <c r="CH25" s="300" t="e">
        <f>Fieldbook!#REF!</f>
        <v>#REF!</v>
      </c>
      <c r="CI25" s="300" t="e">
        <f>Fieldbook!#REF!</f>
        <v>#REF!</v>
      </c>
      <c r="CJ25" s="299" t="e">
        <f>Fieldbook!#REF!</f>
        <v>#REF!</v>
      </c>
      <c r="CK25" s="299" t="e">
        <f>Fieldbook!#REF!</f>
        <v>#REF!</v>
      </c>
      <c r="CL25" s="299" t="e">
        <f>Fieldbook!#REF!</f>
        <v>#REF!</v>
      </c>
      <c r="CM25" s="397"/>
      <c r="CN25" s="395"/>
      <c r="CO25" s="395"/>
      <c r="CP25" s="395"/>
      <c r="CQ25" s="395"/>
      <c r="CR25" s="395"/>
      <c r="CS25" s="302"/>
      <c r="CT25" s="302"/>
      <c r="CU25" s="302"/>
      <c r="CV25" s="302"/>
      <c r="CW25" s="302"/>
      <c r="CX25" s="302"/>
      <c r="CY25" s="302"/>
      <c r="CZ25" s="302"/>
      <c r="DA25" s="302"/>
      <c r="DB25" s="302"/>
      <c r="DC25" s="302"/>
      <c r="DD25" s="299"/>
      <c r="DE25" s="299"/>
      <c r="DF25" s="299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9"/>
      <c r="DZ25" s="59"/>
      <c r="EA25" s="60"/>
      <c r="EB25" s="61"/>
      <c r="EC25" s="61"/>
      <c r="ED25" s="62"/>
      <c r="EE25" s="63"/>
      <c r="EF25" s="61"/>
      <c r="EG25" s="61"/>
      <c r="EH25" s="62"/>
      <c r="EI25" s="63"/>
      <c r="EJ25" s="63"/>
      <c r="EK25" s="61"/>
      <c r="EL25" s="63"/>
      <c r="EM25" s="61"/>
      <c r="EN25" s="61"/>
    </row>
    <row r="26" spans="1:144">
      <c r="A26" s="298">
        <v>2</v>
      </c>
      <c r="B26" s="298">
        <v>1</v>
      </c>
      <c r="C26" s="298">
        <v>25</v>
      </c>
      <c r="D26" s="298">
        <v>9</v>
      </c>
      <c r="E26" s="298"/>
      <c r="F26" s="298"/>
      <c r="G26" s="298"/>
      <c r="H26" s="298"/>
      <c r="I26" s="298"/>
      <c r="J26" s="298"/>
      <c r="K26" s="299"/>
      <c r="L26" s="299"/>
      <c r="M26" s="299" t="e">
        <f>(Fieldbook!#REF!+Fieldbook!#REF!)*10/rPlotSize</f>
        <v>#REF!</v>
      </c>
      <c r="N26" s="300"/>
      <c r="O26" s="396"/>
      <c r="P26" s="301" t="e">
        <f>Fieldbook!#REF!*100/Fieldbook!#REF!</f>
        <v>#REF!</v>
      </c>
      <c r="Q26" s="396"/>
      <c r="R26" s="301" t="e">
        <f>Fieldbook!#REF!</f>
        <v>#REF!</v>
      </c>
      <c r="S26" s="299" t="e">
        <f>(Fieldbook!#REF!+Fieldbook!#REF!)/(Fieldbook!#REF!+Fieldbook!#REF!+Fieldbook!#REF!)</f>
        <v>#REF!</v>
      </c>
      <c r="T26" s="301" t="e">
        <f>(Fieldbook!#REF!)*10/rPlotSize</f>
        <v>#REF!</v>
      </c>
      <c r="U26" s="396"/>
      <c r="V26" s="299" t="e">
        <f>(Fieldbook!#REF!)*10/rPlotSize</f>
        <v>#REF!</v>
      </c>
      <c r="W26" s="396"/>
      <c r="X26" s="301" t="e">
        <f>(Fieldbook!#REF!+Fieldbook!#REF!)/Fieldbook!#REF!</f>
        <v>#REF!</v>
      </c>
      <c r="Y26" s="301" t="e">
        <f>Fieldbook!#REF!*100/(Fieldbook!#REF!+Fieldbook!#REF!)</f>
        <v>#REF!</v>
      </c>
      <c r="Z26" s="301" t="e">
        <f>(Fieldbook!#REF!+Fieldbook!#REF!+Fieldbook!#REF!)*10/rPlotSize</f>
        <v>#REF!</v>
      </c>
      <c r="AA26" s="301" t="e">
        <f>(Fieldbook!#REF!+Fieldbook!#REF!)/Fieldbook!#REF!</f>
        <v>#REF!</v>
      </c>
      <c r="AB26" s="396"/>
      <c r="AC26" s="301"/>
      <c r="AD26" s="301" t="e">
        <f>(Fieldbook!#REF!)/Fieldbook!#REF!</f>
        <v>#REF!</v>
      </c>
      <c r="AE26" s="301" t="e">
        <f>(Fieldbook!#REF!)*10/rPlotSize</f>
        <v>#REF!</v>
      </c>
      <c r="AF26" s="396"/>
      <c r="AG26" s="396"/>
      <c r="AH26" s="396"/>
      <c r="AI26" s="397"/>
      <c r="AJ26" s="396"/>
      <c r="AK26" s="301" t="e">
        <f>Fieldbook!#REF!</f>
        <v>#REF!</v>
      </c>
      <c r="AL26" s="397"/>
      <c r="AM26" s="397"/>
      <c r="AN26" s="397"/>
      <c r="AO26" s="300" t="e">
        <f>Fieldbook!#REF!</f>
        <v>#REF!</v>
      </c>
      <c r="AP26" s="397"/>
      <c r="AQ26" s="397"/>
      <c r="AR26" s="300" t="e">
        <f>Fieldbook!#REF!</f>
        <v>#REF!</v>
      </c>
      <c r="AS26" s="300" t="e">
        <f>Fieldbook!#REF!</f>
        <v>#REF!</v>
      </c>
      <c r="AT26" s="300" t="e">
        <f>Fieldbook!#REF!</f>
        <v>#REF!</v>
      </c>
      <c r="AU26" s="300" t="e">
        <f>Fieldbook!#REF!</f>
        <v>#REF!</v>
      </c>
      <c r="AV26" s="396"/>
      <c r="AW26" s="396"/>
      <c r="AX26" s="395"/>
      <c r="AY26" s="395"/>
      <c r="AZ26" s="395"/>
      <c r="BA26" s="395"/>
      <c r="BB26" s="395"/>
      <c r="BC26" s="395"/>
      <c r="BD26" s="395"/>
      <c r="BE26" s="395"/>
      <c r="BF26" s="299"/>
      <c r="BG26" s="299"/>
      <c r="BH26" s="299"/>
      <c r="BI26" s="300"/>
      <c r="BJ26" s="397"/>
      <c r="BK26" s="397"/>
      <c r="BL26" s="397"/>
      <c r="BM26" s="397"/>
      <c r="BN26" s="397"/>
      <c r="BO26" s="397"/>
      <c r="BP26" s="300"/>
      <c r="BQ26" s="300"/>
      <c r="BR26" s="299"/>
      <c r="BS26" s="299"/>
      <c r="BT26" s="299"/>
      <c r="BU26" s="299"/>
      <c r="BV26" s="299"/>
      <c r="BW26" s="299"/>
      <c r="BX26" s="299"/>
      <c r="BY26" s="299"/>
      <c r="BZ26" s="299"/>
      <c r="CA26" s="299"/>
      <c r="CB26" s="299"/>
      <c r="CC26" s="299"/>
      <c r="CD26" s="300" t="e">
        <f>Fieldbook!#REF!</f>
        <v>#REF!</v>
      </c>
      <c r="CE26" s="300" t="e">
        <f>Fieldbook!#REF!</f>
        <v>#REF!</v>
      </c>
      <c r="CF26" s="300" t="e">
        <f>Fieldbook!#REF!</f>
        <v>#REF!</v>
      </c>
      <c r="CG26" s="300" t="e">
        <f>Fieldbook!#REF!</f>
        <v>#REF!</v>
      </c>
      <c r="CH26" s="300" t="e">
        <f>Fieldbook!#REF!</f>
        <v>#REF!</v>
      </c>
      <c r="CI26" s="300" t="e">
        <f>Fieldbook!#REF!</f>
        <v>#REF!</v>
      </c>
      <c r="CJ26" s="299" t="e">
        <f>Fieldbook!#REF!</f>
        <v>#REF!</v>
      </c>
      <c r="CK26" s="299" t="e">
        <f>Fieldbook!#REF!</f>
        <v>#REF!</v>
      </c>
      <c r="CL26" s="299" t="e">
        <f>Fieldbook!#REF!</f>
        <v>#REF!</v>
      </c>
      <c r="CM26" s="397"/>
      <c r="CN26" s="395"/>
      <c r="CO26" s="395"/>
      <c r="CP26" s="395"/>
      <c r="CQ26" s="395"/>
      <c r="CR26" s="395"/>
      <c r="CS26" s="302"/>
      <c r="CT26" s="302"/>
      <c r="CU26" s="302"/>
      <c r="CV26" s="302"/>
      <c r="CW26" s="302"/>
      <c r="CX26" s="302"/>
      <c r="CY26" s="302"/>
      <c r="CZ26" s="302"/>
      <c r="DA26" s="302"/>
      <c r="DB26" s="302"/>
      <c r="DC26" s="302"/>
      <c r="DD26" s="299"/>
      <c r="DE26" s="299"/>
      <c r="DF26" s="299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9"/>
      <c r="DZ26" s="59"/>
      <c r="EA26" s="60"/>
      <c r="EB26" s="61"/>
      <c r="EC26" s="61"/>
      <c r="ED26" s="62"/>
      <c r="EE26" s="63"/>
      <c r="EF26" s="61"/>
      <c r="EG26" s="61"/>
      <c r="EH26" s="62"/>
      <c r="EI26" s="63"/>
      <c r="EJ26" s="63"/>
      <c r="EK26" s="61"/>
      <c r="EL26" s="63"/>
      <c r="EM26" s="61"/>
      <c r="EN26" s="61"/>
    </row>
    <row r="27" spans="1:144">
      <c r="A27" s="298">
        <v>2</v>
      </c>
      <c r="B27" s="298">
        <v>1</v>
      </c>
      <c r="C27" s="298">
        <v>26</v>
      </c>
      <c r="D27" s="298">
        <v>6</v>
      </c>
      <c r="E27" s="298"/>
      <c r="F27" s="298"/>
      <c r="G27" s="298"/>
      <c r="H27" s="298"/>
      <c r="I27" s="298"/>
      <c r="J27" s="298"/>
      <c r="K27" s="299"/>
      <c r="L27" s="299"/>
      <c r="M27" s="299" t="e">
        <f>(Fieldbook!#REF!+Fieldbook!#REF!)*10/rPlotSize</f>
        <v>#REF!</v>
      </c>
      <c r="N27" s="300"/>
      <c r="O27" s="396"/>
      <c r="P27" s="301" t="e">
        <f>Fieldbook!#REF!*100/Fieldbook!#REF!</f>
        <v>#REF!</v>
      </c>
      <c r="Q27" s="396"/>
      <c r="R27" s="301" t="e">
        <f>Fieldbook!#REF!</f>
        <v>#REF!</v>
      </c>
      <c r="S27" s="299" t="e">
        <f>(Fieldbook!#REF!+Fieldbook!#REF!)/(Fieldbook!#REF!+Fieldbook!#REF!+Fieldbook!#REF!)</f>
        <v>#REF!</v>
      </c>
      <c r="T27" s="301" t="e">
        <f>(Fieldbook!#REF!)*10/rPlotSize</f>
        <v>#REF!</v>
      </c>
      <c r="U27" s="396"/>
      <c r="V27" s="299" t="e">
        <f>(Fieldbook!#REF!)*10/rPlotSize</f>
        <v>#REF!</v>
      </c>
      <c r="W27" s="396"/>
      <c r="X27" s="301" t="e">
        <f>(Fieldbook!#REF!+Fieldbook!#REF!)/Fieldbook!#REF!</f>
        <v>#REF!</v>
      </c>
      <c r="Y27" s="301" t="e">
        <f>Fieldbook!#REF!*100/(Fieldbook!#REF!+Fieldbook!#REF!)</f>
        <v>#REF!</v>
      </c>
      <c r="Z27" s="301" t="e">
        <f>(Fieldbook!#REF!+Fieldbook!#REF!+Fieldbook!#REF!)*10/rPlotSize</f>
        <v>#REF!</v>
      </c>
      <c r="AA27" s="301" t="e">
        <f>(Fieldbook!#REF!+Fieldbook!#REF!)/Fieldbook!#REF!</f>
        <v>#REF!</v>
      </c>
      <c r="AB27" s="396"/>
      <c r="AC27" s="301"/>
      <c r="AD27" s="301" t="e">
        <f>(Fieldbook!#REF!)/Fieldbook!#REF!</f>
        <v>#REF!</v>
      </c>
      <c r="AE27" s="301" t="e">
        <f>(Fieldbook!#REF!)*10/rPlotSize</f>
        <v>#REF!</v>
      </c>
      <c r="AF27" s="396"/>
      <c r="AG27" s="396"/>
      <c r="AH27" s="396"/>
      <c r="AI27" s="397"/>
      <c r="AJ27" s="396"/>
      <c r="AK27" s="301" t="e">
        <f>Fieldbook!#REF!</f>
        <v>#REF!</v>
      </c>
      <c r="AL27" s="397"/>
      <c r="AM27" s="397"/>
      <c r="AN27" s="397"/>
      <c r="AO27" s="300" t="e">
        <f>Fieldbook!#REF!</f>
        <v>#REF!</v>
      </c>
      <c r="AP27" s="397"/>
      <c r="AQ27" s="397"/>
      <c r="AR27" s="300" t="e">
        <f>Fieldbook!#REF!</f>
        <v>#REF!</v>
      </c>
      <c r="AS27" s="300" t="e">
        <f>Fieldbook!#REF!</f>
        <v>#REF!</v>
      </c>
      <c r="AT27" s="300" t="e">
        <f>Fieldbook!#REF!</f>
        <v>#REF!</v>
      </c>
      <c r="AU27" s="300" t="e">
        <f>Fieldbook!#REF!</f>
        <v>#REF!</v>
      </c>
      <c r="AV27" s="396"/>
      <c r="AW27" s="396"/>
      <c r="AX27" s="395"/>
      <c r="AY27" s="395"/>
      <c r="AZ27" s="395"/>
      <c r="BA27" s="395"/>
      <c r="BB27" s="395"/>
      <c r="BC27" s="395"/>
      <c r="BD27" s="395"/>
      <c r="BE27" s="395"/>
      <c r="BF27" s="299"/>
      <c r="BG27" s="299"/>
      <c r="BH27" s="299"/>
      <c r="BI27" s="300"/>
      <c r="BJ27" s="397"/>
      <c r="BK27" s="397"/>
      <c r="BL27" s="397"/>
      <c r="BM27" s="397"/>
      <c r="BN27" s="397"/>
      <c r="BO27" s="397"/>
      <c r="BP27" s="300"/>
      <c r="BQ27" s="300"/>
      <c r="BR27" s="299"/>
      <c r="BS27" s="299"/>
      <c r="BT27" s="299"/>
      <c r="BU27" s="299"/>
      <c r="BV27" s="299"/>
      <c r="BW27" s="299"/>
      <c r="BX27" s="299"/>
      <c r="BY27" s="299"/>
      <c r="BZ27" s="299"/>
      <c r="CA27" s="299"/>
      <c r="CB27" s="299"/>
      <c r="CC27" s="299"/>
      <c r="CD27" s="300" t="e">
        <f>Fieldbook!#REF!</f>
        <v>#REF!</v>
      </c>
      <c r="CE27" s="300" t="e">
        <f>Fieldbook!#REF!</f>
        <v>#REF!</v>
      </c>
      <c r="CF27" s="300" t="e">
        <f>Fieldbook!#REF!</f>
        <v>#REF!</v>
      </c>
      <c r="CG27" s="300" t="e">
        <f>Fieldbook!#REF!</f>
        <v>#REF!</v>
      </c>
      <c r="CH27" s="300" t="e">
        <f>Fieldbook!#REF!</f>
        <v>#REF!</v>
      </c>
      <c r="CI27" s="300" t="e">
        <f>Fieldbook!#REF!</f>
        <v>#REF!</v>
      </c>
      <c r="CJ27" s="299" t="e">
        <f>Fieldbook!#REF!</f>
        <v>#REF!</v>
      </c>
      <c r="CK27" s="299" t="e">
        <f>Fieldbook!#REF!</f>
        <v>#REF!</v>
      </c>
      <c r="CL27" s="299" t="e">
        <f>Fieldbook!#REF!</f>
        <v>#REF!</v>
      </c>
      <c r="CM27" s="397"/>
      <c r="CN27" s="395"/>
      <c r="CO27" s="395"/>
      <c r="CP27" s="395"/>
      <c r="CQ27" s="395"/>
      <c r="CR27" s="395"/>
      <c r="CS27" s="302"/>
      <c r="CT27" s="302"/>
      <c r="CU27" s="302"/>
      <c r="CV27" s="302"/>
      <c r="CW27" s="302"/>
      <c r="CX27" s="302"/>
      <c r="CY27" s="302"/>
      <c r="CZ27" s="302"/>
      <c r="DA27" s="302"/>
      <c r="DB27" s="302"/>
      <c r="DC27" s="302"/>
      <c r="DD27" s="299"/>
      <c r="DE27" s="299"/>
      <c r="DF27" s="299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9"/>
      <c r="DZ27" s="59"/>
      <c r="EA27" s="60"/>
      <c r="EB27" s="61"/>
      <c r="EC27" s="61"/>
      <c r="ED27" s="62"/>
      <c r="EE27" s="63"/>
      <c r="EF27" s="61"/>
      <c r="EG27" s="61"/>
      <c r="EH27" s="62"/>
      <c r="EI27" s="63"/>
      <c r="EJ27" s="63"/>
      <c r="EK27" s="61"/>
      <c r="EL27" s="63"/>
      <c r="EM27" s="61"/>
      <c r="EN27" s="61"/>
    </row>
    <row r="28" spans="1:144">
      <c r="A28" s="298">
        <v>2</v>
      </c>
      <c r="B28" s="298">
        <v>1</v>
      </c>
      <c r="C28" s="298">
        <v>27</v>
      </c>
      <c r="D28" s="298">
        <v>2</v>
      </c>
      <c r="E28" s="298"/>
      <c r="F28" s="298"/>
      <c r="G28" s="298"/>
      <c r="H28" s="298"/>
      <c r="I28" s="298"/>
      <c r="J28" s="298"/>
      <c r="K28" s="299"/>
      <c r="L28" s="299"/>
      <c r="M28" s="299" t="e">
        <f>(Fieldbook!#REF!+Fieldbook!#REF!)*10/rPlotSize</f>
        <v>#REF!</v>
      </c>
      <c r="N28" s="300"/>
      <c r="O28" s="396"/>
      <c r="P28" s="301" t="e">
        <f>Fieldbook!#REF!*100/Fieldbook!#REF!</f>
        <v>#REF!</v>
      </c>
      <c r="Q28" s="396"/>
      <c r="R28" s="301" t="e">
        <f>Fieldbook!#REF!</f>
        <v>#REF!</v>
      </c>
      <c r="S28" s="299" t="e">
        <f>(Fieldbook!#REF!+Fieldbook!#REF!)/(Fieldbook!#REF!+Fieldbook!#REF!+Fieldbook!#REF!)</f>
        <v>#REF!</v>
      </c>
      <c r="T28" s="301" t="e">
        <f>(Fieldbook!#REF!)*10/rPlotSize</f>
        <v>#REF!</v>
      </c>
      <c r="U28" s="396"/>
      <c r="V28" s="299" t="e">
        <f>(Fieldbook!#REF!)*10/rPlotSize</f>
        <v>#REF!</v>
      </c>
      <c r="W28" s="396"/>
      <c r="X28" s="301" t="e">
        <f>(Fieldbook!#REF!+Fieldbook!#REF!)/Fieldbook!#REF!</f>
        <v>#REF!</v>
      </c>
      <c r="Y28" s="301" t="e">
        <f>Fieldbook!#REF!*100/(Fieldbook!#REF!+Fieldbook!#REF!)</f>
        <v>#REF!</v>
      </c>
      <c r="Z28" s="301" t="e">
        <f>(Fieldbook!#REF!+Fieldbook!#REF!+Fieldbook!#REF!)*10/rPlotSize</f>
        <v>#REF!</v>
      </c>
      <c r="AA28" s="301" t="e">
        <f>(Fieldbook!#REF!+Fieldbook!#REF!)/Fieldbook!#REF!</f>
        <v>#REF!</v>
      </c>
      <c r="AB28" s="396"/>
      <c r="AC28" s="301"/>
      <c r="AD28" s="301" t="e">
        <f>(Fieldbook!#REF!)/Fieldbook!#REF!</f>
        <v>#REF!</v>
      </c>
      <c r="AE28" s="301" t="e">
        <f>(Fieldbook!#REF!)*10/rPlotSize</f>
        <v>#REF!</v>
      </c>
      <c r="AF28" s="396"/>
      <c r="AG28" s="396"/>
      <c r="AH28" s="396"/>
      <c r="AI28" s="397"/>
      <c r="AJ28" s="396"/>
      <c r="AK28" s="301" t="e">
        <f>Fieldbook!#REF!</f>
        <v>#REF!</v>
      </c>
      <c r="AL28" s="397"/>
      <c r="AM28" s="397"/>
      <c r="AN28" s="397"/>
      <c r="AO28" s="300" t="e">
        <f>Fieldbook!#REF!</f>
        <v>#REF!</v>
      </c>
      <c r="AP28" s="397"/>
      <c r="AQ28" s="397"/>
      <c r="AR28" s="300" t="e">
        <f>Fieldbook!#REF!</f>
        <v>#REF!</v>
      </c>
      <c r="AS28" s="300" t="e">
        <f>Fieldbook!#REF!</f>
        <v>#REF!</v>
      </c>
      <c r="AT28" s="300" t="e">
        <f>Fieldbook!#REF!</f>
        <v>#REF!</v>
      </c>
      <c r="AU28" s="300" t="e">
        <f>Fieldbook!#REF!</f>
        <v>#REF!</v>
      </c>
      <c r="AV28" s="396"/>
      <c r="AW28" s="396"/>
      <c r="AX28" s="395"/>
      <c r="AY28" s="395"/>
      <c r="AZ28" s="395"/>
      <c r="BA28" s="395"/>
      <c r="BB28" s="395"/>
      <c r="BC28" s="395"/>
      <c r="BD28" s="395"/>
      <c r="BE28" s="395"/>
      <c r="BF28" s="299"/>
      <c r="BG28" s="299"/>
      <c r="BH28" s="299"/>
      <c r="BI28" s="300"/>
      <c r="BJ28" s="397"/>
      <c r="BK28" s="397"/>
      <c r="BL28" s="397"/>
      <c r="BM28" s="397"/>
      <c r="BN28" s="397"/>
      <c r="BO28" s="397"/>
      <c r="BP28" s="300"/>
      <c r="BQ28" s="300"/>
      <c r="BR28" s="299"/>
      <c r="BS28" s="299"/>
      <c r="BT28" s="299"/>
      <c r="BU28" s="299"/>
      <c r="BV28" s="299"/>
      <c r="BW28" s="299"/>
      <c r="BX28" s="299"/>
      <c r="BY28" s="299"/>
      <c r="BZ28" s="299"/>
      <c r="CA28" s="299"/>
      <c r="CB28" s="299"/>
      <c r="CC28" s="299"/>
      <c r="CD28" s="300" t="e">
        <f>Fieldbook!#REF!</f>
        <v>#REF!</v>
      </c>
      <c r="CE28" s="300" t="e">
        <f>Fieldbook!#REF!</f>
        <v>#REF!</v>
      </c>
      <c r="CF28" s="300" t="e">
        <f>Fieldbook!#REF!</f>
        <v>#REF!</v>
      </c>
      <c r="CG28" s="300" t="e">
        <f>Fieldbook!#REF!</f>
        <v>#REF!</v>
      </c>
      <c r="CH28" s="300" t="e">
        <f>Fieldbook!#REF!</f>
        <v>#REF!</v>
      </c>
      <c r="CI28" s="300" t="e">
        <f>Fieldbook!#REF!</f>
        <v>#REF!</v>
      </c>
      <c r="CJ28" s="299" t="e">
        <f>Fieldbook!#REF!</f>
        <v>#REF!</v>
      </c>
      <c r="CK28" s="299" t="e">
        <f>Fieldbook!#REF!</f>
        <v>#REF!</v>
      </c>
      <c r="CL28" s="299" t="e">
        <f>Fieldbook!#REF!</f>
        <v>#REF!</v>
      </c>
      <c r="CM28" s="397"/>
      <c r="CN28" s="395"/>
      <c r="CO28" s="395"/>
      <c r="CP28" s="395"/>
      <c r="CQ28" s="395"/>
      <c r="CR28" s="395"/>
      <c r="CS28" s="302"/>
      <c r="CT28" s="302"/>
      <c r="CU28" s="302"/>
      <c r="CV28" s="302"/>
      <c r="CW28" s="302"/>
      <c r="CX28" s="302"/>
      <c r="CY28" s="302"/>
      <c r="CZ28" s="302"/>
      <c r="DA28" s="302"/>
      <c r="DB28" s="302"/>
      <c r="DC28" s="302"/>
      <c r="DD28" s="299"/>
      <c r="DE28" s="299"/>
      <c r="DF28" s="299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9"/>
      <c r="DZ28" s="59"/>
      <c r="EA28" s="60"/>
      <c r="EB28" s="61"/>
      <c r="EC28" s="61"/>
      <c r="ED28" s="62"/>
      <c r="EE28" s="63"/>
      <c r="EF28" s="61"/>
      <c r="EG28" s="61"/>
      <c r="EH28" s="62"/>
      <c r="EI28" s="63"/>
      <c r="EJ28" s="63"/>
      <c r="EK28" s="61"/>
      <c r="EL28" s="63"/>
      <c r="EM28" s="61"/>
      <c r="EN28" s="61"/>
    </row>
    <row r="29" spans="1:144">
      <c r="A29" s="298">
        <v>2</v>
      </c>
      <c r="B29" s="298">
        <v>1</v>
      </c>
      <c r="C29" s="298">
        <v>28</v>
      </c>
      <c r="D29" s="298">
        <v>14</v>
      </c>
      <c r="E29" s="298"/>
      <c r="F29" s="298"/>
      <c r="G29" s="298"/>
      <c r="H29" s="298"/>
      <c r="I29" s="298"/>
      <c r="J29" s="298"/>
      <c r="K29" s="299"/>
      <c r="L29" s="299"/>
      <c r="M29" s="395"/>
      <c r="N29" s="300"/>
      <c r="O29" s="396"/>
      <c r="P29" s="396"/>
      <c r="Q29" s="396"/>
      <c r="R29" s="396"/>
      <c r="S29" s="395"/>
      <c r="T29" s="396"/>
      <c r="U29" s="396"/>
      <c r="V29" s="395"/>
      <c r="W29" s="396"/>
      <c r="X29" s="396"/>
      <c r="Y29" s="396"/>
      <c r="Z29" s="396"/>
      <c r="AA29" s="396"/>
      <c r="AB29" s="396"/>
      <c r="AC29" s="301"/>
      <c r="AD29" s="396"/>
      <c r="AE29" s="396"/>
      <c r="AF29" s="396"/>
      <c r="AG29" s="396"/>
      <c r="AH29" s="396"/>
      <c r="AI29" s="397"/>
      <c r="AJ29" s="396"/>
      <c r="AK29" s="396"/>
      <c r="AL29" s="397"/>
      <c r="AM29" s="397"/>
      <c r="AN29" s="397"/>
      <c r="AO29" s="397"/>
      <c r="AP29" s="397"/>
      <c r="AQ29" s="397"/>
      <c r="AR29" s="397"/>
      <c r="AS29" s="397"/>
      <c r="AT29" s="397"/>
      <c r="AU29" s="397"/>
      <c r="AV29" s="396"/>
      <c r="AW29" s="396"/>
      <c r="AX29" s="395"/>
      <c r="AY29" s="395"/>
      <c r="AZ29" s="395"/>
      <c r="BA29" s="395"/>
      <c r="BB29" s="395"/>
      <c r="BC29" s="395"/>
      <c r="BD29" s="395"/>
      <c r="BE29" s="395"/>
      <c r="BF29" s="299"/>
      <c r="BG29" s="299"/>
      <c r="BH29" s="299"/>
      <c r="BI29" s="300"/>
      <c r="BJ29" s="397"/>
      <c r="BK29" s="397"/>
      <c r="BL29" s="397"/>
      <c r="BM29" s="397"/>
      <c r="BN29" s="397"/>
      <c r="BO29" s="397"/>
      <c r="BP29" s="300"/>
      <c r="BQ29" s="300"/>
      <c r="BR29" s="299"/>
      <c r="BS29" s="299"/>
      <c r="BT29" s="299"/>
      <c r="BU29" s="299"/>
      <c r="BV29" s="299"/>
      <c r="BW29" s="299"/>
      <c r="BX29" s="299"/>
      <c r="BY29" s="299"/>
      <c r="BZ29" s="299"/>
      <c r="CA29" s="299"/>
      <c r="CB29" s="299"/>
      <c r="CC29" s="299"/>
      <c r="CD29" s="397"/>
      <c r="CE29" s="397"/>
      <c r="CF29" s="397"/>
      <c r="CG29" s="397"/>
      <c r="CH29" s="397"/>
      <c r="CI29" s="397"/>
      <c r="CJ29" s="395"/>
      <c r="CK29" s="395"/>
      <c r="CL29" s="395"/>
      <c r="CM29" s="397"/>
      <c r="CN29" s="395"/>
      <c r="CO29" s="395"/>
      <c r="CP29" s="395"/>
      <c r="CQ29" s="395"/>
      <c r="CR29" s="395"/>
      <c r="CS29" s="302"/>
      <c r="CT29" s="302"/>
      <c r="CU29" s="302"/>
      <c r="CV29" s="302"/>
      <c r="CW29" s="302"/>
      <c r="CX29" s="302"/>
      <c r="CY29" s="302"/>
      <c r="CZ29" s="302"/>
      <c r="DA29" s="302"/>
      <c r="DB29" s="302"/>
      <c r="DC29" s="302"/>
      <c r="DD29" s="299"/>
      <c r="DE29" s="299"/>
      <c r="DF29" s="299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9"/>
      <c r="DZ29" s="59"/>
      <c r="EA29" s="60"/>
      <c r="EB29" s="61"/>
      <c r="EC29" s="61"/>
      <c r="ED29" s="62"/>
      <c r="EE29" s="63"/>
      <c r="EF29" s="61"/>
      <c r="EG29" s="61"/>
      <c r="EH29" s="62"/>
      <c r="EI29" s="63"/>
      <c r="EJ29" s="63"/>
      <c r="EK29" s="61"/>
      <c r="EL29" s="63"/>
      <c r="EM29" s="61"/>
      <c r="EN29" s="61"/>
    </row>
    <row r="30" spans="1:144">
      <c r="A30" s="298">
        <v>3</v>
      </c>
      <c r="B30" s="298">
        <v>1</v>
      </c>
      <c r="C30" s="298">
        <v>29</v>
      </c>
      <c r="D30" s="298">
        <v>12</v>
      </c>
      <c r="E30" s="298"/>
      <c r="F30" s="298"/>
      <c r="G30" s="298"/>
      <c r="H30" s="298"/>
      <c r="I30" s="298"/>
      <c r="J30" s="298"/>
      <c r="K30" s="299"/>
      <c r="L30" s="299"/>
      <c r="M30" s="299" t="e">
        <f>(Fieldbook!#REF!+Fieldbook!#REF!)*10/rPlotSize</f>
        <v>#REF!</v>
      </c>
      <c r="N30" s="300"/>
      <c r="O30" s="396"/>
      <c r="P30" s="301" t="e">
        <f>Fieldbook!#REF!*100/Fieldbook!#REF!</f>
        <v>#REF!</v>
      </c>
      <c r="Q30" s="396"/>
      <c r="R30" s="301" t="e">
        <f>Fieldbook!#REF!</f>
        <v>#REF!</v>
      </c>
      <c r="S30" s="299" t="e">
        <f>(Fieldbook!#REF!+Fieldbook!#REF!)/(Fieldbook!#REF!+Fieldbook!#REF!+Fieldbook!#REF!)</f>
        <v>#REF!</v>
      </c>
      <c r="T30" s="301" t="e">
        <f>(Fieldbook!#REF!)*10/rPlotSize</f>
        <v>#REF!</v>
      </c>
      <c r="U30" s="396"/>
      <c r="V30" s="299" t="e">
        <f>(Fieldbook!#REF!)*10/rPlotSize</f>
        <v>#REF!</v>
      </c>
      <c r="W30" s="396"/>
      <c r="X30" s="301" t="e">
        <f>(Fieldbook!#REF!+Fieldbook!#REF!)/Fieldbook!#REF!</f>
        <v>#REF!</v>
      </c>
      <c r="Y30" s="301" t="e">
        <f>Fieldbook!#REF!*100/(Fieldbook!#REF!+Fieldbook!#REF!)</f>
        <v>#REF!</v>
      </c>
      <c r="Z30" s="301" t="e">
        <f>(Fieldbook!#REF!+Fieldbook!#REF!+Fieldbook!#REF!)*10/rPlotSize</f>
        <v>#REF!</v>
      </c>
      <c r="AA30" s="301" t="e">
        <f>(Fieldbook!#REF!+Fieldbook!#REF!)/Fieldbook!#REF!</f>
        <v>#REF!</v>
      </c>
      <c r="AB30" s="396"/>
      <c r="AC30" s="301"/>
      <c r="AD30" s="301" t="e">
        <f>(Fieldbook!#REF!)/Fieldbook!#REF!</f>
        <v>#REF!</v>
      </c>
      <c r="AE30" s="301" t="e">
        <f>(Fieldbook!#REF!)*10/rPlotSize</f>
        <v>#REF!</v>
      </c>
      <c r="AF30" s="396"/>
      <c r="AG30" s="396"/>
      <c r="AH30" s="396"/>
      <c r="AI30" s="397"/>
      <c r="AJ30" s="396"/>
      <c r="AK30" s="301" t="e">
        <f>Fieldbook!#REF!</f>
        <v>#REF!</v>
      </c>
      <c r="AL30" s="397"/>
      <c r="AM30" s="397"/>
      <c r="AN30" s="397"/>
      <c r="AO30" s="300" t="e">
        <f>Fieldbook!#REF!</f>
        <v>#REF!</v>
      </c>
      <c r="AP30" s="397"/>
      <c r="AQ30" s="397"/>
      <c r="AR30" s="300" t="e">
        <f>Fieldbook!#REF!</f>
        <v>#REF!</v>
      </c>
      <c r="AS30" s="300" t="e">
        <f>Fieldbook!#REF!</f>
        <v>#REF!</v>
      </c>
      <c r="AT30" s="300" t="e">
        <f>Fieldbook!#REF!</f>
        <v>#REF!</v>
      </c>
      <c r="AU30" s="300" t="e">
        <f>Fieldbook!#REF!</f>
        <v>#REF!</v>
      </c>
      <c r="AV30" s="396"/>
      <c r="AW30" s="396"/>
      <c r="AX30" s="395"/>
      <c r="AY30" s="395"/>
      <c r="AZ30" s="395"/>
      <c r="BA30" s="395"/>
      <c r="BB30" s="395"/>
      <c r="BC30" s="395"/>
      <c r="BD30" s="395"/>
      <c r="BE30" s="395"/>
      <c r="BF30" s="299"/>
      <c r="BG30" s="299"/>
      <c r="BH30" s="299"/>
      <c r="BI30" s="300"/>
      <c r="BJ30" s="397"/>
      <c r="BK30" s="397"/>
      <c r="BL30" s="397"/>
      <c r="BM30" s="397"/>
      <c r="BN30" s="397"/>
      <c r="BO30" s="397"/>
      <c r="BP30" s="300"/>
      <c r="BQ30" s="300"/>
      <c r="BR30" s="299"/>
      <c r="BS30" s="299"/>
      <c r="BT30" s="299"/>
      <c r="BU30" s="299"/>
      <c r="BV30" s="299"/>
      <c r="BW30" s="299"/>
      <c r="BX30" s="299"/>
      <c r="BY30" s="299"/>
      <c r="BZ30" s="299"/>
      <c r="CA30" s="299"/>
      <c r="CB30" s="299"/>
      <c r="CC30" s="299"/>
      <c r="CD30" s="300" t="e">
        <f>Fieldbook!#REF!</f>
        <v>#REF!</v>
      </c>
      <c r="CE30" s="300" t="e">
        <f>Fieldbook!#REF!</f>
        <v>#REF!</v>
      </c>
      <c r="CF30" s="300" t="e">
        <f>Fieldbook!#REF!</f>
        <v>#REF!</v>
      </c>
      <c r="CG30" s="300" t="e">
        <f>Fieldbook!#REF!</f>
        <v>#REF!</v>
      </c>
      <c r="CH30" s="300" t="e">
        <f>Fieldbook!#REF!</f>
        <v>#REF!</v>
      </c>
      <c r="CI30" s="300" t="e">
        <f>Fieldbook!#REF!</f>
        <v>#REF!</v>
      </c>
      <c r="CJ30" s="299" t="e">
        <f>Fieldbook!#REF!</f>
        <v>#REF!</v>
      </c>
      <c r="CK30" s="299" t="e">
        <f>Fieldbook!#REF!</f>
        <v>#REF!</v>
      </c>
      <c r="CL30" s="299" t="e">
        <f>Fieldbook!#REF!</f>
        <v>#REF!</v>
      </c>
      <c r="CM30" s="397"/>
      <c r="CN30" s="395"/>
      <c r="CO30" s="395"/>
      <c r="CP30" s="395"/>
      <c r="CQ30" s="395"/>
      <c r="CR30" s="395"/>
      <c r="CS30" s="302"/>
      <c r="CT30" s="302"/>
      <c r="CU30" s="302"/>
      <c r="CV30" s="302"/>
      <c r="CW30" s="302"/>
      <c r="CX30" s="302"/>
      <c r="CY30" s="302"/>
      <c r="CZ30" s="302"/>
      <c r="DA30" s="302"/>
      <c r="DB30" s="302"/>
      <c r="DC30" s="302"/>
      <c r="DD30" s="299"/>
      <c r="DE30" s="299"/>
      <c r="DF30" s="299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9"/>
      <c r="DZ30" s="59"/>
      <c r="EA30" s="60"/>
      <c r="EB30" s="61"/>
      <c r="EC30" s="61"/>
      <c r="ED30" s="62"/>
      <c r="EE30" s="63"/>
      <c r="EF30" s="61"/>
      <c r="EG30" s="61"/>
      <c r="EH30" s="62"/>
      <c r="EI30" s="63"/>
      <c r="EJ30" s="63"/>
      <c r="EK30" s="61"/>
      <c r="EL30" s="63"/>
      <c r="EM30" s="61"/>
      <c r="EN30" s="61"/>
    </row>
    <row r="31" spans="1:144">
      <c r="A31" s="298">
        <v>3</v>
      </c>
      <c r="B31" s="298">
        <v>1</v>
      </c>
      <c r="C31" s="298">
        <v>30</v>
      </c>
      <c r="D31" s="298">
        <v>9</v>
      </c>
      <c r="E31" s="298"/>
      <c r="F31" s="298"/>
      <c r="G31" s="298"/>
      <c r="H31" s="298"/>
      <c r="I31" s="298"/>
      <c r="J31" s="298"/>
      <c r="K31" s="299"/>
      <c r="L31" s="299"/>
      <c r="M31" s="299" t="e">
        <f>(Fieldbook!#REF!+Fieldbook!#REF!)*10/rPlotSize</f>
        <v>#REF!</v>
      </c>
      <c r="N31" s="300"/>
      <c r="O31" s="396"/>
      <c r="P31" s="301" t="e">
        <f>Fieldbook!#REF!*100/Fieldbook!#REF!</f>
        <v>#REF!</v>
      </c>
      <c r="Q31" s="396"/>
      <c r="R31" s="301" t="e">
        <f>Fieldbook!#REF!</f>
        <v>#REF!</v>
      </c>
      <c r="S31" s="299" t="e">
        <f>(Fieldbook!#REF!+Fieldbook!#REF!)/(Fieldbook!#REF!+Fieldbook!#REF!+Fieldbook!#REF!)</f>
        <v>#REF!</v>
      </c>
      <c r="T31" s="301" t="e">
        <f>(Fieldbook!#REF!)*10/rPlotSize</f>
        <v>#REF!</v>
      </c>
      <c r="U31" s="396"/>
      <c r="V31" s="299" t="e">
        <f>(Fieldbook!#REF!)*10/rPlotSize</f>
        <v>#REF!</v>
      </c>
      <c r="W31" s="396"/>
      <c r="X31" s="301" t="e">
        <f>(Fieldbook!#REF!+Fieldbook!#REF!)/Fieldbook!#REF!</f>
        <v>#REF!</v>
      </c>
      <c r="Y31" s="301" t="e">
        <f>Fieldbook!#REF!*100/(Fieldbook!#REF!+Fieldbook!#REF!)</f>
        <v>#REF!</v>
      </c>
      <c r="Z31" s="301" t="e">
        <f>(Fieldbook!#REF!+Fieldbook!#REF!+Fieldbook!#REF!)*10/rPlotSize</f>
        <v>#REF!</v>
      </c>
      <c r="AA31" s="301" t="e">
        <f>(Fieldbook!#REF!+Fieldbook!#REF!)/Fieldbook!#REF!</f>
        <v>#REF!</v>
      </c>
      <c r="AB31" s="396"/>
      <c r="AC31" s="301"/>
      <c r="AD31" s="301" t="e">
        <f>(Fieldbook!#REF!)/Fieldbook!#REF!</f>
        <v>#REF!</v>
      </c>
      <c r="AE31" s="301" t="e">
        <f>(Fieldbook!#REF!)*10/rPlotSize</f>
        <v>#REF!</v>
      </c>
      <c r="AF31" s="396"/>
      <c r="AG31" s="396"/>
      <c r="AH31" s="396"/>
      <c r="AI31" s="397"/>
      <c r="AJ31" s="396"/>
      <c r="AK31" s="301" t="e">
        <f>Fieldbook!#REF!</f>
        <v>#REF!</v>
      </c>
      <c r="AL31" s="397"/>
      <c r="AM31" s="397"/>
      <c r="AN31" s="397"/>
      <c r="AO31" s="300" t="e">
        <f>Fieldbook!#REF!</f>
        <v>#REF!</v>
      </c>
      <c r="AP31" s="397"/>
      <c r="AQ31" s="397"/>
      <c r="AR31" s="300" t="e">
        <f>Fieldbook!#REF!</f>
        <v>#REF!</v>
      </c>
      <c r="AS31" s="300" t="e">
        <f>Fieldbook!#REF!</f>
        <v>#REF!</v>
      </c>
      <c r="AT31" s="300" t="e">
        <f>Fieldbook!#REF!</f>
        <v>#REF!</v>
      </c>
      <c r="AU31" s="300" t="e">
        <f>Fieldbook!#REF!</f>
        <v>#REF!</v>
      </c>
      <c r="AV31" s="396"/>
      <c r="AW31" s="396"/>
      <c r="AX31" s="395"/>
      <c r="AY31" s="395"/>
      <c r="AZ31" s="395"/>
      <c r="BA31" s="395"/>
      <c r="BB31" s="395"/>
      <c r="BC31" s="395"/>
      <c r="BD31" s="395"/>
      <c r="BE31" s="395"/>
      <c r="BF31" s="299"/>
      <c r="BG31" s="299"/>
      <c r="BH31" s="299"/>
      <c r="BI31" s="300"/>
      <c r="BJ31" s="397"/>
      <c r="BK31" s="397"/>
      <c r="BL31" s="397"/>
      <c r="BM31" s="397"/>
      <c r="BN31" s="397"/>
      <c r="BO31" s="397"/>
      <c r="BP31" s="300"/>
      <c r="BQ31" s="300"/>
      <c r="BR31" s="299"/>
      <c r="BS31" s="299"/>
      <c r="BT31" s="299"/>
      <c r="BU31" s="299"/>
      <c r="BV31" s="299"/>
      <c r="BW31" s="299"/>
      <c r="BX31" s="299"/>
      <c r="BY31" s="299"/>
      <c r="BZ31" s="299"/>
      <c r="CA31" s="299"/>
      <c r="CB31" s="299"/>
      <c r="CC31" s="299"/>
      <c r="CD31" s="300" t="e">
        <f>Fieldbook!#REF!</f>
        <v>#REF!</v>
      </c>
      <c r="CE31" s="300" t="e">
        <f>Fieldbook!#REF!</f>
        <v>#REF!</v>
      </c>
      <c r="CF31" s="300" t="e">
        <f>Fieldbook!#REF!</f>
        <v>#REF!</v>
      </c>
      <c r="CG31" s="300" t="e">
        <f>Fieldbook!#REF!</f>
        <v>#REF!</v>
      </c>
      <c r="CH31" s="300" t="e">
        <f>Fieldbook!#REF!</f>
        <v>#REF!</v>
      </c>
      <c r="CI31" s="300" t="e">
        <f>Fieldbook!#REF!</f>
        <v>#REF!</v>
      </c>
      <c r="CJ31" s="299" t="e">
        <f>Fieldbook!#REF!</f>
        <v>#REF!</v>
      </c>
      <c r="CK31" s="299" t="e">
        <f>Fieldbook!#REF!</f>
        <v>#REF!</v>
      </c>
      <c r="CL31" s="299" t="e">
        <f>Fieldbook!#REF!</f>
        <v>#REF!</v>
      </c>
      <c r="CM31" s="397"/>
      <c r="CN31" s="395"/>
      <c r="CO31" s="395"/>
      <c r="CP31" s="395"/>
      <c r="CQ31" s="395"/>
      <c r="CR31" s="395"/>
      <c r="CS31" s="302"/>
      <c r="CT31" s="302"/>
      <c r="CU31" s="302"/>
      <c r="CV31" s="302"/>
      <c r="CW31" s="302"/>
      <c r="CX31" s="302"/>
      <c r="CY31" s="302"/>
      <c r="CZ31" s="302"/>
      <c r="DA31" s="302"/>
      <c r="DB31" s="302"/>
      <c r="DC31" s="302"/>
      <c r="DD31" s="299"/>
      <c r="DE31" s="299"/>
      <c r="DF31" s="299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9"/>
      <c r="DZ31" s="59"/>
      <c r="EA31" s="60"/>
      <c r="EB31" s="61"/>
      <c r="EC31" s="61"/>
      <c r="ED31" s="62"/>
      <c r="EE31" s="63"/>
      <c r="EF31" s="61"/>
      <c r="EG31" s="61"/>
      <c r="EH31" s="62"/>
      <c r="EI31" s="63"/>
      <c r="EJ31" s="63"/>
      <c r="EK31" s="61"/>
      <c r="EL31" s="63"/>
      <c r="EM31" s="61"/>
      <c r="EN31" s="61"/>
    </row>
    <row r="32" spans="1:144">
      <c r="A32" s="298">
        <v>3</v>
      </c>
      <c r="B32" s="298">
        <v>1</v>
      </c>
      <c r="C32" s="298">
        <v>31</v>
      </c>
      <c r="D32" s="298">
        <v>10</v>
      </c>
      <c r="E32" s="298"/>
      <c r="F32" s="298"/>
      <c r="G32" s="298"/>
      <c r="H32" s="298"/>
      <c r="I32" s="298"/>
      <c r="J32" s="298"/>
      <c r="K32" s="299"/>
      <c r="L32" s="299"/>
      <c r="M32" s="299" t="e">
        <f>(Fieldbook!#REF!+Fieldbook!#REF!)*10/rPlotSize</f>
        <v>#REF!</v>
      </c>
      <c r="N32" s="300"/>
      <c r="O32" s="396"/>
      <c r="P32" s="301" t="e">
        <f>Fieldbook!#REF!*100/Fieldbook!#REF!</f>
        <v>#REF!</v>
      </c>
      <c r="Q32" s="396"/>
      <c r="R32" s="301" t="e">
        <f>Fieldbook!#REF!</f>
        <v>#REF!</v>
      </c>
      <c r="S32" s="299" t="e">
        <f>(Fieldbook!#REF!+Fieldbook!#REF!)/(Fieldbook!#REF!+Fieldbook!#REF!+Fieldbook!#REF!)</f>
        <v>#REF!</v>
      </c>
      <c r="T32" s="301" t="e">
        <f>(Fieldbook!#REF!)*10/rPlotSize</f>
        <v>#REF!</v>
      </c>
      <c r="U32" s="396"/>
      <c r="V32" s="299" t="e">
        <f>(Fieldbook!#REF!)*10/rPlotSize</f>
        <v>#REF!</v>
      </c>
      <c r="W32" s="396"/>
      <c r="X32" s="301" t="e">
        <f>(Fieldbook!#REF!+Fieldbook!#REF!)/Fieldbook!#REF!</f>
        <v>#REF!</v>
      </c>
      <c r="Y32" s="301" t="e">
        <f>Fieldbook!#REF!*100/(Fieldbook!#REF!+Fieldbook!#REF!)</f>
        <v>#REF!</v>
      </c>
      <c r="Z32" s="301" t="e">
        <f>(Fieldbook!#REF!+Fieldbook!#REF!+Fieldbook!#REF!)*10/rPlotSize</f>
        <v>#REF!</v>
      </c>
      <c r="AA32" s="301" t="e">
        <f>(Fieldbook!#REF!+Fieldbook!#REF!)/Fieldbook!#REF!</f>
        <v>#REF!</v>
      </c>
      <c r="AB32" s="396"/>
      <c r="AC32" s="301"/>
      <c r="AD32" s="301" t="e">
        <f>(Fieldbook!#REF!)/Fieldbook!#REF!</f>
        <v>#REF!</v>
      </c>
      <c r="AE32" s="301" t="e">
        <f>(Fieldbook!#REF!)*10/rPlotSize</f>
        <v>#REF!</v>
      </c>
      <c r="AF32" s="396"/>
      <c r="AG32" s="396"/>
      <c r="AH32" s="396"/>
      <c r="AI32" s="397"/>
      <c r="AJ32" s="396"/>
      <c r="AK32" s="301" t="e">
        <f>Fieldbook!#REF!</f>
        <v>#REF!</v>
      </c>
      <c r="AL32" s="397"/>
      <c r="AM32" s="397"/>
      <c r="AN32" s="397"/>
      <c r="AO32" s="300" t="e">
        <f>Fieldbook!#REF!</f>
        <v>#REF!</v>
      </c>
      <c r="AP32" s="397"/>
      <c r="AQ32" s="397"/>
      <c r="AR32" s="300" t="e">
        <f>Fieldbook!#REF!</f>
        <v>#REF!</v>
      </c>
      <c r="AS32" s="300" t="e">
        <f>Fieldbook!#REF!</f>
        <v>#REF!</v>
      </c>
      <c r="AT32" s="300" t="e">
        <f>Fieldbook!#REF!</f>
        <v>#REF!</v>
      </c>
      <c r="AU32" s="300" t="e">
        <f>Fieldbook!#REF!</f>
        <v>#REF!</v>
      </c>
      <c r="AV32" s="396"/>
      <c r="AW32" s="396"/>
      <c r="AX32" s="395"/>
      <c r="AY32" s="395"/>
      <c r="AZ32" s="395"/>
      <c r="BA32" s="395"/>
      <c r="BB32" s="395"/>
      <c r="BC32" s="395"/>
      <c r="BD32" s="395"/>
      <c r="BE32" s="395"/>
      <c r="BF32" s="299"/>
      <c r="BG32" s="299"/>
      <c r="BH32" s="299"/>
      <c r="BI32" s="300"/>
      <c r="BJ32" s="397"/>
      <c r="BK32" s="397"/>
      <c r="BL32" s="397"/>
      <c r="BM32" s="397"/>
      <c r="BN32" s="397"/>
      <c r="BO32" s="397"/>
      <c r="BP32" s="300"/>
      <c r="BQ32" s="300"/>
      <c r="BR32" s="299"/>
      <c r="BS32" s="299"/>
      <c r="BT32" s="299"/>
      <c r="BU32" s="299"/>
      <c r="BV32" s="299"/>
      <c r="BW32" s="299"/>
      <c r="BX32" s="299"/>
      <c r="BY32" s="299"/>
      <c r="BZ32" s="299"/>
      <c r="CA32" s="299"/>
      <c r="CB32" s="299"/>
      <c r="CC32" s="299"/>
      <c r="CD32" s="300" t="e">
        <f>Fieldbook!#REF!</f>
        <v>#REF!</v>
      </c>
      <c r="CE32" s="300" t="e">
        <f>Fieldbook!#REF!</f>
        <v>#REF!</v>
      </c>
      <c r="CF32" s="300" t="e">
        <f>Fieldbook!#REF!</f>
        <v>#REF!</v>
      </c>
      <c r="CG32" s="300" t="e">
        <f>Fieldbook!#REF!</f>
        <v>#REF!</v>
      </c>
      <c r="CH32" s="300" t="e">
        <f>Fieldbook!#REF!</f>
        <v>#REF!</v>
      </c>
      <c r="CI32" s="300" t="e">
        <f>Fieldbook!#REF!</f>
        <v>#REF!</v>
      </c>
      <c r="CJ32" s="299" t="e">
        <f>Fieldbook!#REF!</f>
        <v>#REF!</v>
      </c>
      <c r="CK32" s="299" t="e">
        <f>Fieldbook!#REF!</f>
        <v>#REF!</v>
      </c>
      <c r="CL32" s="299" t="e">
        <f>Fieldbook!#REF!</f>
        <v>#REF!</v>
      </c>
      <c r="CM32" s="397"/>
      <c r="CN32" s="395"/>
      <c r="CO32" s="395"/>
      <c r="CP32" s="395"/>
      <c r="CQ32" s="395"/>
      <c r="CR32" s="395"/>
      <c r="CS32" s="302"/>
      <c r="CT32" s="302"/>
      <c r="CU32" s="302"/>
      <c r="CV32" s="302"/>
      <c r="CW32" s="302"/>
      <c r="CX32" s="302"/>
      <c r="CY32" s="302"/>
      <c r="CZ32" s="302"/>
      <c r="DA32" s="302"/>
      <c r="DB32" s="302"/>
      <c r="DC32" s="302"/>
      <c r="DD32" s="299"/>
      <c r="DE32" s="299"/>
      <c r="DF32" s="299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9"/>
      <c r="DZ32" s="59"/>
      <c r="EA32" s="60"/>
      <c r="EB32" s="61"/>
      <c r="EC32" s="61"/>
      <c r="ED32" s="62"/>
      <c r="EE32" s="63"/>
      <c r="EF32" s="61"/>
      <c r="EG32" s="61"/>
      <c r="EH32" s="62"/>
      <c r="EI32" s="63"/>
      <c r="EJ32" s="63"/>
      <c r="EK32" s="61"/>
      <c r="EL32" s="63"/>
      <c r="EM32" s="61"/>
      <c r="EN32" s="61"/>
    </row>
    <row r="33" spans="1:144">
      <c r="A33" s="298">
        <v>3</v>
      </c>
      <c r="B33" s="298">
        <v>1</v>
      </c>
      <c r="C33" s="298">
        <v>32</v>
      </c>
      <c r="D33" s="298">
        <v>8</v>
      </c>
      <c r="E33" s="298"/>
      <c r="F33" s="298"/>
      <c r="G33" s="298"/>
      <c r="H33" s="298"/>
      <c r="I33" s="298"/>
      <c r="J33" s="298"/>
      <c r="K33" s="299"/>
      <c r="L33" s="299"/>
      <c r="M33" s="299" t="e">
        <f>(Fieldbook!#REF!+Fieldbook!#REF!)*10/rPlotSize</f>
        <v>#REF!</v>
      </c>
      <c r="N33" s="300"/>
      <c r="O33" s="396"/>
      <c r="P33" s="301" t="e">
        <f>Fieldbook!#REF!*100/Fieldbook!#REF!</f>
        <v>#REF!</v>
      </c>
      <c r="Q33" s="396"/>
      <c r="R33" s="301" t="e">
        <f>Fieldbook!#REF!</f>
        <v>#REF!</v>
      </c>
      <c r="S33" s="299" t="e">
        <f>(Fieldbook!#REF!+Fieldbook!#REF!)/(Fieldbook!#REF!+Fieldbook!#REF!+Fieldbook!#REF!)</f>
        <v>#REF!</v>
      </c>
      <c r="T33" s="301" t="e">
        <f>(Fieldbook!#REF!)*10/rPlotSize</f>
        <v>#REF!</v>
      </c>
      <c r="U33" s="396"/>
      <c r="V33" s="299" t="e">
        <f>(Fieldbook!#REF!)*10/rPlotSize</f>
        <v>#REF!</v>
      </c>
      <c r="W33" s="396"/>
      <c r="X33" s="301" t="e">
        <f>(Fieldbook!#REF!+Fieldbook!#REF!)/Fieldbook!#REF!</f>
        <v>#REF!</v>
      </c>
      <c r="Y33" s="301" t="e">
        <f>Fieldbook!#REF!*100/(Fieldbook!#REF!+Fieldbook!#REF!)</f>
        <v>#REF!</v>
      </c>
      <c r="Z33" s="301" t="e">
        <f>(Fieldbook!#REF!+Fieldbook!#REF!+Fieldbook!#REF!)*10/rPlotSize</f>
        <v>#REF!</v>
      </c>
      <c r="AA33" s="301" t="e">
        <f>(Fieldbook!#REF!+Fieldbook!#REF!)/Fieldbook!#REF!</f>
        <v>#REF!</v>
      </c>
      <c r="AB33" s="396"/>
      <c r="AC33" s="301"/>
      <c r="AD33" s="301" t="e">
        <f>(Fieldbook!#REF!)/Fieldbook!#REF!</f>
        <v>#REF!</v>
      </c>
      <c r="AE33" s="301" t="e">
        <f>(Fieldbook!#REF!)*10/rPlotSize</f>
        <v>#REF!</v>
      </c>
      <c r="AF33" s="396"/>
      <c r="AG33" s="396"/>
      <c r="AH33" s="396"/>
      <c r="AI33" s="397"/>
      <c r="AJ33" s="396"/>
      <c r="AK33" s="301" t="e">
        <f>Fieldbook!#REF!</f>
        <v>#REF!</v>
      </c>
      <c r="AL33" s="397"/>
      <c r="AM33" s="397"/>
      <c r="AN33" s="397"/>
      <c r="AO33" s="300" t="e">
        <f>Fieldbook!#REF!</f>
        <v>#REF!</v>
      </c>
      <c r="AP33" s="397"/>
      <c r="AQ33" s="397"/>
      <c r="AR33" s="300" t="e">
        <f>Fieldbook!#REF!</f>
        <v>#REF!</v>
      </c>
      <c r="AS33" s="300" t="e">
        <f>Fieldbook!#REF!</f>
        <v>#REF!</v>
      </c>
      <c r="AT33" s="300" t="e">
        <f>Fieldbook!#REF!</f>
        <v>#REF!</v>
      </c>
      <c r="AU33" s="300" t="e">
        <f>Fieldbook!#REF!</f>
        <v>#REF!</v>
      </c>
      <c r="AV33" s="396"/>
      <c r="AW33" s="396"/>
      <c r="AX33" s="395"/>
      <c r="AY33" s="395"/>
      <c r="AZ33" s="395"/>
      <c r="BA33" s="395"/>
      <c r="BB33" s="395"/>
      <c r="BC33" s="395"/>
      <c r="BD33" s="395"/>
      <c r="BE33" s="395"/>
      <c r="BF33" s="299"/>
      <c r="BG33" s="299"/>
      <c r="BH33" s="299"/>
      <c r="BI33" s="300"/>
      <c r="BJ33" s="397"/>
      <c r="BK33" s="397"/>
      <c r="BL33" s="397"/>
      <c r="BM33" s="397"/>
      <c r="BN33" s="397"/>
      <c r="BO33" s="397"/>
      <c r="BP33" s="300"/>
      <c r="BQ33" s="300"/>
      <c r="BR33" s="299"/>
      <c r="BS33" s="299"/>
      <c r="BT33" s="299"/>
      <c r="BU33" s="299"/>
      <c r="BV33" s="299"/>
      <c r="BW33" s="299"/>
      <c r="BX33" s="299"/>
      <c r="BY33" s="299"/>
      <c r="BZ33" s="299"/>
      <c r="CA33" s="299"/>
      <c r="CB33" s="299"/>
      <c r="CC33" s="299"/>
      <c r="CD33" s="300" t="e">
        <f>Fieldbook!#REF!</f>
        <v>#REF!</v>
      </c>
      <c r="CE33" s="300" t="e">
        <f>Fieldbook!#REF!</f>
        <v>#REF!</v>
      </c>
      <c r="CF33" s="300" t="e">
        <f>Fieldbook!#REF!</f>
        <v>#REF!</v>
      </c>
      <c r="CG33" s="300" t="e">
        <f>Fieldbook!#REF!</f>
        <v>#REF!</v>
      </c>
      <c r="CH33" s="300" t="e">
        <f>Fieldbook!#REF!</f>
        <v>#REF!</v>
      </c>
      <c r="CI33" s="300" t="e">
        <f>Fieldbook!#REF!</f>
        <v>#REF!</v>
      </c>
      <c r="CJ33" s="299" t="e">
        <f>Fieldbook!#REF!</f>
        <v>#REF!</v>
      </c>
      <c r="CK33" s="299" t="e">
        <f>Fieldbook!#REF!</f>
        <v>#REF!</v>
      </c>
      <c r="CL33" s="299" t="e">
        <f>Fieldbook!#REF!</f>
        <v>#REF!</v>
      </c>
      <c r="CM33" s="397"/>
      <c r="CN33" s="395"/>
      <c r="CO33" s="395"/>
      <c r="CP33" s="395"/>
      <c r="CQ33" s="395"/>
      <c r="CR33" s="395"/>
      <c r="CS33" s="302"/>
      <c r="CT33" s="302"/>
      <c r="CU33" s="302"/>
      <c r="CV33" s="302"/>
      <c r="CW33" s="302"/>
      <c r="CX33" s="302"/>
      <c r="CY33" s="302"/>
      <c r="CZ33" s="302"/>
      <c r="DA33" s="302"/>
      <c r="DB33" s="302"/>
      <c r="DC33" s="302"/>
      <c r="DD33" s="299"/>
      <c r="DE33" s="299"/>
      <c r="DF33" s="299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9"/>
      <c r="DZ33" s="59"/>
      <c r="EA33" s="60"/>
      <c r="EB33" s="61"/>
      <c r="EC33" s="61"/>
      <c r="ED33" s="62"/>
      <c r="EE33" s="63"/>
      <c r="EF33" s="61"/>
      <c r="EG33" s="61"/>
      <c r="EH33" s="62"/>
      <c r="EI33" s="63"/>
      <c r="EJ33" s="63"/>
      <c r="EK33" s="61"/>
      <c r="EL33" s="63"/>
      <c r="EM33" s="61"/>
      <c r="EN33" s="61"/>
    </row>
    <row r="34" spans="1:144">
      <c r="A34" s="298">
        <v>3</v>
      </c>
      <c r="B34" s="298">
        <v>1</v>
      </c>
      <c r="C34" s="298">
        <v>33</v>
      </c>
      <c r="D34" s="298">
        <v>7</v>
      </c>
      <c r="E34" s="298"/>
      <c r="F34" s="298"/>
      <c r="G34" s="298"/>
      <c r="H34" s="298"/>
      <c r="I34" s="298"/>
      <c r="J34" s="298"/>
      <c r="K34" s="299"/>
      <c r="L34" s="299"/>
      <c r="M34" s="299" t="e">
        <f>(Fieldbook!#REF!+Fieldbook!#REF!)*10/rPlotSize</f>
        <v>#REF!</v>
      </c>
      <c r="N34" s="300"/>
      <c r="O34" s="396"/>
      <c r="P34" s="301" t="e">
        <f>Fieldbook!#REF!*100/Fieldbook!#REF!</f>
        <v>#REF!</v>
      </c>
      <c r="Q34" s="396"/>
      <c r="R34" s="301" t="e">
        <f>Fieldbook!#REF!</f>
        <v>#REF!</v>
      </c>
      <c r="S34" s="299" t="e">
        <f>(Fieldbook!#REF!+Fieldbook!#REF!)/(Fieldbook!#REF!+Fieldbook!#REF!+Fieldbook!#REF!)</f>
        <v>#REF!</v>
      </c>
      <c r="T34" s="301" t="e">
        <f>(Fieldbook!#REF!)*10/rPlotSize</f>
        <v>#REF!</v>
      </c>
      <c r="U34" s="396"/>
      <c r="V34" s="299" t="e">
        <f>(Fieldbook!#REF!)*10/rPlotSize</f>
        <v>#REF!</v>
      </c>
      <c r="W34" s="396"/>
      <c r="X34" s="301" t="e">
        <f>(Fieldbook!#REF!+Fieldbook!#REF!)/Fieldbook!#REF!</f>
        <v>#REF!</v>
      </c>
      <c r="Y34" s="301" t="e">
        <f>Fieldbook!#REF!*100/(Fieldbook!#REF!+Fieldbook!#REF!)</f>
        <v>#REF!</v>
      </c>
      <c r="Z34" s="301" t="e">
        <f>(Fieldbook!#REF!+Fieldbook!#REF!+Fieldbook!#REF!)*10/rPlotSize</f>
        <v>#REF!</v>
      </c>
      <c r="AA34" s="301" t="e">
        <f>(Fieldbook!#REF!+Fieldbook!#REF!)/Fieldbook!#REF!</f>
        <v>#REF!</v>
      </c>
      <c r="AB34" s="396"/>
      <c r="AC34" s="301"/>
      <c r="AD34" s="301" t="e">
        <f>(Fieldbook!#REF!)/Fieldbook!#REF!</f>
        <v>#REF!</v>
      </c>
      <c r="AE34" s="301" t="e">
        <f>(Fieldbook!#REF!)*10/rPlotSize</f>
        <v>#REF!</v>
      </c>
      <c r="AF34" s="396"/>
      <c r="AG34" s="396"/>
      <c r="AH34" s="396"/>
      <c r="AI34" s="397"/>
      <c r="AJ34" s="396"/>
      <c r="AK34" s="301" t="e">
        <f>Fieldbook!#REF!</f>
        <v>#REF!</v>
      </c>
      <c r="AL34" s="397"/>
      <c r="AM34" s="397"/>
      <c r="AN34" s="397"/>
      <c r="AO34" s="300" t="e">
        <f>Fieldbook!#REF!</f>
        <v>#REF!</v>
      </c>
      <c r="AP34" s="397"/>
      <c r="AQ34" s="397"/>
      <c r="AR34" s="300" t="e">
        <f>Fieldbook!#REF!</f>
        <v>#REF!</v>
      </c>
      <c r="AS34" s="300" t="e">
        <f>Fieldbook!#REF!</f>
        <v>#REF!</v>
      </c>
      <c r="AT34" s="300" t="e">
        <f>Fieldbook!#REF!</f>
        <v>#REF!</v>
      </c>
      <c r="AU34" s="300" t="e">
        <f>Fieldbook!#REF!</f>
        <v>#REF!</v>
      </c>
      <c r="AV34" s="396"/>
      <c r="AW34" s="396"/>
      <c r="AX34" s="395"/>
      <c r="AY34" s="395"/>
      <c r="AZ34" s="395"/>
      <c r="BA34" s="395"/>
      <c r="BB34" s="395"/>
      <c r="BC34" s="395"/>
      <c r="BD34" s="395"/>
      <c r="BE34" s="395"/>
      <c r="BF34" s="299"/>
      <c r="BG34" s="299"/>
      <c r="BH34" s="299"/>
      <c r="BI34" s="300"/>
      <c r="BJ34" s="397"/>
      <c r="BK34" s="397"/>
      <c r="BL34" s="397"/>
      <c r="BM34" s="397"/>
      <c r="BN34" s="397"/>
      <c r="BO34" s="397"/>
      <c r="BP34" s="300"/>
      <c r="BQ34" s="300"/>
      <c r="BR34" s="299"/>
      <c r="BS34" s="299"/>
      <c r="BT34" s="299"/>
      <c r="BU34" s="299"/>
      <c r="BV34" s="299"/>
      <c r="BW34" s="299"/>
      <c r="BX34" s="299"/>
      <c r="BY34" s="299"/>
      <c r="BZ34" s="299"/>
      <c r="CA34" s="299"/>
      <c r="CB34" s="299"/>
      <c r="CC34" s="299"/>
      <c r="CD34" s="300" t="e">
        <f>Fieldbook!#REF!</f>
        <v>#REF!</v>
      </c>
      <c r="CE34" s="300" t="e">
        <f>Fieldbook!#REF!</f>
        <v>#REF!</v>
      </c>
      <c r="CF34" s="300" t="e">
        <f>Fieldbook!#REF!</f>
        <v>#REF!</v>
      </c>
      <c r="CG34" s="300" t="e">
        <f>Fieldbook!#REF!</f>
        <v>#REF!</v>
      </c>
      <c r="CH34" s="300" t="e">
        <f>Fieldbook!#REF!</f>
        <v>#REF!</v>
      </c>
      <c r="CI34" s="300" t="e">
        <f>Fieldbook!#REF!</f>
        <v>#REF!</v>
      </c>
      <c r="CJ34" s="299" t="e">
        <f>Fieldbook!#REF!</f>
        <v>#REF!</v>
      </c>
      <c r="CK34" s="299" t="e">
        <f>Fieldbook!#REF!</f>
        <v>#REF!</v>
      </c>
      <c r="CL34" s="299" t="e">
        <f>Fieldbook!#REF!</f>
        <v>#REF!</v>
      </c>
      <c r="CM34" s="397"/>
      <c r="CN34" s="395"/>
      <c r="CO34" s="395"/>
      <c r="CP34" s="395"/>
      <c r="CQ34" s="395"/>
      <c r="CR34" s="395"/>
      <c r="CS34" s="302"/>
      <c r="CT34" s="302"/>
      <c r="CU34" s="302"/>
      <c r="CV34" s="302"/>
      <c r="CW34" s="302"/>
      <c r="CX34" s="302"/>
      <c r="CY34" s="302"/>
      <c r="CZ34" s="302"/>
      <c r="DA34" s="302"/>
      <c r="DB34" s="302"/>
      <c r="DC34" s="302"/>
      <c r="DD34" s="299"/>
      <c r="DE34" s="299"/>
      <c r="DF34" s="299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9"/>
      <c r="DZ34" s="59"/>
      <c r="EA34" s="60"/>
      <c r="EB34" s="61"/>
      <c r="EC34" s="61"/>
      <c r="ED34" s="62"/>
      <c r="EE34" s="63"/>
      <c r="EF34" s="61"/>
      <c r="EG34" s="61"/>
      <c r="EH34" s="62"/>
      <c r="EI34" s="63"/>
      <c r="EJ34" s="63"/>
      <c r="EK34" s="61"/>
      <c r="EL34" s="63"/>
      <c r="EM34" s="61"/>
      <c r="EN34" s="61"/>
    </row>
    <row r="35" spans="1:144">
      <c r="A35" s="298">
        <v>3</v>
      </c>
      <c r="B35" s="298">
        <v>1</v>
      </c>
      <c r="C35" s="298">
        <v>34</v>
      </c>
      <c r="D35" s="298">
        <v>5</v>
      </c>
      <c r="E35" s="298"/>
      <c r="F35" s="298"/>
      <c r="G35" s="298"/>
      <c r="H35" s="298"/>
      <c r="I35" s="298"/>
      <c r="J35" s="298"/>
      <c r="K35" s="299"/>
      <c r="L35" s="299"/>
      <c r="M35" s="299" t="e">
        <f>(Fieldbook!#REF!+Fieldbook!#REF!)*10/rPlotSize</f>
        <v>#REF!</v>
      </c>
      <c r="N35" s="300"/>
      <c r="O35" s="396"/>
      <c r="P35" s="301" t="e">
        <f>Fieldbook!#REF!*100/Fieldbook!#REF!</f>
        <v>#REF!</v>
      </c>
      <c r="Q35" s="396"/>
      <c r="R35" s="301" t="e">
        <f>Fieldbook!#REF!</f>
        <v>#REF!</v>
      </c>
      <c r="S35" s="299" t="e">
        <f>(Fieldbook!#REF!+Fieldbook!#REF!)/(Fieldbook!#REF!+Fieldbook!#REF!+Fieldbook!#REF!)</f>
        <v>#REF!</v>
      </c>
      <c r="T35" s="301" t="e">
        <f>(Fieldbook!#REF!)*10/rPlotSize</f>
        <v>#REF!</v>
      </c>
      <c r="U35" s="396"/>
      <c r="V35" s="299" t="e">
        <f>(Fieldbook!#REF!)*10/rPlotSize</f>
        <v>#REF!</v>
      </c>
      <c r="W35" s="396"/>
      <c r="X35" s="301" t="e">
        <f>(Fieldbook!#REF!+Fieldbook!#REF!)/Fieldbook!#REF!</f>
        <v>#REF!</v>
      </c>
      <c r="Y35" s="301" t="e">
        <f>Fieldbook!#REF!*100/(Fieldbook!#REF!+Fieldbook!#REF!)</f>
        <v>#REF!</v>
      </c>
      <c r="Z35" s="301" t="e">
        <f>(Fieldbook!#REF!+Fieldbook!#REF!+Fieldbook!#REF!)*10/rPlotSize</f>
        <v>#REF!</v>
      </c>
      <c r="AA35" s="301" t="e">
        <f>(Fieldbook!#REF!+Fieldbook!#REF!)/Fieldbook!#REF!</f>
        <v>#REF!</v>
      </c>
      <c r="AB35" s="396"/>
      <c r="AC35" s="301"/>
      <c r="AD35" s="301" t="e">
        <f>(Fieldbook!#REF!)/Fieldbook!#REF!</f>
        <v>#REF!</v>
      </c>
      <c r="AE35" s="301" t="e">
        <f>(Fieldbook!#REF!)*10/rPlotSize</f>
        <v>#REF!</v>
      </c>
      <c r="AF35" s="396"/>
      <c r="AG35" s="396"/>
      <c r="AH35" s="396"/>
      <c r="AI35" s="397"/>
      <c r="AJ35" s="396"/>
      <c r="AK35" s="301" t="e">
        <f>Fieldbook!#REF!</f>
        <v>#REF!</v>
      </c>
      <c r="AL35" s="397"/>
      <c r="AM35" s="397"/>
      <c r="AN35" s="397"/>
      <c r="AO35" s="300" t="e">
        <f>Fieldbook!#REF!</f>
        <v>#REF!</v>
      </c>
      <c r="AP35" s="397"/>
      <c r="AQ35" s="397"/>
      <c r="AR35" s="300" t="e">
        <f>Fieldbook!#REF!</f>
        <v>#REF!</v>
      </c>
      <c r="AS35" s="300" t="e">
        <f>Fieldbook!#REF!</f>
        <v>#REF!</v>
      </c>
      <c r="AT35" s="300" t="e">
        <f>Fieldbook!#REF!</f>
        <v>#REF!</v>
      </c>
      <c r="AU35" s="300" t="e">
        <f>Fieldbook!#REF!</f>
        <v>#REF!</v>
      </c>
      <c r="AV35" s="396"/>
      <c r="AW35" s="396"/>
      <c r="AX35" s="395"/>
      <c r="AY35" s="395"/>
      <c r="AZ35" s="395"/>
      <c r="BA35" s="395"/>
      <c r="BB35" s="395"/>
      <c r="BC35" s="395"/>
      <c r="BD35" s="395"/>
      <c r="BE35" s="395"/>
      <c r="BF35" s="299"/>
      <c r="BG35" s="299"/>
      <c r="BH35" s="299"/>
      <c r="BI35" s="300"/>
      <c r="BJ35" s="397"/>
      <c r="BK35" s="397"/>
      <c r="BL35" s="397"/>
      <c r="BM35" s="397"/>
      <c r="BN35" s="397"/>
      <c r="BO35" s="397"/>
      <c r="BP35" s="300"/>
      <c r="BQ35" s="300"/>
      <c r="BR35" s="299"/>
      <c r="BS35" s="299"/>
      <c r="BT35" s="299"/>
      <c r="BU35" s="299"/>
      <c r="BV35" s="299"/>
      <c r="BW35" s="299"/>
      <c r="BX35" s="299"/>
      <c r="BY35" s="299"/>
      <c r="BZ35" s="299"/>
      <c r="CA35" s="299"/>
      <c r="CB35" s="299"/>
      <c r="CC35" s="299"/>
      <c r="CD35" s="300" t="e">
        <f>Fieldbook!#REF!</f>
        <v>#REF!</v>
      </c>
      <c r="CE35" s="300" t="e">
        <f>Fieldbook!#REF!</f>
        <v>#REF!</v>
      </c>
      <c r="CF35" s="300" t="e">
        <f>Fieldbook!#REF!</f>
        <v>#REF!</v>
      </c>
      <c r="CG35" s="300" t="e">
        <f>Fieldbook!#REF!</f>
        <v>#REF!</v>
      </c>
      <c r="CH35" s="300" t="e">
        <f>Fieldbook!#REF!</f>
        <v>#REF!</v>
      </c>
      <c r="CI35" s="300" t="e">
        <f>Fieldbook!#REF!</f>
        <v>#REF!</v>
      </c>
      <c r="CJ35" s="299" t="e">
        <f>Fieldbook!#REF!</f>
        <v>#REF!</v>
      </c>
      <c r="CK35" s="299" t="e">
        <f>Fieldbook!#REF!</f>
        <v>#REF!</v>
      </c>
      <c r="CL35" s="299" t="e">
        <f>Fieldbook!#REF!</f>
        <v>#REF!</v>
      </c>
      <c r="CM35" s="397"/>
      <c r="CN35" s="395"/>
      <c r="CO35" s="395"/>
      <c r="CP35" s="395"/>
      <c r="CQ35" s="395"/>
      <c r="CR35" s="395"/>
      <c r="CS35" s="302"/>
      <c r="CT35" s="302"/>
      <c r="CU35" s="302"/>
      <c r="CV35" s="302"/>
      <c r="CW35" s="302"/>
      <c r="CX35" s="302"/>
      <c r="CY35" s="302"/>
      <c r="CZ35" s="302"/>
      <c r="DA35" s="302"/>
      <c r="DB35" s="302"/>
      <c r="DC35" s="302"/>
      <c r="DD35" s="299"/>
      <c r="DE35" s="299"/>
      <c r="DF35" s="299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9"/>
      <c r="DZ35" s="59"/>
      <c r="EA35" s="60"/>
      <c r="EB35" s="61"/>
      <c r="EC35" s="61"/>
      <c r="ED35" s="62"/>
      <c r="EE35" s="63"/>
      <c r="EF35" s="61"/>
      <c r="EG35" s="61"/>
      <c r="EH35" s="62"/>
      <c r="EI35" s="63"/>
      <c r="EJ35" s="63"/>
      <c r="EK35" s="61"/>
      <c r="EL35" s="63"/>
      <c r="EM35" s="61"/>
      <c r="EN35" s="61"/>
    </row>
    <row r="36" spans="1:144">
      <c r="A36" s="298">
        <v>3</v>
      </c>
      <c r="B36" s="298">
        <v>1</v>
      </c>
      <c r="C36" s="298">
        <v>35</v>
      </c>
      <c r="D36" s="298">
        <v>6</v>
      </c>
      <c r="E36" s="298"/>
      <c r="F36" s="298"/>
      <c r="G36" s="298"/>
      <c r="H36" s="298"/>
      <c r="I36" s="298"/>
      <c r="J36" s="298"/>
      <c r="K36" s="299"/>
      <c r="L36" s="299"/>
      <c r="M36" s="299" t="e">
        <f>(Fieldbook!#REF!+Fieldbook!#REF!)*10/rPlotSize</f>
        <v>#REF!</v>
      </c>
      <c r="N36" s="300"/>
      <c r="O36" s="396"/>
      <c r="P36" s="301" t="e">
        <f>Fieldbook!#REF!*100/Fieldbook!#REF!</f>
        <v>#REF!</v>
      </c>
      <c r="Q36" s="396"/>
      <c r="R36" s="301" t="e">
        <f>Fieldbook!#REF!</f>
        <v>#REF!</v>
      </c>
      <c r="S36" s="299" t="e">
        <f>(Fieldbook!#REF!+Fieldbook!#REF!)/(Fieldbook!#REF!+Fieldbook!#REF!+Fieldbook!#REF!)</f>
        <v>#REF!</v>
      </c>
      <c r="T36" s="301" t="e">
        <f>(Fieldbook!#REF!)*10/rPlotSize</f>
        <v>#REF!</v>
      </c>
      <c r="U36" s="396"/>
      <c r="V36" s="299" t="e">
        <f>(Fieldbook!#REF!)*10/rPlotSize</f>
        <v>#REF!</v>
      </c>
      <c r="W36" s="396"/>
      <c r="X36" s="301" t="e">
        <f>(Fieldbook!#REF!+Fieldbook!#REF!)/Fieldbook!#REF!</f>
        <v>#REF!</v>
      </c>
      <c r="Y36" s="301" t="e">
        <f>Fieldbook!#REF!*100/(Fieldbook!#REF!+Fieldbook!#REF!)</f>
        <v>#REF!</v>
      </c>
      <c r="Z36" s="301" t="e">
        <f>(Fieldbook!#REF!+Fieldbook!#REF!+Fieldbook!#REF!)*10/rPlotSize</f>
        <v>#REF!</v>
      </c>
      <c r="AA36" s="301" t="e">
        <f>(Fieldbook!#REF!+Fieldbook!#REF!)/Fieldbook!#REF!</f>
        <v>#REF!</v>
      </c>
      <c r="AB36" s="396"/>
      <c r="AC36" s="301"/>
      <c r="AD36" s="301" t="e">
        <f>(Fieldbook!#REF!)/Fieldbook!#REF!</f>
        <v>#REF!</v>
      </c>
      <c r="AE36" s="301" t="e">
        <f>(Fieldbook!#REF!)*10/rPlotSize</f>
        <v>#REF!</v>
      </c>
      <c r="AF36" s="396"/>
      <c r="AG36" s="396"/>
      <c r="AH36" s="396"/>
      <c r="AI36" s="397"/>
      <c r="AJ36" s="396"/>
      <c r="AK36" s="301" t="e">
        <f>Fieldbook!#REF!</f>
        <v>#REF!</v>
      </c>
      <c r="AL36" s="397"/>
      <c r="AM36" s="397"/>
      <c r="AN36" s="397"/>
      <c r="AO36" s="300" t="e">
        <f>Fieldbook!#REF!</f>
        <v>#REF!</v>
      </c>
      <c r="AP36" s="397"/>
      <c r="AQ36" s="397"/>
      <c r="AR36" s="300" t="e">
        <f>Fieldbook!#REF!</f>
        <v>#REF!</v>
      </c>
      <c r="AS36" s="300" t="e">
        <f>Fieldbook!#REF!</f>
        <v>#REF!</v>
      </c>
      <c r="AT36" s="300" t="e">
        <f>Fieldbook!#REF!</f>
        <v>#REF!</v>
      </c>
      <c r="AU36" s="300" t="e">
        <f>Fieldbook!#REF!</f>
        <v>#REF!</v>
      </c>
      <c r="AV36" s="396"/>
      <c r="AW36" s="396"/>
      <c r="AX36" s="395"/>
      <c r="AY36" s="395"/>
      <c r="AZ36" s="395"/>
      <c r="BA36" s="395"/>
      <c r="BB36" s="395"/>
      <c r="BC36" s="395"/>
      <c r="BD36" s="395"/>
      <c r="BE36" s="395"/>
      <c r="BF36" s="299"/>
      <c r="BG36" s="299"/>
      <c r="BH36" s="299"/>
      <c r="BI36" s="300"/>
      <c r="BJ36" s="397"/>
      <c r="BK36" s="397"/>
      <c r="BL36" s="397"/>
      <c r="BM36" s="397"/>
      <c r="BN36" s="397"/>
      <c r="BO36" s="397"/>
      <c r="BP36" s="300"/>
      <c r="BQ36" s="300"/>
      <c r="BR36" s="299"/>
      <c r="BS36" s="299"/>
      <c r="BT36" s="299"/>
      <c r="BU36" s="299"/>
      <c r="BV36" s="299"/>
      <c r="BW36" s="299"/>
      <c r="BX36" s="299"/>
      <c r="BY36" s="299"/>
      <c r="BZ36" s="299"/>
      <c r="CA36" s="299"/>
      <c r="CB36" s="299"/>
      <c r="CC36" s="299"/>
      <c r="CD36" s="300" t="e">
        <f>Fieldbook!#REF!</f>
        <v>#REF!</v>
      </c>
      <c r="CE36" s="300" t="e">
        <f>Fieldbook!#REF!</f>
        <v>#REF!</v>
      </c>
      <c r="CF36" s="300" t="e">
        <f>Fieldbook!#REF!</f>
        <v>#REF!</v>
      </c>
      <c r="CG36" s="300" t="e">
        <f>Fieldbook!#REF!</f>
        <v>#REF!</v>
      </c>
      <c r="CH36" s="300" t="e">
        <f>Fieldbook!#REF!</f>
        <v>#REF!</v>
      </c>
      <c r="CI36" s="300" t="e">
        <f>Fieldbook!#REF!</f>
        <v>#REF!</v>
      </c>
      <c r="CJ36" s="299" t="e">
        <f>Fieldbook!#REF!</f>
        <v>#REF!</v>
      </c>
      <c r="CK36" s="299" t="e">
        <f>Fieldbook!#REF!</f>
        <v>#REF!</v>
      </c>
      <c r="CL36" s="299" t="e">
        <f>Fieldbook!#REF!</f>
        <v>#REF!</v>
      </c>
      <c r="CM36" s="397"/>
      <c r="CN36" s="395"/>
      <c r="CO36" s="395"/>
      <c r="CP36" s="395"/>
      <c r="CQ36" s="395"/>
      <c r="CR36" s="395"/>
      <c r="CS36" s="302"/>
      <c r="CT36" s="302"/>
      <c r="CU36" s="302"/>
      <c r="CV36" s="302"/>
      <c r="CW36" s="302"/>
      <c r="CX36" s="302"/>
      <c r="CY36" s="302"/>
      <c r="CZ36" s="302"/>
      <c r="DA36" s="302"/>
      <c r="DB36" s="302"/>
      <c r="DC36" s="302"/>
      <c r="DD36" s="299"/>
      <c r="DE36" s="299"/>
      <c r="DF36" s="299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9"/>
      <c r="DZ36" s="59"/>
      <c r="EA36" s="60"/>
      <c r="EB36" s="61"/>
      <c r="EC36" s="61"/>
      <c r="ED36" s="62"/>
      <c r="EE36" s="63"/>
      <c r="EF36" s="61"/>
      <c r="EG36" s="61"/>
      <c r="EH36" s="62"/>
      <c r="EI36" s="63"/>
      <c r="EJ36" s="63"/>
      <c r="EK36" s="61"/>
      <c r="EL36" s="63"/>
      <c r="EM36" s="61"/>
      <c r="EN36" s="61"/>
    </row>
    <row r="37" spans="1:144">
      <c r="A37" s="298">
        <v>3</v>
      </c>
      <c r="B37" s="298">
        <v>1</v>
      </c>
      <c r="C37" s="298">
        <v>36</v>
      </c>
      <c r="D37" s="298">
        <v>1</v>
      </c>
      <c r="E37" s="298"/>
      <c r="F37" s="298"/>
      <c r="G37" s="298"/>
      <c r="H37" s="298"/>
      <c r="I37" s="298"/>
      <c r="J37" s="298"/>
      <c r="K37" s="299"/>
      <c r="L37" s="299"/>
      <c r="M37" s="299" t="e">
        <f>(Fieldbook!#REF!+Fieldbook!#REF!)*10/rPlotSize</f>
        <v>#REF!</v>
      </c>
      <c r="N37" s="300"/>
      <c r="O37" s="396"/>
      <c r="P37" s="301" t="e">
        <f>Fieldbook!#REF!*100/Fieldbook!#REF!</f>
        <v>#REF!</v>
      </c>
      <c r="Q37" s="396"/>
      <c r="R37" s="301" t="e">
        <f>Fieldbook!#REF!</f>
        <v>#REF!</v>
      </c>
      <c r="S37" s="299" t="e">
        <f>(Fieldbook!#REF!+Fieldbook!#REF!)/(Fieldbook!#REF!+Fieldbook!#REF!+Fieldbook!#REF!)</f>
        <v>#REF!</v>
      </c>
      <c r="T37" s="301" t="e">
        <f>(Fieldbook!#REF!)*10/rPlotSize</f>
        <v>#REF!</v>
      </c>
      <c r="U37" s="396"/>
      <c r="V37" s="299" t="e">
        <f>(Fieldbook!#REF!)*10/rPlotSize</f>
        <v>#REF!</v>
      </c>
      <c r="W37" s="396"/>
      <c r="X37" s="301" t="e">
        <f>(Fieldbook!#REF!+Fieldbook!#REF!)/Fieldbook!#REF!</f>
        <v>#REF!</v>
      </c>
      <c r="Y37" s="301" t="e">
        <f>Fieldbook!#REF!*100/(Fieldbook!#REF!+Fieldbook!#REF!)</f>
        <v>#REF!</v>
      </c>
      <c r="Z37" s="301" t="e">
        <f>(Fieldbook!#REF!+Fieldbook!#REF!+Fieldbook!#REF!)*10/rPlotSize</f>
        <v>#REF!</v>
      </c>
      <c r="AA37" s="301" t="e">
        <f>(Fieldbook!#REF!+Fieldbook!#REF!)/Fieldbook!#REF!</f>
        <v>#REF!</v>
      </c>
      <c r="AB37" s="396"/>
      <c r="AC37" s="301"/>
      <c r="AD37" s="301" t="e">
        <f>(Fieldbook!#REF!)/Fieldbook!#REF!</f>
        <v>#REF!</v>
      </c>
      <c r="AE37" s="301" t="e">
        <f>(Fieldbook!#REF!)*10/rPlotSize</f>
        <v>#REF!</v>
      </c>
      <c r="AF37" s="396"/>
      <c r="AG37" s="396"/>
      <c r="AH37" s="396"/>
      <c r="AI37" s="397"/>
      <c r="AJ37" s="396"/>
      <c r="AK37" s="301" t="e">
        <f>Fieldbook!#REF!</f>
        <v>#REF!</v>
      </c>
      <c r="AL37" s="397"/>
      <c r="AM37" s="397"/>
      <c r="AN37" s="397"/>
      <c r="AO37" s="300" t="e">
        <f>Fieldbook!#REF!</f>
        <v>#REF!</v>
      </c>
      <c r="AP37" s="397"/>
      <c r="AQ37" s="397"/>
      <c r="AR37" s="300" t="e">
        <f>Fieldbook!#REF!</f>
        <v>#REF!</v>
      </c>
      <c r="AS37" s="300" t="e">
        <f>Fieldbook!#REF!</f>
        <v>#REF!</v>
      </c>
      <c r="AT37" s="300" t="e">
        <f>Fieldbook!#REF!</f>
        <v>#REF!</v>
      </c>
      <c r="AU37" s="300" t="e">
        <f>Fieldbook!#REF!</f>
        <v>#REF!</v>
      </c>
      <c r="AV37" s="396"/>
      <c r="AW37" s="396"/>
      <c r="AX37" s="395"/>
      <c r="AY37" s="395"/>
      <c r="AZ37" s="395"/>
      <c r="BA37" s="395"/>
      <c r="BB37" s="395"/>
      <c r="BC37" s="395"/>
      <c r="BD37" s="395"/>
      <c r="BE37" s="395"/>
      <c r="BF37" s="299"/>
      <c r="BG37" s="299"/>
      <c r="BH37" s="299"/>
      <c r="BI37" s="300"/>
      <c r="BJ37" s="397"/>
      <c r="BK37" s="397"/>
      <c r="BL37" s="397"/>
      <c r="BM37" s="397"/>
      <c r="BN37" s="397"/>
      <c r="BO37" s="397"/>
      <c r="BP37" s="300"/>
      <c r="BQ37" s="300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  <c r="CB37" s="299"/>
      <c r="CC37" s="299"/>
      <c r="CD37" s="300" t="e">
        <f>Fieldbook!#REF!</f>
        <v>#REF!</v>
      </c>
      <c r="CE37" s="300" t="e">
        <f>Fieldbook!#REF!</f>
        <v>#REF!</v>
      </c>
      <c r="CF37" s="300" t="e">
        <f>Fieldbook!#REF!</f>
        <v>#REF!</v>
      </c>
      <c r="CG37" s="300" t="e">
        <f>Fieldbook!#REF!</f>
        <v>#REF!</v>
      </c>
      <c r="CH37" s="300" t="e">
        <f>Fieldbook!#REF!</f>
        <v>#REF!</v>
      </c>
      <c r="CI37" s="300" t="e">
        <f>Fieldbook!#REF!</f>
        <v>#REF!</v>
      </c>
      <c r="CJ37" s="299" t="e">
        <f>Fieldbook!#REF!</f>
        <v>#REF!</v>
      </c>
      <c r="CK37" s="299" t="e">
        <f>Fieldbook!#REF!</f>
        <v>#REF!</v>
      </c>
      <c r="CL37" s="299" t="e">
        <f>Fieldbook!#REF!</f>
        <v>#REF!</v>
      </c>
      <c r="CM37" s="397"/>
      <c r="CN37" s="395"/>
      <c r="CO37" s="395"/>
      <c r="CP37" s="395"/>
      <c r="CQ37" s="395"/>
      <c r="CR37" s="395"/>
      <c r="CS37" s="302"/>
      <c r="CT37" s="302"/>
      <c r="CU37" s="302"/>
      <c r="CV37" s="302"/>
      <c r="CW37" s="302"/>
      <c r="CX37" s="302"/>
      <c r="CY37" s="302"/>
      <c r="CZ37" s="302"/>
      <c r="DA37" s="302"/>
      <c r="DB37" s="302"/>
      <c r="DC37" s="302"/>
      <c r="DD37" s="299"/>
      <c r="DE37" s="299"/>
      <c r="DF37" s="299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9"/>
      <c r="DZ37" s="59"/>
      <c r="EA37" s="60"/>
      <c r="EB37" s="61"/>
      <c r="EC37" s="61"/>
      <c r="ED37" s="62"/>
      <c r="EE37" s="63"/>
      <c r="EF37" s="61"/>
      <c r="EG37" s="61"/>
      <c r="EH37" s="62"/>
      <c r="EI37" s="63"/>
      <c r="EJ37" s="63"/>
      <c r="EK37" s="61"/>
      <c r="EL37" s="63"/>
      <c r="EM37" s="61"/>
      <c r="EN37" s="61"/>
    </row>
    <row r="38" spans="1:144">
      <c r="A38" s="298">
        <v>3</v>
      </c>
      <c r="B38" s="298">
        <v>1</v>
      </c>
      <c r="C38" s="298">
        <v>37</v>
      </c>
      <c r="D38" s="298">
        <v>3</v>
      </c>
      <c r="E38" s="298"/>
      <c r="F38" s="298"/>
      <c r="G38" s="298"/>
      <c r="H38" s="298"/>
      <c r="I38" s="298"/>
      <c r="J38" s="298"/>
      <c r="K38" s="299"/>
      <c r="L38" s="299"/>
      <c r="M38" s="299" t="e">
        <f>(Fieldbook!#REF!+Fieldbook!#REF!)*10/rPlotSize</f>
        <v>#REF!</v>
      </c>
      <c r="N38" s="300"/>
      <c r="O38" s="396"/>
      <c r="P38" s="301" t="e">
        <f>Fieldbook!#REF!*100/Fieldbook!#REF!</f>
        <v>#REF!</v>
      </c>
      <c r="Q38" s="396"/>
      <c r="R38" s="301" t="e">
        <f>Fieldbook!#REF!</f>
        <v>#REF!</v>
      </c>
      <c r="S38" s="299" t="e">
        <f>(Fieldbook!#REF!+Fieldbook!#REF!)/(Fieldbook!#REF!+Fieldbook!#REF!+Fieldbook!#REF!)</f>
        <v>#REF!</v>
      </c>
      <c r="T38" s="301" t="e">
        <f>(Fieldbook!#REF!)*10/rPlotSize</f>
        <v>#REF!</v>
      </c>
      <c r="U38" s="396"/>
      <c r="V38" s="299" t="e">
        <f>(Fieldbook!#REF!)*10/rPlotSize</f>
        <v>#REF!</v>
      </c>
      <c r="W38" s="396"/>
      <c r="X38" s="301" t="e">
        <f>(Fieldbook!#REF!+Fieldbook!#REF!)/Fieldbook!#REF!</f>
        <v>#REF!</v>
      </c>
      <c r="Y38" s="301" t="e">
        <f>Fieldbook!#REF!*100/(Fieldbook!#REF!+Fieldbook!#REF!)</f>
        <v>#REF!</v>
      </c>
      <c r="Z38" s="301" t="e">
        <f>(Fieldbook!#REF!+Fieldbook!#REF!+Fieldbook!#REF!)*10/rPlotSize</f>
        <v>#REF!</v>
      </c>
      <c r="AA38" s="301" t="e">
        <f>(Fieldbook!#REF!+Fieldbook!#REF!)/Fieldbook!#REF!</f>
        <v>#REF!</v>
      </c>
      <c r="AB38" s="396"/>
      <c r="AC38" s="301"/>
      <c r="AD38" s="301" t="e">
        <f>(Fieldbook!#REF!)/Fieldbook!#REF!</f>
        <v>#REF!</v>
      </c>
      <c r="AE38" s="301" t="e">
        <f>(Fieldbook!#REF!)*10/rPlotSize</f>
        <v>#REF!</v>
      </c>
      <c r="AF38" s="396"/>
      <c r="AG38" s="396"/>
      <c r="AH38" s="396"/>
      <c r="AI38" s="397"/>
      <c r="AJ38" s="396"/>
      <c r="AK38" s="301" t="e">
        <f>Fieldbook!#REF!</f>
        <v>#REF!</v>
      </c>
      <c r="AL38" s="397"/>
      <c r="AM38" s="397"/>
      <c r="AN38" s="397"/>
      <c r="AO38" s="300" t="e">
        <f>Fieldbook!#REF!</f>
        <v>#REF!</v>
      </c>
      <c r="AP38" s="397"/>
      <c r="AQ38" s="397"/>
      <c r="AR38" s="300" t="e">
        <f>Fieldbook!#REF!</f>
        <v>#REF!</v>
      </c>
      <c r="AS38" s="300" t="e">
        <f>Fieldbook!#REF!</f>
        <v>#REF!</v>
      </c>
      <c r="AT38" s="300" t="e">
        <f>Fieldbook!#REF!</f>
        <v>#REF!</v>
      </c>
      <c r="AU38" s="300" t="e">
        <f>Fieldbook!#REF!</f>
        <v>#REF!</v>
      </c>
      <c r="AV38" s="396"/>
      <c r="AW38" s="396"/>
      <c r="AX38" s="395"/>
      <c r="AY38" s="395"/>
      <c r="AZ38" s="395"/>
      <c r="BA38" s="395"/>
      <c r="BB38" s="395"/>
      <c r="BC38" s="395"/>
      <c r="BD38" s="395"/>
      <c r="BE38" s="395"/>
      <c r="BF38" s="299"/>
      <c r="BG38" s="299"/>
      <c r="BH38" s="299"/>
      <c r="BI38" s="300"/>
      <c r="BJ38" s="397"/>
      <c r="BK38" s="397"/>
      <c r="BL38" s="397"/>
      <c r="BM38" s="397"/>
      <c r="BN38" s="397"/>
      <c r="BO38" s="397"/>
      <c r="BP38" s="300"/>
      <c r="BQ38" s="300"/>
      <c r="BR38" s="299"/>
      <c r="BS38" s="299"/>
      <c r="BT38" s="299"/>
      <c r="BU38" s="299"/>
      <c r="BV38" s="299"/>
      <c r="BW38" s="299"/>
      <c r="BX38" s="299"/>
      <c r="BY38" s="299"/>
      <c r="BZ38" s="299"/>
      <c r="CA38" s="299"/>
      <c r="CB38" s="299"/>
      <c r="CC38" s="299"/>
      <c r="CD38" s="300" t="e">
        <f>Fieldbook!#REF!</f>
        <v>#REF!</v>
      </c>
      <c r="CE38" s="300" t="e">
        <f>Fieldbook!#REF!</f>
        <v>#REF!</v>
      </c>
      <c r="CF38" s="300" t="e">
        <f>Fieldbook!#REF!</f>
        <v>#REF!</v>
      </c>
      <c r="CG38" s="300" t="e">
        <f>Fieldbook!#REF!</f>
        <v>#REF!</v>
      </c>
      <c r="CH38" s="300" t="e">
        <f>Fieldbook!#REF!</f>
        <v>#REF!</v>
      </c>
      <c r="CI38" s="300" t="e">
        <f>Fieldbook!#REF!</f>
        <v>#REF!</v>
      </c>
      <c r="CJ38" s="299" t="e">
        <f>Fieldbook!#REF!</f>
        <v>#REF!</v>
      </c>
      <c r="CK38" s="299" t="e">
        <f>Fieldbook!#REF!</f>
        <v>#REF!</v>
      </c>
      <c r="CL38" s="299" t="e">
        <f>Fieldbook!#REF!</f>
        <v>#REF!</v>
      </c>
      <c r="CM38" s="397"/>
      <c r="CN38" s="395"/>
      <c r="CO38" s="395"/>
      <c r="CP38" s="395"/>
      <c r="CQ38" s="395"/>
      <c r="CR38" s="395"/>
      <c r="CS38" s="302"/>
      <c r="CT38" s="302"/>
      <c r="CU38" s="302"/>
      <c r="CV38" s="302"/>
      <c r="CW38" s="302"/>
      <c r="CX38" s="302"/>
      <c r="CY38" s="302"/>
      <c r="CZ38" s="302"/>
      <c r="DA38" s="302"/>
      <c r="DB38" s="302"/>
      <c r="DC38" s="302"/>
      <c r="DD38" s="299"/>
      <c r="DE38" s="299"/>
      <c r="DF38" s="299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9"/>
      <c r="DZ38" s="59"/>
      <c r="EA38" s="60"/>
      <c r="EB38" s="61"/>
      <c r="EC38" s="61"/>
      <c r="ED38" s="62"/>
      <c r="EE38" s="63"/>
      <c r="EF38" s="61"/>
      <c r="EG38" s="61"/>
      <c r="EH38" s="62"/>
      <c r="EI38" s="63"/>
      <c r="EJ38" s="63"/>
      <c r="EK38" s="61"/>
      <c r="EL38" s="63"/>
      <c r="EM38" s="61"/>
      <c r="EN38" s="61"/>
    </row>
    <row r="39" spans="1:144">
      <c r="A39" s="298">
        <v>3</v>
      </c>
      <c r="B39" s="298">
        <v>1</v>
      </c>
      <c r="C39" s="298">
        <v>38</v>
      </c>
      <c r="D39" s="298">
        <v>2</v>
      </c>
      <c r="E39" s="298"/>
      <c r="F39" s="298"/>
      <c r="G39" s="298"/>
      <c r="H39" s="298"/>
      <c r="I39" s="298"/>
      <c r="J39" s="298"/>
      <c r="K39" s="299"/>
      <c r="L39" s="299"/>
      <c r="M39" s="299" t="e">
        <f>(Fieldbook!#REF!+Fieldbook!#REF!)*10/rPlotSize</f>
        <v>#REF!</v>
      </c>
      <c r="N39" s="300"/>
      <c r="O39" s="396"/>
      <c r="P39" s="301" t="e">
        <f>Fieldbook!#REF!*100/Fieldbook!#REF!</f>
        <v>#REF!</v>
      </c>
      <c r="Q39" s="396"/>
      <c r="R39" s="301" t="e">
        <f>Fieldbook!#REF!</f>
        <v>#REF!</v>
      </c>
      <c r="S39" s="299" t="e">
        <f>(Fieldbook!#REF!+Fieldbook!#REF!)/(Fieldbook!#REF!+Fieldbook!#REF!+Fieldbook!#REF!)</f>
        <v>#REF!</v>
      </c>
      <c r="T39" s="301" t="e">
        <f>(Fieldbook!#REF!)*10/rPlotSize</f>
        <v>#REF!</v>
      </c>
      <c r="U39" s="396"/>
      <c r="V39" s="299" t="e">
        <f>(Fieldbook!#REF!)*10/rPlotSize</f>
        <v>#REF!</v>
      </c>
      <c r="W39" s="396"/>
      <c r="X39" s="301" t="e">
        <f>(Fieldbook!#REF!+Fieldbook!#REF!)/Fieldbook!#REF!</f>
        <v>#REF!</v>
      </c>
      <c r="Y39" s="301" t="e">
        <f>Fieldbook!#REF!*100/(Fieldbook!#REF!+Fieldbook!#REF!)</f>
        <v>#REF!</v>
      </c>
      <c r="Z39" s="301" t="e">
        <f>(Fieldbook!#REF!+Fieldbook!#REF!+Fieldbook!#REF!)*10/rPlotSize</f>
        <v>#REF!</v>
      </c>
      <c r="AA39" s="301" t="e">
        <f>(Fieldbook!#REF!+Fieldbook!#REF!)/Fieldbook!#REF!</f>
        <v>#REF!</v>
      </c>
      <c r="AB39" s="396"/>
      <c r="AC39" s="301"/>
      <c r="AD39" s="301" t="e">
        <f>(Fieldbook!#REF!)/Fieldbook!#REF!</f>
        <v>#REF!</v>
      </c>
      <c r="AE39" s="301" t="e">
        <f>(Fieldbook!#REF!)*10/rPlotSize</f>
        <v>#REF!</v>
      </c>
      <c r="AF39" s="396"/>
      <c r="AG39" s="396"/>
      <c r="AH39" s="396"/>
      <c r="AI39" s="397"/>
      <c r="AJ39" s="396"/>
      <c r="AK39" s="301" t="e">
        <f>Fieldbook!#REF!</f>
        <v>#REF!</v>
      </c>
      <c r="AL39" s="397"/>
      <c r="AM39" s="397"/>
      <c r="AN39" s="397"/>
      <c r="AO39" s="300" t="e">
        <f>Fieldbook!#REF!</f>
        <v>#REF!</v>
      </c>
      <c r="AP39" s="397"/>
      <c r="AQ39" s="397"/>
      <c r="AR39" s="300" t="e">
        <f>Fieldbook!#REF!</f>
        <v>#REF!</v>
      </c>
      <c r="AS39" s="300" t="e">
        <f>Fieldbook!#REF!</f>
        <v>#REF!</v>
      </c>
      <c r="AT39" s="300" t="e">
        <f>Fieldbook!#REF!</f>
        <v>#REF!</v>
      </c>
      <c r="AU39" s="300" t="e">
        <f>Fieldbook!#REF!</f>
        <v>#REF!</v>
      </c>
      <c r="AV39" s="396"/>
      <c r="AW39" s="396"/>
      <c r="AX39" s="395"/>
      <c r="AY39" s="395"/>
      <c r="AZ39" s="395"/>
      <c r="BA39" s="395"/>
      <c r="BB39" s="395"/>
      <c r="BC39" s="395"/>
      <c r="BD39" s="395"/>
      <c r="BE39" s="395"/>
      <c r="BF39" s="299"/>
      <c r="BG39" s="299"/>
      <c r="BH39" s="299"/>
      <c r="BI39" s="300"/>
      <c r="BJ39" s="397"/>
      <c r="BK39" s="397"/>
      <c r="BL39" s="397"/>
      <c r="BM39" s="397"/>
      <c r="BN39" s="397"/>
      <c r="BO39" s="397"/>
      <c r="BP39" s="300"/>
      <c r="BQ39" s="300"/>
      <c r="BR39" s="299"/>
      <c r="BS39" s="299"/>
      <c r="BT39" s="299"/>
      <c r="BU39" s="299"/>
      <c r="BV39" s="299"/>
      <c r="BW39" s="299"/>
      <c r="BX39" s="299"/>
      <c r="BY39" s="299"/>
      <c r="BZ39" s="299"/>
      <c r="CA39" s="299"/>
      <c r="CB39" s="299"/>
      <c r="CC39" s="299"/>
      <c r="CD39" s="300" t="e">
        <f>Fieldbook!#REF!</f>
        <v>#REF!</v>
      </c>
      <c r="CE39" s="300" t="e">
        <f>Fieldbook!#REF!</f>
        <v>#REF!</v>
      </c>
      <c r="CF39" s="300" t="e">
        <f>Fieldbook!#REF!</f>
        <v>#REF!</v>
      </c>
      <c r="CG39" s="300" t="e">
        <f>Fieldbook!#REF!</f>
        <v>#REF!</v>
      </c>
      <c r="CH39" s="300" t="e">
        <f>Fieldbook!#REF!</f>
        <v>#REF!</v>
      </c>
      <c r="CI39" s="300" t="e">
        <f>Fieldbook!#REF!</f>
        <v>#REF!</v>
      </c>
      <c r="CJ39" s="299" t="e">
        <f>Fieldbook!#REF!</f>
        <v>#REF!</v>
      </c>
      <c r="CK39" s="299" t="e">
        <f>Fieldbook!#REF!</f>
        <v>#REF!</v>
      </c>
      <c r="CL39" s="299" t="e">
        <f>Fieldbook!#REF!</f>
        <v>#REF!</v>
      </c>
      <c r="CM39" s="397"/>
      <c r="CN39" s="395"/>
      <c r="CO39" s="395"/>
      <c r="CP39" s="395"/>
      <c r="CQ39" s="395"/>
      <c r="CR39" s="395"/>
      <c r="CS39" s="302"/>
      <c r="CT39" s="302"/>
      <c r="CU39" s="302"/>
      <c r="CV39" s="302"/>
      <c r="CW39" s="302"/>
      <c r="CX39" s="302"/>
      <c r="CY39" s="302"/>
      <c r="CZ39" s="302"/>
      <c r="DA39" s="302"/>
      <c r="DB39" s="302"/>
      <c r="DC39" s="302"/>
      <c r="DD39" s="299"/>
      <c r="DE39" s="299"/>
      <c r="DF39" s="299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9"/>
      <c r="DZ39" s="59"/>
      <c r="EA39" s="60"/>
      <c r="EB39" s="61"/>
      <c r="EC39" s="61"/>
      <c r="ED39" s="62"/>
      <c r="EE39" s="63"/>
      <c r="EF39" s="61"/>
      <c r="EG39" s="61"/>
      <c r="EH39" s="62"/>
      <c r="EI39" s="63"/>
      <c r="EJ39" s="63"/>
      <c r="EK39" s="61"/>
      <c r="EL39" s="63"/>
      <c r="EM39" s="61"/>
      <c r="EN39" s="61"/>
    </row>
    <row r="40" spans="1:144">
      <c r="A40" s="298">
        <v>3</v>
      </c>
      <c r="B40" s="298">
        <v>1</v>
      </c>
      <c r="C40" s="298">
        <v>39</v>
      </c>
      <c r="D40" s="298">
        <v>4</v>
      </c>
      <c r="E40" s="298"/>
      <c r="F40" s="298"/>
      <c r="G40" s="298"/>
      <c r="H40" s="298"/>
      <c r="I40" s="298"/>
      <c r="J40" s="298"/>
      <c r="K40" s="299"/>
      <c r="L40" s="299"/>
      <c r="M40" s="299" t="e">
        <f>(Fieldbook!#REF!+Fieldbook!#REF!)*10/rPlotSize</f>
        <v>#REF!</v>
      </c>
      <c r="N40" s="300"/>
      <c r="O40" s="396"/>
      <c r="P40" s="301" t="e">
        <f>Fieldbook!#REF!*100/Fieldbook!#REF!</f>
        <v>#REF!</v>
      </c>
      <c r="Q40" s="396"/>
      <c r="R40" s="301" t="e">
        <f>Fieldbook!#REF!</f>
        <v>#REF!</v>
      </c>
      <c r="S40" s="299" t="e">
        <f>(Fieldbook!#REF!+Fieldbook!#REF!)/(Fieldbook!#REF!+Fieldbook!#REF!+Fieldbook!#REF!)</f>
        <v>#REF!</v>
      </c>
      <c r="T40" s="301" t="e">
        <f>(Fieldbook!#REF!)*10/rPlotSize</f>
        <v>#REF!</v>
      </c>
      <c r="U40" s="396"/>
      <c r="V40" s="299" t="e">
        <f>(Fieldbook!#REF!)*10/rPlotSize</f>
        <v>#REF!</v>
      </c>
      <c r="W40" s="396"/>
      <c r="X40" s="301" t="e">
        <f>(Fieldbook!#REF!+Fieldbook!#REF!)/Fieldbook!#REF!</f>
        <v>#REF!</v>
      </c>
      <c r="Y40" s="301" t="e">
        <f>Fieldbook!#REF!*100/(Fieldbook!#REF!+Fieldbook!#REF!)</f>
        <v>#REF!</v>
      </c>
      <c r="Z40" s="301" t="e">
        <f>(Fieldbook!#REF!+Fieldbook!#REF!+Fieldbook!#REF!)*10/rPlotSize</f>
        <v>#REF!</v>
      </c>
      <c r="AA40" s="301" t="e">
        <f>(Fieldbook!#REF!+Fieldbook!#REF!)/Fieldbook!#REF!</f>
        <v>#REF!</v>
      </c>
      <c r="AB40" s="396"/>
      <c r="AC40" s="301"/>
      <c r="AD40" s="301" t="e">
        <f>(Fieldbook!#REF!)/Fieldbook!#REF!</f>
        <v>#REF!</v>
      </c>
      <c r="AE40" s="301" t="e">
        <f>(Fieldbook!#REF!)*10/rPlotSize</f>
        <v>#REF!</v>
      </c>
      <c r="AF40" s="396"/>
      <c r="AG40" s="396"/>
      <c r="AH40" s="396"/>
      <c r="AI40" s="397"/>
      <c r="AJ40" s="396"/>
      <c r="AK40" s="301" t="e">
        <f>Fieldbook!#REF!</f>
        <v>#REF!</v>
      </c>
      <c r="AL40" s="397"/>
      <c r="AM40" s="397"/>
      <c r="AN40" s="397"/>
      <c r="AO40" s="300" t="e">
        <f>Fieldbook!#REF!</f>
        <v>#REF!</v>
      </c>
      <c r="AP40" s="397"/>
      <c r="AQ40" s="397"/>
      <c r="AR40" s="300" t="e">
        <f>Fieldbook!#REF!</f>
        <v>#REF!</v>
      </c>
      <c r="AS40" s="300" t="e">
        <f>Fieldbook!#REF!</f>
        <v>#REF!</v>
      </c>
      <c r="AT40" s="300" t="e">
        <f>Fieldbook!#REF!</f>
        <v>#REF!</v>
      </c>
      <c r="AU40" s="300" t="e">
        <f>Fieldbook!#REF!</f>
        <v>#REF!</v>
      </c>
      <c r="AV40" s="396"/>
      <c r="AW40" s="396"/>
      <c r="AX40" s="395"/>
      <c r="AY40" s="395"/>
      <c r="AZ40" s="395"/>
      <c r="BA40" s="395"/>
      <c r="BB40" s="395"/>
      <c r="BC40" s="395"/>
      <c r="BD40" s="395"/>
      <c r="BE40" s="395"/>
      <c r="BF40" s="299"/>
      <c r="BG40" s="299"/>
      <c r="BH40" s="299"/>
      <c r="BI40" s="300"/>
      <c r="BJ40" s="397"/>
      <c r="BK40" s="397"/>
      <c r="BL40" s="397"/>
      <c r="BM40" s="397"/>
      <c r="BN40" s="397"/>
      <c r="BO40" s="397"/>
      <c r="BP40" s="300"/>
      <c r="BQ40" s="300"/>
      <c r="BR40" s="299"/>
      <c r="BS40" s="299"/>
      <c r="BT40" s="299"/>
      <c r="BU40" s="299"/>
      <c r="BV40" s="299"/>
      <c r="BW40" s="299"/>
      <c r="BX40" s="299"/>
      <c r="BY40" s="299"/>
      <c r="BZ40" s="299"/>
      <c r="CA40" s="299"/>
      <c r="CB40" s="299"/>
      <c r="CC40" s="299"/>
      <c r="CD40" s="300" t="e">
        <f>Fieldbook!#REF!</f>
        <v>#REF!</v>
      </c>
      <c r="CE40" s="300" t="e">
        <f>Fieldbook!#REF!</f>
        <v>#REF!</v>
      </c>
      <c r="CF40" s="300" t="e">
        <f>Fieldbook!#REF!</f>
        <v>#REF!</v>
      </c>
      <c r="CG40" s="300" t="e">
        <f>Fieldbook!#REF!</f>
        <v>#REF!</v>
      </c>
      <c r="CH40" s="300" t="e">
        <f>Fieldbook!#REF!</f>
        <v>#REF!</v>
      </c>
      <c r="CI40" s="300" t="e">
        <f>Fieldbook!#REF!</f>
        <v>#REF!</v>
      </c>
      <c r="CJ40" s="299" t="e">
        <f>Fieldbook!#REF!</f>
        <v>#REF!</v>
      </c>
      <c r="CK40" s="299" t="e">
        <f>Fieldbook!#REF!</f>
        <v>#REF!</v>
      </c>
      <c r="CL40" s="299" t="e">
        <f>Fieldbook!#REF!</f>
        <v>#REF!</v>
      </c>
      <c r="CM40" s="397"/>
      <c r="CN40" s="395"/>
      <c r="CO40" s="395"/>
      <c r="CP40" s="395"/>
      <c r="CQ40" s="395"/>
      <c r="CR40" s="395"/>
      <c r="CS40" s="302"/>
      <c r="CT40" s="302"/>
      <c r="CU40" s="302"/>
      <c r="CV40" s="302"/>
      <c r="CW40" s="302"/>
      <c r="CX40" s="302"/>
      <c r="CY40" s="302"/>
      <c r="CZ40" s="302"/>
      <c r="DA40" s="302"/>
      <c r="DB40" s="302"/>
      <c r="DC40" s="302"/>
      <c r="DD40" s="299"/>
      <c r="DE40" s="299"/>
      <c r="DF40" s="299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9"/>
      <c r="DZ40" s="59"/>
      <c r="EA40" s="60"/>
      <c r="EB40" s="61"/>
      <c r="EC40" s="61"/>
      <c r="ED40" s="62"/>
      <c r="EE40" s="63"/>
      <c r="EF40" s="61"/>
      <c r="EG40" s="61"/>
      <c r="EH40" s="62"/>
      <c r="EI40" s="63"/>
      <c r="EJ40" s="63"/>
      <c r="EK40" s="61"/>
      <c r="EL40" s="63"/>
      <c r="EM40" s="61"/>
      <c r="EN40" s="61"/>
    </row>
    <row r="41" spans="1:144">
      <c r="A41" s="298">
        <v>3</v>
      </c>
      <c r="B41" s="298">
        <v>1</v>
      </c>
      <c r="C41" s="298">
        <v>40</v>
      </c>
      <c r="D41" s="298">
        <v>11</v>
      </c>
      <c r="E41" s="298"/>
      <c r="F41" s="298"/>
      <c r="G41" s="298"/>
      <c r="H41" s="298"/>
      <c r="I41" s="298"/>
      <c r="J41" s="298"/>
      <c r="K41" s="299"/>
      <c r="L41" s="299"/>
      <c r="M41" s="299" t="e">
        <f>(Fieldbook!#REF!+Fieldbook!#REF!)*10/rPlotSize</f>
        <v>#REF!</v>
      </c>
      <c r="N41" s="300"/>
      <c r="O41" s="396"/>
      <c r="P41" s="301" t="e">
        <f>Fieldbook!#REF!*100/Fieldbook!#REF!</f>
        <v>#REF!</v>
      </c>
      <c r="Q41" s="396"/>
      <c r="R41" s="301" t="e">
        <f>Fieldbook!#REF!</f>
        <v>#REF!</v>
      </c>
      <c r="S41" s="299" t="e">
        <f>(Fieldbook!#REF!+Fieldbook!#REF!)/(Fieldbook!#REF!+Fieldbook!#REF!+Fieldbook!#REF!)</f>
        <v>#REF!</v>
      </c>
      <c r="T41" s="301" t="e">
        <f>(Fieldbook!#REF!)*10/rPlotSize</f>
        <v>#REF!</v>
      </c>
      <c r="U41" s="396"/>
      <c r="V41" s="299" t="e">
        <f>(Fieldbook!#REF!)*10/rPlotSize</f>
        <v>#REF!</v>
      </c>
      <c r="W41" s="396"/>
      <c r="X41" s="301" t="e">
        <f>(Fieldbook!#REF!+Fieldbook!#REF!)/Fieldbook!#REF!</f>
        <v>#REF!</v>
      </c>
      <c r="Y41" s="301" t="e">
        <f>Fieldbook!#REF!*100/(Fieldbook!#REF!+Fieldbook!#REF!)</f>
        <v>#REF!</v>
      </c>
      <c r="Z41" s="301" t="e">
        <f>(Fieldbook!#REF!+Fieldbook!#REF!+Fieldbook!#REF!)*10/rPlotSize</f>
        <v>#REF!</v>
      </c>
      <c r="AA41" s="301" t="e">
        <f>(Fieldbook!#REF!+Fieldbook!#REF!)/Fieldbook!#REF!</f>
        <v>#REF!</v>
      </c>
      <c r="AB41" s="396"/>
      <c r="AC41" s="301"/>
      <c r="AD41" s="301" t="e">
        <f>(Fieldbook!#REF!)/Fieldbook!#REF!</f>
        <v>#REF!</v>
      </c>
      <c r="AE41" s="301" t="e">
        <f>(Fieldbook!#REF!)*10/rPlotSize</f>
        <v>#REF!</v>
      </c>
      <c r="AF41" s="396"/>
      <c r="AG41" s="396"/>
      <c r="AH41" s="396"/>
      <c r="AI41" s="397"/>
      <c r="AJ41" s="396"/>
      <c r="AK41" s="301" t="e">
        <f>Fieldbook!#REF!</f>
        <v>#REF!</v>
      </c>
      <c r="AL41" s="397"/>
      <c r="AM41" s="397"/>
      <c r="AN41" s="397"/>
      <c r="AO41" s="300" t="e">
        <f>Fieldbook!#REF!</f>
        <v>#REF!</v>
      </c>
      <c r="AP41" s="397"/>
      <c r="AQ41" s="397"/>
      <c r="AR41" s="300" t="e">
        <f>Fieldbook!#REF!</f>
        <v>#REF!</v>
      </c>
      <c r="AS41" s="300" t="e">
        <f>Fieldbook!#REF!</f>
        <v>#REF!</v>
      </c>
      <c r="AT41" s="300" t="e">
        <f>Fieldbook!#REF!</f>
        <v>#REF!</v>
      </c>
      <c r="AU41" s="300" t="e">
        <f>Fieldbook!#REF!</f>
        <v>#REF!</v>
      </c>
      <c r="AV41" s="396"/>
      <c r="AW41" s="396"/>
      <c r="AX41" s="395"/>
      <c r="AY41" s="395"/>
      <c r="AZ41" s="395"/>
      <c r="BA41" s="395"/>
      <c r="BB41" s="395"/>
      <c r="BC41" s="395"/>
      <c r="BD41" s="395"/>
      <c r="BE41" s="395"/>
      <c r="BF41" s="299"/>
      <c r="BG41" s="299"/>
      <c r="BH41" s="299"/>
      <c r="BI41" s="300"/>
      <c r="BJ41" s="397"/>
      <c r="BK41" s="397"/>
      <c r="BL41" s="397"/>
      <c r="BM41" s="397"/>
      <c r="BN41" s="397"/>
      <c r="BO41" s="397"/>
      <c r="BP41" s="300"/>
      <c r="BQ41" s="300"/>
      <c r="BR41" s="299"/>
      <c r="BS41" s="299"/>
      <c r="BT41" s="299"/>
      <c r="BU41" s="299"/>
      <c r="BV41" s="299"/>
      <c r="BW41" s="299"/>
      <c r="BX41" s="299"/>
      <c r="BY41" s="299"/>
      <c r="BZ41" s="299"/>
      <c r="CA41" s="299"/>
      <c r="CB41" s="299"/>
      <c r="CC41" s="299"/>
      <c r="CD41" s="300" t="e">
        <f>Fieldbook!#REF!</f>
        <v>#REF!</v>
      </c>
      <c r="CE41" s="300" t="e">
        <f>Fieldbook!#REF!</f>
        <v>#REF!</v>
      </c>
      <c r="CF41" s="300" t="e">
        <f>Fieldbook!#REF!</f>
        <v>#REF!</v>
      </c>
      <c r="CG41" s="300" t="e">
        <f>Fieldbook!#REF!</f>
        <v>#REF!</v>
      </c>
      <c r="CH41" s="300" t="e">
        <f>Fieldbook!#REF!</f>
        <v>#REF!</v>
      </c>
      <c r="CI41" s="300" t="e">
        <f>Fieldbook!#REF!</f>
        <v>#REF!</v>
      </c>
      <c r="CJ41" s="299" t="e">
        <f>Fieldbook!#REF!</f>
        <v>#REF!</v>
      </c>
      <c r="CK41" s="299" t="e">
        <f>Fieldbook!#REF!</f>
        <v>#REF!</v>
      </c>
      <c r="CL41" s="299" t="e">
        <f>Fieldbook!#REF!</f>
        <v>#REF!</v>
      </c>
      <c r="CM41" s="397"/>
      <c r="CN41" s="395"/>
      <c r="CO41" s="395"/>
      <c r="CP41" s="395"/>
      <c r="CQ41" s="395"/>
      <c r="CR41" s="395"/>
      <c r="CS41" s="302"/>
      <c r="CT41" s="302"/>
      <c r="CU41" s="302"/>
      <c r="CV41" s="302"/>
      <c r="CW41" s="302"/>
      <c r="CX41" s="302"/>
      <c r="CY41" s="302"/>
      <c r="CZ41" s="302"/>
      <c r="DA41" s="302"/>
      <c r="DB41" s="302"/>
      <c r="DC41" s="302"/>
      <c r="DD41" s="299"/>
      <c r="DE41" s="299"/>
      <c r="DF41" s="299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9"/>
      <c r="DZ41" s="59"/>
      <c r="EA41" s="60"/>
      <c r="EB41" s="61"/>
      <c r="EC41" s="61"/>
      <c r="ED41" s="62"/>
      <c r="EE41" s="63"/>
      <c r="EF41" s="61"/>
      <c r="EG41" s="61"/>
      <c r="EH41" s="62"/>
      <c r="EI41" s="63"/>
      <c r="EJ41" s="63"/>
      <c r="EK41" s="61"/>
      <c r="EL41" s="63"/>
      <c r="EM41" s="61"/>
      <c r="EN41" s="61"/>
    </row>
    <row r="42" spans="1:144">
      <c r="A42" s="298">
        <v>3</v>
      </c>
      <c r="B42" s="298">
        <v>1</v>
      </c>
      <c r="C42" s="298">
        <v>41</v>
      </c>
      <c r="D42" s="298">
        <v>13</v>
      </c>
      <c r="E42" s="298"/>
      <c r="F42" s="298"/>
      <c r="G42" s="298"/>
      <c r="H42" s="298"/>
      <c r="I42" s="298"/>
      <c r="J42" s="298"/>
      <c r="K42" s="299"/>
      <c r="L42" s="299"/>
      <c r="M42" s="299" t="e">
        <f>(Fieldbook!#REF!+Fieldbook!#REF!)*10/rPlotSize</f>
        <v>#REF!</v>
      </c>
      <c r="N42" s="300"/>
      <c r="O42" s="396"/>
      <c r="P42" s="301" t="e">
        <f>Fieldbook!#REF!*100/Fieldbook!#REF!</f>
        <v>#REF!</v>
      </c>
      <c r="Q42" s="396"/>
      <c r="R42" s="301" t="e">
        <f>Fieldbook!#REF!</f>
        <v>#REF!</v>
      </c>
      <c r="S42" s="299" t="e">
        <f>(Fieldbook!#REF!+Fieldbook!#REF!)/(Fieldbook!#REF!+Fieldbook!#REF!+Fieldbook!#REF!)</f>
        <v>#REF!</v>
      </c>
      <c r="T42" s="301" t="e">
        <f>(Fieldbook!#REF!)*10/rPlotSize</f>
        <v>#REF!</v>
      </c>
      <c r="U42" s="396"/>
      <c r="V42" s="299" t="e">
        <f>(Fieldbook!#REF!)*10/rPlotSize</f>
        <v>#REF!</v>
      </c>
      <c r="W42" s="396"/>
      <c r="X42" s="301" t="e">
        <f>(Fieldbook!#REF!+Fieldbook!#REF!)/Fieldbook!#REF!</f>
        <v>#REF!</v>
      </c>
      <c r="Y42" s="301" t="e">
        <f>Fieldbook!#REF!*100/(Fieldbook!#REF!+Fieldbook!#REF!)</f>
        <v>#REF!</v>
      </c>
      <c r="Z42" s="301" t="e">
        <f>(Fieldbook!#REF!+Fieldbook!#REF!+Fieldbook!#REF!)*10/rPlotSize</f>
        <v>#REF!</v>
      </c>
      <c r="AA42" s="301" t="e">
        <f>(Fieldbook!#REF!+Fieldbook!#REF!)/Fieldbook!#REF!</f>
        <v>#REF!</v>
      </c>
      <c r="AB42" s="396"/>
      <c r="AC42" s="301"/>
      <c r="AD42" s="301" t="e">
        <f>(Fieldbook!#REF!)/Fieldbook!#REF!</f>
        <v>#REF!</v>
      </c>
      <c r="AE42" s="301" t="e">
        <f>(Fieldbook!#REF!)*10/rPlotSize</f>
        <v>#REF!</v>
      </c>
      <c r="AF42" s="396"/>
      <c r="AG42" s="396"/>
      <c r="AH42" s="396"/>
      <c r="AI42" s="397"/>
      <c r="AJ42" s="396"/>
      <c r="AK42" s="301" t="e">
        <f>Fieldbook!#REF!</f>
        <v>#REF!</v>
      </c>
      <c r="AL42" s="397"/>
      <c r="AM42" s="397"/>
      <c r="AN42" s="397"/>
      <c r="AO42" s="300" t="e">
        <f>Fieldbook!#REF!</f>
        <v>#REF!</v>
      </c>
      <c r="AP42" s="397"/>
      <c r="AQ42" s="397"/>
      <c r="AR42" s="300" t="e">
        <f>Fieldbook!#REF!</f>
        <v>#REF!</v>
      </c>
      <c r="AS42" s="300" t="e">
        <f>Fieldbook!#REF!</f>
        <v>#REF!</v>
      </c>
      <c r="AT42" s="300" t="e">
        <f>Fieldbook!#REF!</f>
        <v>#REF!</v>
      </c>
      <c r="AU42" s="300" t="e">
        <f>Fieldbook!#REF!</f>
        <v>#REF!</v>
      </c>
      <c r="AV42" s="396"/>
      <c r="AW42" s="396"/>
      <c r="AX42" s="395"/>
      <c r="AY42" s="395"/>
      <c r="AZ42" s="395"/>
      <c r="BA42" s="395"/>
      <c r="BB42" s="395"/>
      <c r="BC42" s="395"/>
      <c r="BD42" s="395"/>
      <c r="BE42" s="395"/>
      <c r="BF42" s="299"/>
      <c r="BG42" s="299"/>
      <c r="BH42" s="299"/>
      <c r="BI42" s="300"/>
      <c r="BJ42" s="397"/>
      <c r="BK42" s="397"/>
      <c r="BL42" s="397"/>
      <c r="BM42" s="397"/>
      <c r="BN42" s="397"/>
      <c r="BO42" s="397"/>
      <c r="BP42" s="300"/>
      <c r="BQ42" s="300"/>
      <c r="BR42" s="299"/>
      <c r="BS42" s="299"/>
      <c r="BT42" s="299"/>
      <c r="BU42" s="299"/>
      <c r="BV42" s="299"/>
      <c r="BW42" s="299"/>
      <c r="BX42" s="299"/>
      <c r="BY42" s="299"/>
      <c r="BZ42" s="299"/>
      <c r="CA42" s="299"/>
      <c r="CB42" s="299"/>
      <c r="CC42" s="299"/>
      <c r="CD42" s="300" t="e">
        <f>Fieldbook!#REF!</f>
        <v>#REF!</v>
      </c>
      <c r="CE42" s="300" t="e">
        <f>Fieldbook!#REF!</f>
        <v>#REF!</v>
      </c>
      <c r="CF42" s="300" t="e">
        <f>Fieldbook!#REF!</f>
        <v>#REF!</v>
      </c>
      <c r="CG42" s="300" t="e">
        <f>Fieldbook!#REF!</f>
        <v>#REF!</v>
      </c>
      <c r="CH42" s="300" t="e">
        <f>Fieldbook!#REF!</f>
        <v>#REF!</v>
      </c>
      <c r="CI42" s="300" t="e">
        <f>Fieldbook!#REF!</f>
        <v>#REF!</v>
      </c>
      <c r="CJ42" s="299" t="e">
        <f>Fieldbook!#REF!</f>
        <v>#REF!</v>
      </c>
      <c r="CK42" s="299" t="e">
        <f>Fieldbook!#REF!</f>
        <v>#REF!</v>
      </c>
      <c r="CL42" s="299" t="e">
        <f>Fieldbook!#REF!</f>
        <v>#REF!</v>
      </c>
      <c r="CM42" s="397"/>
      <c r="CN42" s="395"/>
      <c r="CO42" s="395"/>
      <c r="CP42" s="395"/>
      <c r="CQ42" s="395"/>
      <c r="CR42" s="395"/>
      <c r="CS42" s="302"/>
      <c r="CT42" s="302"/>
      <c r="CU42" s="302"/>
      <c r="CV42" s="302"/>
      <c r="CW42" s="302"/>
      <c r="CX42" s="302"/>
      <c r="CY42" s="302"/>
      <c r="CZ42" s="302"/>
      <c r="DA42" s="302"/>
      <c r="DB42" s="302"/>
      <c r="DC42" s="302"/>
      <c r="DD42" s="299"/>
      <c r="DE42" s="299"/>
      <c r="DF42" s="299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9"/>
      <c r="DZ42" s="59"/>
      <c r="EA42" s="60"/>
      <c r="EB42" s="61"/>
      <c r="EC42" s="61"/>
      <c r="ED42" s="62"/>
      <c r="EE42" s="63"/>
      <c r="EF42" s="61"/>
      <c r="EG42" s="61"/>
      <c r="EH42" s="62"/>
      <c r="EI42" s="63"/>
      <c r="EJ42" s="63"/>
      <c r="EK42" s="61"/>
      <c r="EL42" s="63"/>
      <c r="EM42" s="61"/>
      <c r="EN42" s="61"/>
    </row>
    <row r="43" spans="1:144">
      <c r="A43" s="298">
        <v>3</v>
      </c>
      <c r="B43" s="298">
        <v>1</v>
      </c>
      <c r="C43" s="298">
        <v>42</v>
      </c>
      <c r="D43" s="298">
        <v>14</v>
      </c>
      <c r="E43" s="298"/>
      <c r="F43" s="298"/>
      <c r="G43" s="298"/>
      <c r="H43" s="298"/>
      <c r="I43" s="298"/>
      <c r="J43" s="298"/>
      <c r="K43" s="299"/>
      <c r="L43" s="299"/>
      <c r="M43" s="395"/>
      <c r="N43" s="300"/>
      <c r="O43" s="396"/>
      <c r="P43" s="396"/>
      <c r="Q43" s="396"/>
      <c r="R43" s="396"/>
      <c r="S43" s="395"/>
      <c r="T43" s="396"/>
      <c r="U43" s="396"/>
      <c r="V43" s="395"/>
      <c r="W43" s="396"/>
      <c r="X43" s="396"/>
      <c r="Y43" s="396"/>
      <c r="Z43" s="396"/>
      <c r="AA43" s="396"/>
      <c r="AB43" s="396"/>
      <c r="AC43" s="301"/>
      <c r="AD43" s="396"/>
      <c r="AE43" s="396"/>
      <c r="AF43" s="396"/>
      <c r="AG43" s="396"/>
      <c r="AH43" s="396"/>
      <c r="AI43" s="397"/>
      <c r="AJ43" s="396"/>
      <c r="AK43" s="396"/>
      <c r="AL43" s="397"/>
      <c r="AM43" s="397"/>
      <c r="AN43" s="397"/>
      <c r="AO43" s="397"/>
      <c r="AP43" s="397"/>
      <c r="AQ43" s="397"/>
      <c r="AR43" s="397"/>
      <c r="AS43" s="397"/>
      <c r="AT43" s="397"/>
      <c r="AU43" s="397"/>
      <c r="AV43" s="396"/>
      <c r="AW43" s="396"/>
      <c r="AX43" s="395"/>
      <c r="AY43" s="395"/>
      <c r="AZ43" s="395"/>
      <c r="BA43" s="395"/>
      <c r="BB43" s="395"/>
      <c r="BC43" s="395"/>
      <c r="BD43" s="395"/>
      <c r="BE43" s="395"/>
      <c r="BF43" s="299"/>
      <c r="BG43" s="299"/>
      <c r="BH43" s="299"/>
      <c r="BI43" s="300"/>
      <c r="BJ43" s="397"/>
      <c r="BK43" s="397"/>
      <c r="BL43" s="397"/>
      <c r="BM43" s="397"/>
      <c r="BN43" s="397"/>
      <c r="BO43" s="397"/>
      <c r="BP43" s="300"/>
      <c r="BQ43" s="300"/>
      <c r="BR43" s="299"/>
      <c r="BS43" s="299"/>
      <c r="BT43" s="299"/>
      <c r="BU43" s="299"/>
      <c r="BV43" s="299"/>
      <c r="BW43" s="299"/>
      <c r="BX43" s="299"/>
      <c r="BY43" s="299"/>
      <c r="BZ43" s="299"/>
      <c r="CA43" s="299"/>
      <c r="CB43" s="299"/>
      <c r="CC43" s="299"/>
      <c r="CD43" s="397"/>
      <c r="CE43" s="397"/>
      <c r="CF43" s="397"/>
      <c r="CG43" s="397"/>
      <c r="CH43" s="397"/>
      <c r="CI43" s="397"/>
      <c r="CJ43" s="395"/>
      <c r="CK43" s="395"/>
      <c r="CL43" s="395"/>
      <c r="CM43" s="397"/>
      <c r="CN43" s="395"/>
      <c r="CO43" s="395"/>
      <c r="CP43" s="395"/>
      <c r="CQ43" s="395"/>
      <c r="CR43" s="395"/>
      <c r="CS43" s="302"/>
      <c r="CT43" s="302"/>
      <c r="CU43" s="302"/>
      <c r="CV43" s="302"/>
      <c r="CW43" s="302"/>
      <c r="CX43" s="302"/>
      <c r="CY43" s="302"/>
      <c r="CZ43" s="302"/>
      <c r="DA43" s="302"/>
      <c r="DB43" s="302"/>
      <c r="DC43" s="302"/>
      <c r="DD43" s="299"/>
      <c r="DE43" s="299"/>
      <c r="DF43" s="299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9"/>
      <c r="DZ43" s="59"/>
      <c r="EA43" s="60"/>
      <c r="EB43" s="61"/>
      <c r="EC43" s="61"/>
      <c r="ED43" s="62"/>
      <c r="EE43" s="63"/>
      <c r="EF43" s="61"/>
      <c r="EG43" s="61"/>
      <c r="EH43" s="62"/>
      <c r="EI43" s="63"/>
      <c r="EJ43" s="63"/>
      <c r="EK43" s="61"/>
      <c r="EL43" s="63"/>
      <c r="EM43" s="61"/>
      <c r="EN43" s="61"/>
    </row>
    <row r="499" spans="1:10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</row>
    <row r="500" spans="1:10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</row>
    <row r="501" spans="1:10" s="304" customFormat="1">
      <c r="A501" s="303"/>
      <c r="B501" s="303"/>
      <c r="C501" s="303"/>
      <c r="D501" s="303"/>
      <c r="E501" s="303"/>
      <c r="F501" s="303"/>
      <c r="G501" s="303"/>
      <c r="H501" s="303"/>
      <c r="I501" s="303"/>
      <c r="J501" s="303"/>
    </row>
    <row r="4999" spans="1:40">
      <c r="A4999" s="298"/>
      <c r="B4999" s="298"/>
      <c r="C4999" s="298"/>
      <c r="D4999" s="298"/>
      <c r="E4999" s="298"/>
      <c r="F4999" s="298"/>
      <c r="G4999" s="298"/>
      <c r="H4999" s="298"/>
      <c r="I4999" s="298"/>
      <c r="J4999" s="298"/>
    </row>
    <row r="5000" spans="1:40">
      <c r="A5000" s="298"/>
      <c r="B5000" s="298"/>
      <c r="C5000" s="298"/>
      <c r="D5000" s="298"/>
      <c r="E5000" s="298"/>
      <c r="F5000" s="298"/>
      <c r="G5000" s="298"/>
      <c r="H5000" s="298"/>
      <c r="I5000" s="298"/>
      <c r="J5000" s="298"/>
      <c r="K5000" s="299"/>
      <c r="L5000" s="299"/>
      <c r="M5000" s="299"/>
      <c r="N5000" s="299"/>
      <c r="O5000" s="299"/>
      <c r="P5000" s="299"/>
      <c r="Q5000" s="299"/>
      <c r="R5000" s="299"/>
      <c r="S5000" s="299"/>
      <c r="T5000" s="299"/>
      <c r="U5000" s="299"/>
      <c r="V5000" s="299"/>
      <c r="W5000" s="299"/>
      <c r="X5000" s="299"/>
      <c r="Y5000" s="299"/>
      <c r="Z5000" s="299"/>
      <c r="AA5000" s="299" t="e">
        <f>(Fieldbook!AJ4972/1000)*((100-Fieldbook!AK4972)/(100-12.5))*(10/Fieldbook!#REF!)</f>
        <v>#REF!</v>
      </c>
      <c r="AB5000" s="299" t="e">
        <f>(Fieldbook!AI4972/1000)*((100-Fieldbook!AK4972)/(100-12.5)*(10/Fieldbook!#REF!))*Fieldbook!$AL$5</f>
        <v>#REF!</v>
      </c>
      <c r="AC5000" s="301" t="e">
        <f>Fieldbook!AA4972-Fieldbook!#REF!</f>
        <v>#REF!</v>
      </c>
      <c r="AD5000" s="301">
        <f>Fieldbook!AB4972-Fieldbook!AA4972</f>
        <v>0</v>
      </c>
      <c r="AE5000" s="301">
        <f>Fieldbook!AC4972</f>
        <v>0</v>
      </c>
      <c r="AF5000" s="301">
        <f>Fieldbook!AD4972</f>
        <v>0</v>
      </c>
      <c r="AG5000" s="299" t="e">
        <f>Fieldbook!AD4972/Fieldbook!AC4972</f>
        <v>#DIV/0!</v>
      </c>
      <c r="AH5000" s="301" t="e">
        <f>100*Fieldbook!AE4972/Fieldbook!AG4972</f>
        <v>#DIV/0!</v>
      </c>
      <c r="AI5000" s="301" t="e">
        <f>100*Fieldbook!AF4972/Fieldbook!AG4972</f>
        <v>#DIV/0!</v>
      </c>
      <c r="AJ5000" s="299" t="e">
        <f>Fieldbook!AH4972/Fieldbook!AG4972</f>
        <v>#DIV/0!</v>
      </c>
      <c r="AK5000" s="301" t="e">
        <f>100*Fieldbook!AM4972/Fieldbook!AG4972</f>
        <v>#DIV/0!</v>
      </c>
      <c r="AL5000" s="301" t="e">
        <f>100*Fieldbook!AN4972/Fieldbook!AH4972</f>
        <v>#DIV/0!</v>
      </c>
      <c r="AM5000" s="301"/>
      <c r="AN5000" s="301"/>
    </row>
  </sheetData>
  <dataValidations count="1">
    <dataValidation type="list" allowBlank="1" showInputMessage="1" showErrorMessage="1" sqref="K1:DZ1">
      <formula1>mTrial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6" tint="0.79998168889431442"/>
  </sheetPr>
  <dimension ref="A1:B59"/>
  <sheetViews>
    <sheetView workbookViewId="0">
      <selection activeCell="D22" sqref="D22"/>
    </sheetView>
  </sheetViews>
  <sheetFormatPr defaultColWidth="11.42578125" defaultRowHeight="12.75"/>
  <cols>
    <col min="1" max="1" width="45.7109375" style="326" bestFit="1" customWidth="1"/>
    <col min="2" max="2" width="44" style="1" customWidth="1"/>
    <col min="3" max="4" width="11.42578125" style="1" customWidth="1"/>
    <col min="5" max="5" width="39.85546875" style="1" customWidth="1"/>
    <col min="6" max="16384" width="11.42578125" style="1"/>
  </cols>
  <sheetData>
    <row r="1" spans="1:2">
      <c r="A1" s="305" t="s">
        <v>1170</v>
      </c>
      <c r="B1" s="3" t="s">
        <v>1171</v>
      </c>
    </row>
    <row r="2" spans="1:2" ht="13.5" thickBot="1">
      <c r="A2" s="306" t="s">
        <v>1172</v>
      </c>
      <c r="B2" s="307"/>
    </row>
    <row r="3" spans="1:2" ht="13.5" thickBot="1">
      <c r="A3" s="308" t="s">
        <v>1173</v>
      </c>
      <c r="B3" s="309"/>
    </row>
    <row r="4" spans="1:2" ht="13.5" thickBot="1">
      <c r="A4" s="310" t="s">
        <v>1174</v>
      </c>
      <c r="B4" s="311"/>
    </row>
    <row r="5" spans="1:2" ht="13.5" thickBot="1">
      <c r="A5" s="308" t="s">
        <v>1175</v>
      </c>
      <c r="B5" s="312"/>
    </row>
    <row r="6" spans="1:2" ht="13.5" thickBot="1">
      <c r="A6" s="313" t="s">
        <v>1176</v>
      </c>
      <c r="B6" s="314"/>
    </row>
    <row r="7" spans="1:2" ht="13.5" thickBot="1">
      <c r="A7" s="313" t="s">
        <v>1177</v>
      </c>
      <c r="B7" s="314"/>
    </row>
    <row r="8" spans="1:2" ht="13.5" thickBot="1">
      <c r="A8" s="315" t="s">
        <v>1178</v>
      </c>
      <c r="B8" s="311"/>
    </row>
    <row r="9" spans="1:2" ht="13.5" thickBot="1">
      <c r="A9" s="315" t="s">
        <v>1179</v>
      </c>
      <c r="B9" s="311"/>
    </row>
    <row r="10" spans="1:2" ht="13.5" thickBot="1">
      <c r="A10" s="315" t="s">
        <v>1180</v>
      </c>
      <c r="B10" s="311"/>
    </row>
    <row r="11" spans="1:2" ht="13.5" thickBot="1">
      <c r="A11" s="315" t="s">
        <v>1181</v>
      </c>
      <c r="B11" s="311"/>
    </row>
    <row r="12" spans="1:2" ht="13.5" thickBot="1">
      <c r="A12" s="315" t="s">
        <v>1182</v>
      </c>
      <c r="B12" s="311"/>
    </row>
    <row r="13" spans="1:2" ht="13.5" thickBot="1">
      <c r="A13" s="315" t="s">
        <v>1183</v>
      </c>
      <c r="B13" s="311"/>
    </row>
    <row r="14" spans="1:2" ht="13.5" thickBot="1">
      <c r="A14" s="308" t="s">
        <v>1184</v>
      </c>
      <c r="B14" s="314"/>
    </row>
    <row r="15" spans="1:2" ht="13.5" thickBot="1">
      <c r="A15" s="308" t="s">
        <v>1185</v>
      </c>
      <c r="B15" s="314"/>
    </row>
    <row r="16" spans="1:2" ht="13.5" thickBot="1">
      <c r="A16" s="308" t="s">
        <v>1186</v>
      </c>
      <c r="B16" s="314"/>
    </row>
    <row r="17" spans="1:2" ht="13.5" thickBot="1">
      <c r="A17" s="316" t="s">
        <v>1187</v>
      </c>
      <c r="B17" s="317"/>
    </row>
    <row r="18" spans="1:2" ht="13.5" thickBot="1">
      <c r="A18" s="313" t="s">
        <v>1188</v>
      </c>
      <c r="B18" s="317"/>
    </row>
    <row r="19" spans="1:2" ht="13.5" thickBot="1">
      <c r="A19" s="313" t="s">
        <v>1189</v>
      </c>
      <c r="B19" s="317"/>
    </row>
    <row r="20" spans="1:2" ht="13.5" thickBot="1">
      <c r="A20" s="313" t="s">
        <v>72</v>
      </c>
      <c r="B20" s="317"/>
    </row>
    <row r="21" spans="1:2" ht="13.5" thickBot="1">
      <c r="A21" s="308" t="s">
        <v>1190</v>
      </c>
      <c r="B21" s="318"/>
    </row>
    <row r="22" spans="1:2" ht="13.5" thickBot="1">
      <c r="A22" s="319" t="s">
        <v>1191</v>
      </c>
      <c r="B22" s="320"/>
    </row>
    <row r="23" spans="1:2" ht="13.5" thickBot="1">
      <c r="A23" s="319" t="s">
        <v>1192</v>
      </c>
      <c r="B23" s="320"/>
    </row>
    <row r="24" spans="1:2" ht="13.5" thickBot="1">
      <c r="A24" s="319" t="s">
        <v>1193</v>
      </c>
      <c r="B24" s="320"/>
    </row>
    <row r="25" spans="1:2" ht="13.5" thickBot="1">
      <c r="A25" s="319" t="s">
        <v>1194</v>
      </c>
      <c r="B25" s="320"/>
    </row>
    <row r="26" spans="1:2" ht="13.5" thickBot="1">
      <c r="A26" s="319" t="s">
        <v>1195</v>
      </c>
      <c r="B26" s="320"/>
    </row>
    <row r="27" spans="1:2" ht="13.5" thickBot="1">
      <c r="A27" s="319" t="s">
        <v>1196</v>
      </c>
      <c r="B27" s="320"/>
    </row>
    <row r="28" spans="1:2" ht="13.5" thickBot="1">
      <c r="A28" s="319" t="s">
        <v>1197</v>
      </c>
      <c r="B28" s="321"/>
    </row>
    <row r="29" spans="1:2" ht="13.5" thickBot="1">
      <c r="A29" s="319" t="s">
        <v>1198</v>
      </c>
      <c r="B29" s="322"/>
    </row>
    <row r="30" spans="1:2" ht="13.5" thickBot="1">
      <c r="A30" s="319" t="s">
        <v>1199</v>
      </c>
      <c r="B30" s="321"/>
    </row>
    <row r="31" spans="1:2" ht="13.5" thickBot="1">
      <c r="A31" s="319" t="s">
        <v>1200</v>
      </c>
      <c r="B31" s="322"/>
    </row>
    <row r="32" spans="1:2" ht="13.5" thickBot="1">
      <c r="A32" s="319" t="s">
        <v>1201</v>
      </c>
      <c r="B32" s="321"/>
    </row>
    <row r="33" spans="1:2" ht="13.5" thickBot="1">
      <c r="A33" s="319" t="s">
        <v>1202</v>
      </c>
      <c r="B33" s="322"/>
    </row>
    <row r="34" spans="1:2" ht="13.5" thickBot="1">
      <c r="A34" s="319" t="s">
        <v>1203</v>
      </c>
      <c r="B34" s="321"/>
    </row>
    <row r="35" spans="1:2" ht="13.5" thickBot="1">
      <c r="A35" s="319" t="s">
        <v>1204</v>
      </c>
      <c r="B35" s="322"/>
    </row>
    <row r="36" spans="1:2" ht="13.5" thickBot="1">
      <c r="A36" s="308" t="s">
        <v>932</v>
      </c>
      <c r="B36" s="321"/>
    </row>
    <row r="37" spans="1:2" ht="13.5" thickBot="1">
      <c r="A37" s="315" t="s">
        <v>1205</v>
      </c>
      <c r="B37" s="323"/>
    </row>
    <row r="38" spans="1:2" ht="13.5" thickBot="1">
      <c r="A38" s="308" t="s">
        <v>1206</v>
      </c>
      <c r="B38" s="309"/>
    </row>
    <row r="39" spans="1:2" ht="13.5" thickBot="1">
      <c r="A39" s="308" t="s">
        <v>1207</v>
      </c>
      <c r="B39" s="323"/>
    </row>
    <row r="40" spans="1:2" ht="13.5" thickBot="1">
      <c r="A40" s="308" t="s">
        <v>89</v>
      </c>
      <c r="B40" s="323"/>
    </row>
    <row r="41" spans="1:2" ht="13.5" thickBot="1">
      <c r="A41" s="308" t="s">
        <v>1208</v>
      </c>
      <c r="B41" s="309"/>
    </row>
    <row r="42" spans="1:2" ht="13.5" thickBot="1">
      <c r="A42" s="324" t="s">
        <v>1209</v>
      </c>
      <c r="B42" s="325"/>
    </row>
    <row r="43" spans="1:2" ht="13.5" thickBot="1">
      <c r="A43" s="308" t="s">
        <v>1210</v>
      </c>
      <c r="B43" s="325"/>
    </row>
    <row r="44" spans="1:2" ht="13.5" thickBot="1">
      <c r="A44" s="308" t="s">
        <v>1211</v>
      </c>
      <c r="B44" s="325"/>
    </row>
    <row r="45" spans="1:2" ht="13.5" thickBot="1">
      <c r="A45" s="308" t="s">
        <v>1212</v>
      </c>
      <c r="B45" s="309"/>
    </row>
    <row r="46" spans="1:2" ht="13.5" thickBot="1">
      <c r="A46" s="308" t="s">
        <v>1026</v>
      </c>
      <c r="B46" s="309"/>
    </row>
    <row r="47" spans="1:2" ht="13.5" thickBot="1">
      <c r="A47" s="308" t="s">
        <v>1213</v>
      </c>
      <c r="B47" s="309"/>
    </row>
    <row r="48" spans="1:2" ht="13.5" thickBot="1">
      <c r="A48" s="308" t="s">
        <v>1214</v>
      </c>
      <c r="B48" s="309"/>
    </row>
    <row r="49" spans="1:2" ht="13.5" thickBot="1">
      <c r="A49" s="308" t="s">
        <v>1215</v>
      </c>
      <c r="B49" s="309"/>
    </row>
    <row r="50" spans="1:2" ht="13.5" thickBot="1">
      <c r="A50" s="308" t="s">
        <v>1216</v>
      </c>
      <c r="B50" s="309"/>
    </row>
    <row r="51" spans="1:2" ht="13.5" thickBot="1">
      <c r="A51" s="308" t="s">
        <v>1217</v>
      </c>
      <c r="B51" s="309"/>
    </row>
    <row r="52" spans="1:2" ht="13.5" thickBot="1">
      <c r="A52" s="308" t="s">
        <v>1218</v>
      </c>
      <c r="B52" s="325"/>
    </row>
    <row r="53" spans="1:2" ht="13.5" thickBot="1">
      <c r="A53" s="308" t="s">
        <v>1219</v>
      </c>
      <c r="B53" s="309"/>
    </row>
    <row r="54" spans="1:2" ht="13.5" thickBot="1">
      <c r="A54" s="308" t="s">
        <v>1220</v>
      </c>
      <c r="B54" s="309"/>
    </row>
    <row r="55" spans="1:2" ht="13.5" thickBot="1">
      <c r="A55" s="308" t="s">
        <v>1221</v>
      </c>
      <c r="B55" s="309"/>
    </row>
    <row r="56" spans="1:2" ht="13.5" thickBot="1">
      <c r="A56" s="308" t="s">
        <v>1222</v>
      </c>
      <c r="B56" s="309"/>
    </row>
    <row r="57" spans="1:2" ht="13.5" thickBot="1">
      <c r="A57" s="308" t="s">
        <v>1223</v>
      </c>
      <c r="B57" s="309"/>
    </row>
    <row r="58" spans="1:2" ht="13.5" thickBot="1">
      <c r="A58" s="308" t="s">
        <v>1224</v>
      </c>
      <c r="B58" s="309"/>
    </row>
    <row r="59" spans="1:2" ht="13.5" thickBot="1">
      <c r="A59" s="308" t="s">
        <v>1225</v>
      </c>
      <c r="B59" s="309"/>
    </row>
  </sheetData>
  <dataValidations count="6">
    <dataValidation type="list" allowBlank="1" showInputMessage="1" showErrorMessage="1" sqref="B29">
      <formula1>TYPE_CHECK</formula1>
    </dataValidation>
    <dataValidation type="list" allowBlank="1" showInputMessage="1" showErrorMessage="1" sqref="B20">
      <formula1>LIST_Season</formula1>
    </dataValidation>
    <dataValidation type="list" allowBlank="1" showInputMessage="1" showErrorMessage="1" sqref="B19">
      <formula1>Trial_Trial</formula1>
    </dataValidation>
    <dataValidation type="list" allowBlank="1" showInputMessage="1" showErrorMessage="1" sqref="B18">
      <formula1>ObsTrial</formula1>
    </dataValidation>
    <dataValidation type="list" allowBlank="1" showInputMessage="1" showErrorMessage="1" sqref="B17">
      <formula1>trialtype</formula1>
    </dataValidation>
    <dataValidation type="list" allowBlank="1" showInputMessage="1" showErrorMessage="1" sqref="B8">
      <formula1>Country_Africa</formula1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79998168889431442"/>
  </sheetPr>
  <dimension ref="A1:G34"/>
  <sheetViews>
    <sheetView workbookViewId="0">
      <selection activeCell="B4" sqref="B4"/>
    </sheetView>
  </sheetViews>
  <sheetFormatPr defaultRowHeight="12.75"/>
  <cols>
    <col min="1" max="1" width="42.42578125" style="1" customWidth="1"/>
    <col min="2" max="2" width="38.85546875" style="1" bestFit="1" customWidth="1"/>
    <col min="3" max="3" width="9.140625" style="1" customWidth="1"/>
    <col min="4" max="4" width="9.140625" style="1"/>
    <col min="5" max="5" width="18.7109375" style="1" customWidth="1"/>
    <col min="6" max="6" width="13.85546875" style="1" customWidth="1"/>
    <col min="7" max="7" width="9" style="1" customWidth="1"/>
    <col min="8" max="16384" width="9.140625" style="1"/>
  </cols>
  <sheetData>
    <row r="1" spans="1:7" ht="15.75">
      <c r="A1" s="327" t="s">
        <v>1170</v>
      </c>
      <c r="B1" s="327" t="s">
        <v>1171</v>
      </c>
    </row>
    <row r="2" spans="1:7" ht="13.5" thickBot="1">
      <c r="A2" s="328" t="s">
        <v>1226</v>
      </c>
      <c r="B2" s="329"/>
      <c r="D2" s="330"/>
      <c r="F2" s="331"/>
      <c r="G2" s="330"/>
    </row>
    <row r="3" spans="1:7" ht="13.5" thickBot="1">
      <c r="A3" s="330" t="s">
        <v>1227</v>
      </c>
      <c r="B3" s="332"/>
      <c r="D3" s="330"/>
      <c r="F3" s="331"/>
      <c r="G3" s="330"/>
    </row>
    <row r="4" spans="1:7" ht="13.5" thickBot="1">
      <c r="A4" s="330" t="s">
        <v>1228</v>
      </c>
      <c r="B4" s="332"/>
      <c r="D4" s="330"/>
      <c r="F4" s="331"/>
      <c r="G4" s="330"/>
    </row>
    <row r="5" spans="1:7" ht="13.5" thickBot="1">
      <c r="A5" s="333" t="s">
        <v>1229</v>
      </c>
      <c r="B5" s="334"/>
      <c r="D5" s="330"/>
      <c r="F5" s="331"/>
      <c r="G5" s="330"/>
    </row>
    <row r="6" spans="1:7" ht="13.5" thickBot="1">
      <c r="A6" s="333" t="s">
        <v>1230</v>
      </c>
      <c r="B6" s="335"/>
      <c r="D6" s="330"/>
      <c r="F6" s="336"/>
      <c r="G6" s="330"/>
    </row>
    <row r="7" spans="1:7" ht="13.5" thickBot="1">
      <c r="A7" s="308" t="s">
        <v>1231</v>
      </c>
      <c r="B7" s="335"/>
      <c r="D7" s="330"/>
      <c r="F7" s="336"/>
      <c r="G7" s="330"/>
    </row>
    <row r="8" spans="1:7" ht="13.5" thickBot="1">
      <c r="A8" s="333" t="s">
        <v>1232</v>
      </c>
      <c r="B8" s="337"/>
      <c r="D8" s="330"/>
      <c r="F8" s="336"/>
      <c r="G8" s="330"/>
    </row>
    <row r="9" spans="1:7" ht="13.5" thickBot="1">
      <c r="A9" s="333" t="s">
        <v>1233</v>
      </c>
      <c r="B9" s="334"/>
      <c r="D9" s="330"/>
      <c r="F9" s="336"/>
      <c r="G9" s="330"/>
    </row>
    <row r="10" spans="1:7" ht="13.5" thickBot="1">
      <c r="A10" s="333" t="s">
        <v>1234</v>
      </c>
      <c r="D10" s="330"/>
      <c r="E10" s="338"/>
      <c r="F10" s="336"/>
      <c r="G10" s="330"/>
    </row>
    <row r="11" spans="1:7" ht="13.5" thickBot="1">
      <c r="A11" s="333" t="s">
        <v>1235</v>
      </c>
      <c r="B11" s="339"/>
      <c r="D11" s="340"/>
      <c r="E11" s="330"/>
      <c r="F11" s="330"/>
      <c r="G11" s="330"/>
    </row>
    <row r="12" spans="1:7" ht="13.5" thickBot="1">
      <c r="A12" s="308" t="s">
        <v>1236</v>
      </c>
      <c r="B12" s="341"/>
      <c r="D12" s="342"/>
      <c r="E12" s="330"/>
      <c r="F12" s="330"/>
      <c r="G12" s="330"/>
    </row>
    <row r="13" spans="1:7" ht="13.5" thickBot="1">
      <c r="A13" s="308" t="s">
        <v>1237</v>
      </c>
      <c r="B13" s="341"/>
      <c r="D13" s="342"/>
      <c r="E13" s="330"/>
      <c r="F13" s="330"/>
      <c r="G13" s="330"/>
    </row>
    <row r="14" spans="1:7" ht="13.5" thickBot="1">
      <c r="A14" s="308" t="s">
        <v>1238</v>
      </c>
      <c r="B14" s="343"/>
      <c r="D14" s="342"/>
      <c r="E14" s="330"/>
      <c r="F14" s="330"/>
      <c r="G14" s="330"/>
    </row>
    <row r="15" spans="1:7" ht="13.5" thickBot="1">
      <c r="A15" s="308" t="s">
        <v>1239</v>
      </c>
      <c r="B15" s="344"/>
      <c r="D15" s="342"/>
      <c r="E15" s="330"/>
      <c r="F15" s="330"/>
      <c r="G15" s="330"/>
    </row>
    <row r="16" spans="1:7" ht="13.5" thickBot="1">
      <c r="A16" s="308" t="s">
        <v>1240</v>
      </c>
      <c r="B16" s="391"/>
      <c r="D16" s="342"/>
      <c r="E16" s="330"/>
      <c r="F16" s="330"/>
      <c r="G16" s="330"/>
    </row>
    <row r="17" spans="1:7" ht="13.5" thickBot="1">
      <c r="A17" s="345" t="s">
        <v>1241</v>
      </c>
      <c r="B17" s="344"/>
      <c r="D17" s="330"/>
      <c r="E17" s="330"/>
      <c r="F17" s="330"/>
    </row>
    <row r="18" spans="1:7" ht="13.5" thickBot="1">
      <c r="A18" s="308" t="s">
        <v>1242</v>
      </c>
      <c r="B18" s="339"/>
      <c r="D18" s="330"/>
    </row>
    <row r="19" spans="1:7" ht="13.5" thickBot="1">
      <c r="A19" s="308" t="s">
        <v>1243</v>
      </c>
      <c r="B19" s="339"/>
      <c r="D19" s="330"/>
    </row>
    <row r="20" spans="1:7" ht="13.5" thickBot="1">
      <c r="A20" s="315" t="s">
        <v>1244</v>
      </c>
      <c r="B20" s="339"/>
      <c r="D20" s="330"/>
    </row>
    <row r="21" spans="1:7" ht="26.25" thickBot="1">
      <c r="A21" s="308" t="s">
        <v>1245</v>
      </c>
      <c r="B21" s="339"/>
      <c r="D21" s="346"/>
      <c r="E21" s="347"/>
      <c r="F21" s="336"/>
      <c r="G21" s="330"/>
    </row>
    <row r="22" spans="1:7" ht="13.5" thickBot="1">
      <c r="A22" s="308" t="s">
        <v>1246</v>
      </c>
      <c r="B22" s="339"/>
      <c r="D22" s="348"/>
      <c r="E22" s="347"/>
      <c r="F22" s="336"/>
      <c r="G22" s="330"/>
    </row>
    <row r="23" spans="1:7" ht="13.5" thickBot="1">
      <c r="A23" s="308" t="s">
        <v>1247</v>
      </c>
      <c r="B23" s="339"/>
      <c r="D23" s="346"/>
      <c r="E23" s="330"/>
      <c r="F23" s="330"/>
      <c r="G23" s="330"/>
    </row>
    <row r="24" spans="1:7" ht="13.5" thickBot="1">
      <c r="A24" s="308" t="s">
        <v>1248</v>
      </c>
      <c r="B24" s="339"/>
      <c r="D24" s="346"/>
      <c r="E24" s="330"/>
      <c r="F24" s="330"/>
      <c r="G24" s="330"/>
    </row>
    <row r="25" spans="1:7">
      <c r="A25" s="308" t="s">
        <v>1249</v>
      </c>
      <c r="D25" s="346"/>
      <c r="E25" s="330"/>
      <c r="F25" s="330"/>
      <c r="G25" s="330"/>
    </row>
    <row r="26" spans="1:7">
      <c r="A26" s="308" t="s">
        <v>1250</v>
      </c>
      <c r="D26" s="346"/>
      <c r="E26" s="330"/>
      <c r="F26" s="330"/>
      <c r="G26" s="330"/>
    </row>
    <row r="27" spans="1:7">
      <c r="D27" s="346"/>
      <c r="E27" s="330"/>
      <c r="F27" s="330"/>
      <c r="G27" s="330"/>
    </row>
    <row r="28" spans="1:7">
      <c r="D28" s="346"/>
      <c r="E28" s="330"/>
      <c r="F28" s="330"/>
      <c r="G28" s="330"/>
    </row>
    <row r="29" spans="1:7">
      <c r="D29" s="346"/>
      <c r="E29" s="330"/>
      <c r="F29" s="330"/>
      <c r="G29" s="330"/>
    </row>
    <row r="30" spans="1:7">
      <c r="D30" s="340"/>
      <c r="E30" s="330"/>
      <c r="F30" s="330"/>
      <c r="G30" s="330"/>
    </row>
    <row r="31" spans="1:7">
      <c r="D31" s="349"/>
      <c r="E31" s="330"/>
      <c r="F31" s="330"/>
      <c r="G31" s="330"/>
    </row>
    <row r="32" spans="1:7">
      <c r="D32" s="340"/>
      <c r="E32" s="338"/>
      <c r="F32" s="336"/>
      <c r="G32" s="330"/>
    </row>
    <row r="33" spans="4:7">
      <c r="D33" s="350"/>
      <c r="E33" s="338"/>
      <c r="F33" s="336"/>
      <c r="G33" s="330"/>
    </row>
    <row r="34" spans="4:7">
      <c r="D34" s="350"/>
      <c r="E34" s="330"/>
      <c r="F34" s="330"/>
      <c r="G34" s="330"/>
    </row>
  </sheetData>
  <dataValidations count="2">
    <dataValidation type="list" allowBlank="1" showInputMessage="1" showErrorMessage="1" sqref="B25:B26">
      <formula1>Dry_Method</formula1>
    </dataValidation>
    <dataValidation type="list" allowBlank="1" showInputMessage="1" showErrorMessage="1" sqref="B2">
      <formula1>LIST_DESIGN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0.79998168889431442"/>
  </sheetPr>
  <dimension ref="A1:B16"/>
  <sheetViews>
    <sheetView workbookViewId="0">
      <selection activeCell="A9" sqref="A9"/>
    </sheetView>
  </sheetViews>
  <sheetFormatPr defaultRowHeight="12.75"/>
  <cols>
    <col min="1" max="1" width="29" style="1" customWidth="1"/>
    <col min="2" max="2" width="22.42578125" style="354" customWidth="1"/>
    <col min="3" max="5" width="9.140625" style="1"/>
    <col min="6" max="6" width="14.28515625" style="1" customWidth="1"/>
    <col min="7" max="16384" width="9.140625" style="1"/>
  </cols>
  <sheetData>
    <row r="1" spans="1:2">
      <c r="A1" s="3" t="s">
        <v>1170</v>
      </c>
      <c r="B1" s="351" t="s">
        <v>1171</v>
      </c>
    </row>
    <row r="2" spans="1:2" ht="13.5" thickBot="1">
      <c r="A2" s="352" t="s">
        <v>1251</v>
      </c>
      <c r="B2" s="329"/>
    </row>
    <row r="3" spans="1:2" ht="13.5" thickBot="1">
      <c r="A3" s="352" t="s">
        <v>1252</v>
      </c>
      <c r="B3" s="329"/>
    </row>
    <row r="4" spans="1:2" ht="13.5" thickBot="1">
      <c r="A4" s="1" t="s">
        <v>1253</v>
      </c>
      <c r="B4" s="334"/>
    </row>
    <row r="5" spans="1:2" ht="13.5" thickBot="1">
      <c r="A5" s="1" t="s">
        <v>1254</v>
      </c>
      <c r="B5" s="334"/>
    </row>
    <row r="6" spans="1:2" ht="13.5" thickBot="1">
      <c r="A6" s="308" t="s">
        <v>1242</v>
      </c>
      <c r="B6" s="334"/>
    </row>
    <row r="7" spans="1:2" ht="13.5" thickBot="1">
      <c r="A7" s="308" t="s">
        <v>1255</v>
      </c>
      <c r="B7" s="334"/>
    </row>
    <row r="8" spans="1:2" ht="13.5" thickBot="1">
      <c r="A8" s="308" t="s">
        <v>1256</v>
      </c>
      <c r="B8" s="353"/>
    </row>
    <row r="9" spans="1:2" ht="13.5" thickBot="1">
      <c r="A9" s="308" t="s">
        <v>1257</v>
      </c>
      <c r="B9" s="334"/>
    </row>
    <row r="10" spans="1:2" ht="13.5" thickBot="1">
      <c r="A10" s="308" t="s">
        <v>1258</v>
      </c>
      <c r="B10" s="334"/>
    </row>
    <row r="12" spans="1:2">
      <c r="A12" s="308"/>
    </row>
    <row r="13" spans="1:2">
      <c r="A13" s="308"/>
    </row>
    <row r="14" spans="1:2">
      <c r="A14" s="308"/>
    </row>
    <row r="15" spans="1:2">
      <c r="A15" s="308"/>
    </row>
    <row r="16" spans="1:2">
      <c r="A16" s="308"/>
    </row>
  </sheetData>
  <dataConsolidate/>
  <dataValidations count="2">
    <dataValidation type="list" allowBlank="1" showInputMessage="1" showErrorMessage="1" sqref="B3">
      <formula1>SOIL_GROUP</formula1>
    </dataValidation>
    <dataValidation type="list" allowBlank="1" showInputMessage="1" showErrorMessage="1" sqref="B2">
      <formula1>SOIL_TEXTURE</formula1>
    </dataValidation>
  </dataValidations>
  <pageMargins left="0.75" right="0.75" top="1" bottom="1" header="0.5" footer="0.5"/>
  <pageSetup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79998168889431442"/>
  </sheetPr>
  <dimension ref="A1:AK18"/>
  <sheetViews>
    <sheetView workbookViewId="0">
      <selection activeCell="A9" sqref="A9"/>
    </sheetView>
  </sheetViews>
  <sheetFormatPr defaultRowHeight="12.75"/>
  <cols>
    <col min="1" max="1" width="9.140625" style="1"/>
    <col min="2" max="2" width="13.140625" style="1" customWidth="1"/>
    <col min="3" max="3" width="28.85546875" style="1" customWidth="1"/>
    <col min="4" max="4" width="24.42578125" style="1" bestFit="1" customWidth="1"/>
    <col min="5" max="5" width="27.7109375" style="1" customWidth="1"/>
    <col min="6" max="6" width="26.5703125" style="1" customWidth="1"/>
    <col min="7" max="7" width="34.28515625" style="1" customWidth="1"/>
    <col min="8" max="8" width="27" style="1" customWidth="1"/>
    <col min="9" max="9" width="30" style="1" customWidth="1"/>
    <col min="10" max="16384" width="9.140625" style="1"/>
  </cols>
  <sheetData>
    <row r="1" spans="1:37" ht="39" customHeight="1" thickBot="1">
      <c r="A1" s="355" t="s">
        <v>1259</v>
      </c>
      <c r="B1" s="355" t="s">
        <v>1260</v>
      </c>
      <c r="C1" s="356" t="s">
        <v>1261</v>
      </c>
      <c r="D1" s="356" t="s">
        <v>1262</v>
      </c>
      <c r="E1" s="357" t="s">
        <v>1263</v>
      </c>
      <c r="F1" s="357" t="s">
        <v>1264</v>
      </c>
      <c r="G1" s="357" t="s">
        <v>1265</v>
      </c>
      <c r="H1" s="357" t="s">
        <v>1266</v>
      </c>
      <c r="I1" s="358" t="s">
        <v>1267</v>
      </c>
    </row>
    <row r="2" spans="1:37" ht="13.5" thickBot="1">
      <c r="A2" s="359">
        <v>1</v>
      </c>
      <c r="B2" s="360">
        <v>40179</v>
      </c>
      <c r="C2" s="361"/>
      <c r="D2" s="361"/>
      <c r="E2" s="361"/>
      <c r="F2" s="361"/>
      <c r="G2" s="361"/>
      <c r="H2" s="361"/>
      <c r="I2" s="361"/>
    </row>
    <row r="3" spans="1:37" ht="13.5" thickBot="1">
      <c r="A3" s="362">
        <v>2</v>
      </c>
      <c r="B3" s="360">
        <v>40210</v>
      </c>
      <c r="C3" s="363"/>
      <c r="D3" s="364"/>
      <c r="E3" s="363"/>
      <c r="F3" s="363"/>
      <c r="G3" s="363"/>
      <c r="H3" s="364"/>
      <c r="I3" s="365"/>
    </row>
    <row r="4" spans="1:37" ht="13.5" thickBot="1">
      <c r="A4" s="362">
        <v>3</v>
      </c>
      <c r="B4" s="360">
        <v>40238</v>
      </c>
      <c r="C4" s="365"/>
      <c r="D4" s="366"/>
      <c r="E4" s="365"/>
      <c r="F4" s="365"/>
      <c r="G4" s="365"/>
      <c r="H4" s="366"/>
      <c r="I4" s="365"/>
    </row>
    <row r="5" spans="1:37" ht="13.5" thickBot="1">
      <c r="A5" s="362">
        <v>4</v>
      </c>
      <c r="B5" s="360">
        <v>40269</v>
      </c>
      <c r="C5" s="365"/>
      <c r="D5" s="366"/>
      <c r="E5" s="365"/>
      <c r="F5" s="365"/>
      <c r="G5" s="365"/>
      <c r="H5" s="366"/>
      <c r="I5" s="365"/>
    </row>
    <row r="6" spans="1:37" ht="13.5" thickBot="1">
      <c r="A6" s="362">
        <v>5</v>
      </c>
      <c r="B6" s="360">
        <v>40299</v>
      </c>
      <c r="C6" s="365"/>
      <c r="D6" s="366"/>
      <c r="E6" s="365"/>
      <c r="F6" s="365"/>
      <c r="G6" s="365"/>
      <c r="H6" s="366"/>
      <c r="I6" s="365"/>
    </row>
    <row r="7" spans="1:37" ht="13.5" thickBot="1">
      <c r="A7" s="362">
        <v>6</v>
      </c>
      <c r="B7" s="360">
        <v>40330</v>
      </c>
      <c r="C7" s="365"/>
      <c r="D7" s="366"/>
      <c r="E7" s="365"/>
      <c r="F7" s="365"/>
      <c r="G7" s="365"/>
      <c r="H7" s="366"/>
      <c r="I7" s="365"/>
    </row>
    <row r="8" spans="1:37" ht="13.5" thickBot="1">
      <c r="A8" s="362">
        <v>7</v>
      </c>
      <c r="B8" s="360">
        <v>40360</v>
      </c>
      <c r="C8" s="365"/>
      <c r="D8" s="366"/>
      <c r="E8" s="365"/>
      <c r="F8" s="365"/>
      <c r="G8" s="365"/>
      <c r="H8" s="366"/>
      <c r="I8" s="365"/>
    </row>
    <row r="9" spans="1:37" ht="13.5" thickBot="1">
      <c r="A9" s="362">
        <v>8</v>
      </c>
      <c r="B9" s="360">
        <v>40391</v>
      </c>
      <c r="C9" s="365"/>
      <c r="D9" s="366"/>
      <c r="E9" s="365"/>
      <c r="F9" s="365"/>
      <c r="G9" s="365"/>
      <c r="H9" s="366"/>
      <c r="I9" s="365"/>
    </row>
    <row r="10" spans="1:37" ht="13.5" thickBot="1">
      <c r="A10" s="362">
        <v>9</v>
      </c>
      <c r="B10" s="360">
        <v>40422</v>
      </c>
      <c r="C10" s="365"/>
      <c r="D10" s="366"/>
      <c r="E10" s="365"/>
      <c r="F10" s="365"/>
      <c r="G10" s="365"/>
      <c r="H10" s="366"/>
      <c r="I10" s="365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</row>
    <row r="11" spans="1:37" ht="13.5" thickBot="1">
      <c r="A11" s="362">
        <v>10</v>
      </c>
      <c r="B11" s="360">
        <v>40452</v>
      </c>
      <c r="C11" s="365"/>
      <c r="D11" s="366"/>
      <c r="E11" s="365"/>
      <c r="F11" s="365"/>
      <c r="G11" s="365"/>
      <c r="H11" s="366"/>
      <c r="I11" s="365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</row>
    <row r="12" spans="1:37" ht="13.5" thickBot="1">
      <c r="A12" s="362">
        <v>11</v>
      </c>
      <c r="B12" s="360">
        <v>40483</v>
      </c>
      <c r="C12" s="365"/>
      <c r="D12" s="366"/>
      <c r="E12" s="365"/>
      <c r="F12" s="365"/>
      <c r="G12" s="365"/>
      <c r="H12" s="366"/>
      <c r="I12" s="365"/>
      <c r="J12" s="367"/>
      <c r="K12" s="36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</row>
    <row r="13" spans="1:37" ht="13.5" thickBot="1">
      <c r="A13" s="368">
        <v>12</v>
      </c>
      <c r="B13" s="360">
        <v>40513</v>
      </c>
      <c r="C13" s="369"/>
      <c r="D13" s="370"/>
      <c r="E13" s="369"/>
      <c r="F13" s="369"/>
      <c r="G13" s="369"/>
      <c r="H13" s="370"/>
      <c r="I13" s="369"/>
      <c r="J13" s="367"/>
      <c r="K13" s="36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</row>
    <row r="14" spans="1:37">
      <c r="B14" s="371"/>
      <c r="C14" s="372"/>
      <c r="D14" s="367"/>
      <c r="E14" s="372"/>
      <c r="F14" s="367"/>
      <c r="G14" s="367"/>
      <c r="H14" s="372"/>
      <c r="I14" s="367"/>
      <c r="J14" s="367"/>
      <c r="K14" s="36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</row>
    <row r="15" spans="1:37">
      <c r="B15" s="371"/>
      <c r="C15" s="372"/>
      <c r="D15" s="367"/>
      <c r="E15" s="372"/>
      <c r="F15" s="367"/>
      <c r="G15" s="367"/>
      <c r="H15" s="372"/>
      <c r="I15" s="367"/>
      <c r="J15" s="367"/>
      <c r="K15" s="36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</row>
    <row r="16" spans="1:37">
      <c r="B16" s="373"/>
      <c r="C16" s="372"/>
      <c r="D16" s="367"/>
      <c r="E16" s="372"/>
      <c r="F16" s="367"/>
      <c r="G16" s="367"/>
      <c r="H16" s="372"/>
      <c r="I16" s="367"/>
      <c r="J16" s="367"/>
      <c r="K16" s="36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</row>
    <row r="17" spans="2:37">
      <c r="B17" s="373"/>
      <c r="C17" s="372"/>
      <c r="D17" s="367"/>
      <c r="E17" s="372"/>
      <c r="F17" s="367"/>
      <c r="G17" s="367"/>
      <c r="H17" s="372"/>
      <c r="I17" s="367"/>
      <c r="J17" s="367"/>
      <c r="K17" s="36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</row>
    <row r="18" spans="2:37">
      <c r="B18" s="307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0.79998168889431442"/>
  </sheetPr>
  <dimension ref="A1:G6"/>
  <sheetViews>
    <sheetView workbookViewId="0">
      <selection activeCell="A9" sqref="A9"/>
    </sheetView>
  </sheetViews>
  <sheetFormatPr defaultRowHeight="12.75"/>
  <cols>
    <col min="1" max="1" width="20.5703125" style="1" customWidth="1"/>
    <col min="2" max="4" width="18.42578125" style="1" customWidth="1"/>
    <col min="5" max="5" width="21.7109375" style="1" customWidth="1"/>
    <col min="6" max="7" width="18.42578125" style="1" customWidth="1"/>
    <col min="8" max="16384" width="9.140625" style="1"/>
  </cols>
  <sheetData>
    <row r="1" spans="1:7">
      <c r="A1" s="3" t="s">
        <v>1268</v>
      </c>
      <c r="B1" s="3" t="s">
        <v>1269</v>
      </c>
      <c r="C1" s="3" t="s">
        <v>1270</v>
      </c>
      <c r="D1" s="3" t="s">
        <v>1271</v>
      </c>
      <c r="E1" s="3" t="s">
        <v>1272</v>
      </c>
      <c r="F1" s="3" t="s">
        <v>1273</v>
      </c>
      <c r="G1" s="3" t="s">
        <v>1274</v>
      </c>
    </row>
    <row r="2" spans="1:7" ht="21.75" customHeight="1" thickBot="1">
      <c r="A2" s="1" t="s">
        <v>1275</v>
      </c>
      <c r="B2" s="353"/>
      <c r="C2" s="353"/>
      <c r="D2" s="353"/>
      <c r="E2" s="353"/>
      <c r="F2" s="353"/>
      <c r="G2" s="353"/>
    </row>
    <row r="3" spans="1:7" ht="21.75" customHeight="1" thickBot="1">
      <c r="A3" s="1" t="s">
        <v>1276</v>
      </c>
      <c r="B3" s="353"/>
      <c r="C3" s="353"/>
      <c r="D3" s="353"/>
      <c r="E3" s="353"/>
      <c r="F3" s="353"/>
      <c r="G3" s="353"/>
    </row>
    <row r="4" spans="1:7" ht="21.75" customHeight="1" thickBot="1">
      <c r="A4" s="1" t="s">
        <v>1277</v>
      </c>
      <c r="B4" s="353"/>
      <c r="C4" s="353"/>
      <c r="D4" s="353"/>
      <c r="E4" s="353"/>
      <c r="F4" s="353"/>
      <c r="G4" s="353"/>
    </row>
    <row r="5" spans="1:7" ht="21.75" customHeight="1" thickBot="1">
      <c r="A5" s="1" t="s">
        <v>1278</v>
      </c>
      <c r="B5" s="353"/>
      <c r="C5" s="353"/>
      <c r="D5" s="353"/>
      <c r="E5" s="353"/>
      <c r="F5" s="353"/>
      <c r="G5" s="353"/>
    </row>
    <row r="6" spans="1:7" ht="21.75" customHeight="1" thickBot="1">
      <c r="A6" s="1" t="s">
        <v>1279</v>
      </c>
      <c r="B6" s="353"/>
      <c r="C6" s="353"/>
      <c r="D6" s="353"/>
      <c r="E6" s="353"/>
      <c r="F6" s="353"/>
      <c r="G6" s="35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99</vt:i4>
      </vt:variant>
    </vt:vector>
  </HeadingPairs>
  <TitlesOfParts>
    <vt:vector size="110" baseType="lpstr">
      <vt:lpstr>hDefs</vt:lpstr>
      <vt:lpstr>Fieldbook</vt:lpstr>
      <vt:lpstr>Results</vt:lpstr>
      <vt:lpstr>Master</vt:lpstr>
      <vt:lpstr>General</vt:lpstr>
      <vt:lpstr>Installation</vt:lpstr>
      <vt:lpstr>Field</vt:lpstr>
      <vt:lpstr>Weather_data</vt:lpstr>
      <vt:lpstr>Crop_management</vt:lpstr>
      <vt:lpstr>Lists</vt:lpstr>
      <vt:lpstr>cData</vt:lpstr>
      <vt:lpstr>AcTrial</vt:lpstr>
      <vt:lpstr>Country_Africa</vt:lpstr>
      <vt:lpstr>Dry_Method</vt:lpstr>
      <vt:lpstr>fbCntryCel</vt:lpstr>
      <vt:lpstr>fbCollCel</vt:lpstr>
      <vt:lpstr>fbEnvCel</vt:lpstr>
      <vt:lpstr>fbFirDatCol</vt:lpstr>
      <vt:lpstr>fbFirDatRow</vt:lpstr>
      <vt:lpstr>fbFirTitRow</vt:lpstr>
      <vt:lpstr>fbHarvDtCel</vt:lpstr>
      <vt:lpstr>fbHiddenCols</vt:lpstr>
      <vt:lpstr>fbHiddenRows</vt:lpstr>
      <vt:lpstr>FbkEssCols</vt:lpstr>
      <vt:lpstr>fbLasDatCol</vt:lpstr>
      <vt:lpstr>fbLasTitRow</vt:lpstr>
      <vt:lpstr>fbLocNameCel</vt:lpstr>
      <vt:lpstr>fbNetPlotLenCel</vt:lpstr>
      <vt:lpstr>fbPlantDayCel</vt:lpstr>
      <vt:lpstr>fbPlantMonthCel</vt:lpstr>
      <vt:lpstr>fbPlantSeasCel</vt:lpstr>
      <vt:lpstr>fbPlantSpaceCel</vt:lpstr>
      <vt:lpstr>fbPlantYrCel</vt:lpstr>
      <vt:lpstr>fbRowsHarvCel</vt:lpstr>
      <vt:lpstr>fbRowSpaceCel</vt:lpstr>
      <vt:lpstr>fbTrlSerNameCel</vt:lpstr>
      <vt:lpstr>fbTrlSiteCel</vt:lpstr>
      <vt:lpstr>field_title</vt:lpstr>
      <vt:lpstr>fReqdCols</vt:lpstr>
      <vt:lpstr>fReqdRows</vt:lpstr>
      <vt:lpstr>fTrial</vt:lpstr>
      <vt:lpstr>identification_title</vt:lpstr>
      <vt:lpstr>installation_title</vt:lpstr>
      <vt:lpstr>LIST_COUNTRY</vt:lpstr>
      <vt:lpstr>LIST_DESIGN</vt:lpstr>
      <vt:lpstr>Lists!LIST_Obs_Trial</vt:lpstr>
      <vt:lpstr>LIST_Season</vt:lpstr>
      <vt:lpstr>LIST_SOIL</vt:lpstr>
      <vt:lpstr>MasEssCols</vt:lpstr>
      <vt:lpstr>minimal_title</vt:lpstr>
      <vt:lpstr>minimal_total</vt:lpstr>
      <vt:lpstr>mReqdCols</vt:lpstr>
      <vt:lpstr>mTrial</vt:lpstr>
      <vt:lpstr>ObsTrial</vt:lpstr>
      <vt:lpstr>PLOT_TYPE</vt:lpstr>
      <vt:lpstr>Fieldbook!Print_Area</vt:lpstr>
      <vt:lpstr>Master!Print_Area</vt:lpstr>
      <vt:lpstr>Results!Print_Area</vt:lpstr>
      <vt:lpstr>Fieldbook!Print_Titles</vt:lpstr>
      <vt:lpstr>Results!Print_Titles</vt:lpstr>
      <vt:lpstr>rAgroEcology</vt:lpstr>
      <vt:lpstr>rCollaborator</vt:lpstr>
      <vt:lpstr>rCountry</vt:lpstr>
      <vt:lpstr>resCntryCel</vt:lpstr>
      <vt:lpstr>resCollCel</vt:lpstr>
      <vt:lpstr>resEnvCel</vt:lpstr>
      <vt:lpstr>ResEssCols</vt:lpstr>
      <vt:lpstr>resFirDatCol</vt:lpstr>
      <vt:lpstr>resFirDatRow</vt:lpstr>
      <vt:lpstr>resFirTitRow</vt:lpstr>
      <vt:lpstr>resHarvDtCel</vt:lpstr>
      <vt:lpstr>resHiddenCols</vt:lpstr>
      <vt:lpstr>resHiddenRows</vt:lpstr>
      <vt:lpstr>resLasDatCol</vt:lpstr>
      <vt:lpstr>resLasTitRow</vt:lpstr>
      <vt:lpstr>resLocNameCel</vt:lpstr>
      <vt:lpstr>resNetPlotLenCel</vt:lpstr>
      <vt:lpstr>resPlantDayCel</vt:lpstr>
      <vt:lpstr>resPlantMonthCel</vt:lpstr>
      <vt:lpstr>resPlantSeasCel</vt:lpstr>
      <vt:lpstr>resPlantSpaceCel</vt:lpstr>
      <vt:lpstr>resPlantYrCel</vt:lpstr>
      <vt:lpstr>resRowsHarvCel</vt:lpstr>
      <vt:lpstr>resRowSpaceCel</vt:lpstr>
      <vt:lpstr>resTrlSerNameCel</vt:lpstr>
      <vt:lpstr>resTrlSiteCel</vt:lpstr>
      <vt:lpstr>rHarvestDate</vt:lpstr>
      <vt:lpstr>rInstitution</vt:lpstr>
      <vt:lpstr>rPlantingDate</vt:lpstr>
      <vt:lpstr>rPlotSize</vt:lpstr>
      <vt:lpstr>rReqdCols</vt:lpstr>
      <vt:lpstr>rReqdRows</vt:lpstr>
      <vt:lpstr>rSiteName</vt:lpstr>
      <vt:lpstr>rTrial</vt:lpstr>
      <vt:lpstr>rTrialSumm</vt:lpstr>
      <vt:lpstr>SiteNum</vt:lpstr>
      <vt:lpstr>SOIL_GROUP</vt:lpstr>
      <vt:lpstr>SOIL_TEXTURE</vt:lpstr>
      <vt:lpstr>TAB_EVALUATIONS</vt:lpstr>
      <vt:lpstr>TAB_PAIS</vt:lpstr>
      <vt:lpstr>TAB_SOIL</vt:lpstr>
      <vt:lpstr>TAB_TYPE_TRIAL</vt:lpstr>
      <vt:lpstr>tplResSummStatFirRow</vt:lpstr>
      <vt:lpstr>Trial_Trial</vt:lpstr>
      <vt:lpstr>TrialName</vt:lpstr>
      <vt:lpstr>TrialSeries</vt:lpstr>
      <vt:lpstr>trialtype</vt:lpstr>
      <vt:lpstr>TYPE_CHECK</vt:lpstr>
      <vt:lpstr>VersionXY</vt:lpstr>
      <vt:lpstr>VersionZ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2016-03-10T20:31:11Z</dcterms:created>
  <dcterms:modified xsi:type="dcterms:W3CDTF">2016-03-10T21:22:18Z</dcterms:modified>
</cp:coreProperties>
</file>