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so\Desktop\CS 380L - Advanced OS\Lab2\CS308L-Lab2\"/>
    </mc:Choice>
  </mc:AlternateContent>
  <xr:revisionPtr revIDLastSave="0" documentId="8_{A60BB877-E713-4C0B-88B2-8C7239B5BD84}" xr6:coauthVersionLast="47" xr6:coauthVersionMax="47" xr10:uidLastSave="{00000000-0000-0000-0000-000000000000}"/>
  <bookViews>
    <workbookView xWindow="14295" yWindow="0" windowWidth="14610" windowHeight="15585" xr2:uid="{A7BF17C2-5486-46FC-B4E8-24726CC8F5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1" l="1"/>
  <c r="N54" i="1"/>
  <c r="M55" i="1"/>
  <c r="N55" i="1"/>
  <c r="M56" i="1"/>
  <c r="N56" i="1"/>
  <c r="M57" i="1"/>
  <c r="N57" i="1"/>
  <c r="M58" i="1"/>
  <c r="N58" i="1"/>
  <c r="O58" i="1"/>
  <c r="M59" i="1"/>
  <c r="N59" i="1"/>
  <c r="M60" i="1"/>
  <c r="N60" i="1"/>
  <c r="M61" i="1"/>
  <c r="N61" i="1"/>
  <c r="M62" i="1"/>
  <c r="N62" i="1"/>
  <c r="N53" i="1"/>
  <c r="M53" i="1"/>
  <c r="M18" i="1"/>
  <c r="M19" i="1"/>
  <c r="M20" i="1"/>
  <c r="M21" i="1"/>
  <c r="M22" i="1"/>
  <c r="M23" i="1"/>
  <c r="M24" i="1"/>
  <c r="M25" i="1"/>
  <c r="M26" i="1"/>
  <c r="M17" i="1"/>
  <c r="H5" i="1"/>
  <c r="H6" i="1"/>
  <c r="H7" i="1"/>
  <c r="H8" i="1"/>
  <c r="M8" i="1" s="1"/>
  <c r="H9" i="1"/>
  <c r="H10" i="1"/>
  <c r="H11" i="1"/>
  <c r="H12" i="1"/>
  <c r="M12" i="1" s="1"/>
  <c r="H13" i="1"/>
  <c r="M13" i="1" s="1"/>
  <c r="H4" i="1"/>
  <c r="I85" i="1"/>
  <c r="H85" i="1"/>
  <c r="I82" i="1"/>
  <c r="P62" i="1" s="1"/>
  <c r="H82" i="1"/>
  <c r="O62" i="1" s="1"/>
  <c r="M75" i="1" s="1"/>
  <c r="I81" i="1"/>
  <c r="P61" i="1" s="1"/>
  <c r="H81" i="1"/>
  <c r="O61" i="1" s="1"/>
  <c r="M74" i="1" s="1"/>
  <c r="I80" i="1"/>
  <c r="P60" i="1" s="1"/>
  <c r="H80" i="1"/>
  <c r="O60" i="1" s="1"/>
  <c r="I79" i="1"/>
  <c r="P59" i="1" s="1"/>
  <c r="H79" i="1"/>
  <c r="O59" i="1" s="1"/>
  <c r="M72" i="1" s="1"/>
  <c r="I78" i="1"/>
  <c r="P58" i="1" s="1"/>
  <c r="M71" i="1" s="1"/>
  <c r="H78" i="1"/>
  <c r="I77" i="1"/>
  <c r="P57" i="1" s="1"/>
  <c r="H77" i="1"/>
  <c r="O57" i="1" s="1"/>
  <c r="M70" i="1" s="1"/>
  <c r="I76" i="1"/>
  <c r="P56" i="1" s="1"/>
  <c r="H76" i="1"/>
  <c r="O56" i="1" s="1"/>
  <c r="M69" i="1" s="1"/>
  <c r="I75" i="1"/>
  <c r="P55" i="1" s="1"/>
  <c r="H75" i="1"/>
  <c r="O55" i="1" s="1"/>
  <c r="M68" i="1" s="1"/>
  <c r="I74" i="1"/>
  <c r="P54" i="1" s="1"/>
  <c r="H74" i="1"/>
  <c r="O54" i="1" s="1"/>
  <c r="M67" i="1" s="1"/>
  <c r="I73" i="1"/>
  <c r="P53" i="1" s="1"/>
  <c r="H73" i="1"/>
  <c r="O53" i="1" s="1"/>
  <c r="C64" i="1"/>
  <c r="I65" i="1"/>
  <c r="H65" i="1"/>
  <c r="G64" i="1"/>
  <c r="F64" i="1"/>
  <c r="E64" i="1"/>
  <c r="D64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M5" i="1"/>
  <c r="O5" i="1"/>
  <c r="P5" i="1"/>
  <c r="M6" i="1"/>
  <c r="O6" i="1"/>
  <c r="P6" i="1"/>
  <c r="M7" i="1"/>
  <c r="O7" i="1"/>
  <c r="P7" i="1"/>
  <c r="O8" i="1"/>
  <c r="P8" i="1"/>
  <c r="M9" i="1"/>
  <c r="O9" i="1"/>
  <c r="P9" i="1"/>
  <c r="M10" i="1"/>
  <c r="O10" i="1"/>
  <c r="P10" i="1"/>
  <c r="M11" i="1"/>
  <c r="O11" i="1"/>
  <c r="P11" i="1"/>
  <c r="O12" i="1"/>
  <c r="P12" i="1"/>
  <c r="O13" i="1"/>
  <c r="P13" i="1"/>
  <c r="P4" i="1"/>
  <c r="O4" i="1"/>
  <c r="M4" i="1"/>
  <c r="I22" i="1"/>
  <c r="I23" i="1"/>
  <c r="I24" i="1"/>
  <c r="I25" i="1"/>
  <c r="I26" i="1"/>
  <c r="I27" i="1"/>
  <c r="I28" i="1"/>
  <c r="I29" i="1"/>
  <c r="I30" i="1"/>
  <c r="I32" i="1"/>
  <c r="I33" i="1"/>
  <c r="I21" i="1"/>
  <c r="H22" i="1"/>
  <c r="H23" i="1"/>
  <c r="H24" i="1"/>
  <c r="H25" i="1"/>
  <c r="H26" i="1"/>
  <c r="H27" i="1"/>
  <c r="H28" i="1"/>
  <c r="H29" i="1"/>
  <c r="H30" i="1"/>
  <c r="H32" i="1"/>
  <c r="H33" i="1"/>
  <c r="H21" i="1"/>
  <c r="I16" i="1"/>
  <c r="H16" i="1"/>
  <c r="I5" i="1"/>
  <c r="N5" i="1" s="1"/>
  <c r="I6" i="1"/>
  <c r="N6" i="1" s="1"/>
  <c r="I7" i="1"/>
  <c r="N7" i="1" s="1"/>
  <c r="I8" i="1"/>
  <c r="N8" i="1" s="1"/>
  <c r="I9" i="1"/>
  <c r="N9" i="1" s="1"/>
  <c r="I10" i="1"/>
  <c r="N10" i="1" s="1"/>
  <c r="I11" i="1"/>
  <c r="N11" i="1" s="1"/>
  <c r="I12" i="1"/>
  <c r="N12" i="1" s="1"/>
  <c r="I13" i="1"/>
  <c r="N13" i="1" s="1"/>
  <c r="I4" i="1"/>
  <c r="N4" i="1" s="1"/>
  <c r="G32" i="1"/>
  <c r="F32" i="1"/>
  <c r="E32" i="1"/>
  <c r="D32" i="1"/>
  <c r="C32" i="1"/>
  <c r="D15" i="1"/>
  <c r="D17" i="1" s="1"/>
  <c r="E15" i="1"/>
  <c r="E17" i="1" s="1"/>
  <c r="F15" i="1"/>
  <c r="F17" i="1" s="1"/>
  <c r="G15" i="1"/>
  <c r="G17" i="1" s="1"/>
  <c r="C15" i="1"/>
  <c r="C17" i="1" s="1"/>
  <c r="M73" i="1" l="1"/>
  <c r="M66" i="1"/>
</calcChain>
</file>

<file path=xl/sharedStrings.xml><?xml version="1.0" encoding="utf-8"?>
<sst xmlns="http://schemas.openxmlformats.org/spreadsheetml/2006/main" count="56" uniqueCount="34">
  <si>
    <t>trial</t>
  </si>
  <si>
    <t>round</t>
  </si>
  <si>
    <t>Sum of rounds</t>
  </si>
  <si>
    <t>Total</t>
  </si>
  <si>
    <t>NFS</t>
  </si>
  <si>
    <t>FUSE</t>
  </si>
  <si>
    <t>AVG</t>
  </si>
  <si>
    <t>STD</t>
  </si>
  <si>
    <t>NFS - AVG</t>
  </si>
  <si>
    <t>NFS - STD</t>
  </si>
  <si>
    <t>FUSE - AVG</t>
  </si>
  <si>
    <t>FUSE - STD</t>
  </si>
  <si>
    <t>NFS - Small Reads</t>
  </si>
  <si>
    <t>FUSE - Small Reads</t>
  </si>
  <si>
    <t>0.5122 &amp; 0.0046 &amp; 0.3698 &amp; 0.001</t>
  </si>
  <si>
    <t>0.5024 &amp; 0.0034 &amp; 0.3694 &amp; 0.0012</t>
  </si>
  <si>
    <t>0.5026 &amp; 0.003 &amp; 0.3692 &amp; 0.0009</t>
  </si>
  <si>
    <t>0.5032 &amp; 0.0034 &amp; 0.3693 &amp; 0.0011</t>
  </si>
  <si>
    <t>0.5026 &amp; 0.0035 &amp; 0.3691 &amp; 0.001</t>
  </si>
  <si>
    <t>0.5037 &amp; 0.0048 &amp; 0.3694 &amp; 0.0008</t>
  </si>
  <si>
    <t>0.503 &amp; 0.0047 &amp; 0.3691 &amp; 0.0011</t>
  </si>
  <si>
    <t>0.5024 &amp; 0.0037 &amp; 0.3691 &amp; 0.0009</t>
  </si>
  <si>
    <t>0.5032 &amp; 0.003 &amp; 0.3691 &amp; 0.0009</t>
  </si>
  <si>
    <t>0.5036 &amp; 0.004 &amp; 0.3691 &amp; 0.0012</t>
  </si>
  <si>
    <t>11.9075 &amp; 3.5896 &amp; 86.2022 &amp; 7.2121</t>
  </si>
  <si>
    <t>13.5861 &amp; 4.6457 &amp; 88.574 &amp; 1.9236</t>
  </si>
  <si>
    <t>18.8621 &amp; 5.6049 &amp; 87.1436 &amp; 0.6</t>
  </si>
  <si>
    <t>19.0856 &amp; 3.8095 &amp; 86.8763 &amp; 4.5409</t>
  </si>
  <si>
    <t>18.24 &amp; 2.2362 &amp; 86.3604 &amp; 5.9255</t>
  </si>
  <si>
    <t>17.7681 &amp; 2.1772 &amp; 88.8796 &amp; 3.6719</t>
  </si>
  <si>
    <t>19.1039 &amp; 1.8867 &amp; 87.08 &amp; 3.4978</t>
  </si>
  <si>
    <t>17.6639 &amp; 2.2009 &amp; 88.0267 &amp; 1.5644</t>
  </si>
  <si>
    <t>18.4907 &amp; 2.194 &amp; 81.9736 &amp; 6.768</t>
  </si>
  <si>
    <t>17.5237 &amp; 2.3509 &amp; 86.5635 &amp; 2.8925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</si>
</sst>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3671-4146-4CCC-AAA7-D54D98408A8E}">
  <dimension ref="B2:P88"/>
  <sheetViews>
    <sheetView tabSelected="1" topLeftCell="A58" workbookViewId="0">
      <selection activeCell="F69" sqref="F69"/>
    </sheetView>
  </sheetViews>
  <sheetFormatPr defaultRowHeight="15" x14ac:dyDescent="0.25"/>
  <cols>
    <col min="2" max="2" width="13.85546875" customWidth="1"/>
  </cols>
  <sheetData>
    <row r="2" spans="2:16" x14ac:dyDescent="0.25">
      <c r="B2" t="s">
        <v>4</v>
      </c>
      <c r="C2" t="s">
        <v>0</v>
      </c>
    </row>
    <row r="3" spans="2:16" x14ac:dyDescent="0.25">
      <c r="B3" t="s">
        <v>1</v>
      </c>
      <c r="C3">
        <v>1</v>
      </c>
      <c r="D3">
        <v>2</v>
      </c>
      <c r="E3">
        <v>3</v>
      </c>
      <c r="F3">
        <v>4</v>
      </c>
      <c r="G3">
        <v>5</v>
      </c>
      <c r="H3" t="s">
        <v>6</v>
      </c>
      <c r="I3" t="s">
        <v>7</v>
      </c>
      <c r="M3" t="s">
        <v>8</v>
      </c>
      <c r="N3" t="s">
        <v>9</v>
      </c>
      <c r="O3" t="s">
        <v>10</v>
      </c>
      <c r="P3" t="s">
        <v>11</v>
      </c>
    </row>
    <row r="4" spans="2:16" x14ac:dyDescent="0.25">
      <c r="B4">
        <v>1</v>
      </c>
      <c r="C4">
        <v>0.51369200000000004</v>
      </c>
      <c r="D4">
        <v>0.50661500000000004</v>
      </c>
      <c r="E4">
        <v>0.51366500000000004</v>
      </c>
      <c r="F4">
        <v>0.50865899999999997</v>
      </c>
      <c r="G4">
        <v>0.51815500000000003</v>
      </c>
      <c r="H4">
        <f>AVERAGE(C4:G4)</f>
        <v>0.51215720000000009</v>
      </c>
      <c r="I4">
        <f>_xlfn.STDEV.S(C4:G4)</f>
        <v>4.5704502185233455E-3</v>
      </c>
      <c r="M4">
        <f>H4</f>
        <v>0.51215720000000009</v>
      </c>
      <c r="N4">
        <f>I4</f>
        <v>4.5704502185233455E-3</v>
      </c>
      <c r="O4">
        <f>H21</f>
        <v>0.3697646</v>
      </c>
      <c r="P4">
        <f>I21</f>
        <v>9.6715888043279435E-4</v>
      </c>
    </row>
    <row r="5" spans="2:16" x14ac:dyDescent="0.25">
      <c r="B5">
        <v>2</v>
      </c>
      <c r="C5">
        <v>0.50450200000000001</v>
      </c>
      <c r="D5">
        <v>0.49772699999999997</v>
      </c>
      <c r="E5">
        <v>0.50345099999999998</v>
      </c>
      <c r="F5">
        <v>0.50008799999999998</v>
      </c>
      <c r="G5">
        <v>0.50621400000000005</v>
      </c>
      <c r="H5">
        <f t="shared" ref="H5:H13" si="0">AVERAGE(C5:G5)</f>
        <v>0.50239639999999997</v>
      </c>
      <c r="I5">
        <f t="shared" ref="I5:I13" si="1">_xlfn.STDEV.S(C5:G5)</f>
        <v>3.4369975705548853E-3</v>
      </c>
      <c r="M5">
        <f t="shared" ref="M5:M14" si="2">H5</f>
        <v>0.50239639999999997</v>
      </c>
      <c r="N5">
        <f t="shared" ref="N5:N14" si="3">I5</f>
        <v>3.4369975705548853E-3</v>
      </c>
      <c r="O5">
        <f t="shared" ref="O5:P5" si="4">H22</f>
        <v>0.36936380000000002</v>
      </c>
      <c r="P5">
        <f t="shared" si="4"/>
        <v>1.188133494183199E-3</v>
      </c>
    </row>
    <row r="6" spans="2:16" x14ac:dyDescent="0.25">
      <c r="B6">
        <v>3</v>
      </c>
      <c r="C6">
        <v>0.503799</v>
      </c>
      <c r="D6">
        <v>0.49970300000000001</v>
      </c>
      <c r="E6">
        <v>0.50327</v>
      </c>
      <c r="F6">
        <v>0.49970300000000001</v>
      </c>
      <c r="G6">
        <v>0.50668000000000002</v>
      </c>
      <c r="H6">
        <f t="shared" si="0"/>
        <v>0.50263100000000005</v>
      </c>
      <c r="I6">
        <f t="shared" si="1"/>
        <v>2.9712503260412126E-3</v>
      </c>
      <c r="M6">
        <f t="shared" si="2"/>
        <v>0.50263100000000005</v>
      </c>
      <c r="N6">
        <f t="shared" si="3"/>
        <v>2.9712503260412126E-3</v>
      </c>
      <c r="O6">
        <f t="shared" ref="O6:P6" si="5">H23</f>
        <v>0.36917140000000004</v>
      </c>
      <c r="P6">
        <f t="shared" si="5"/>
        <v>9.4924749143729186E-4</v>
      </c>
    </row>
    <row r="7" spans="2:16" x14ac:dyDescent="0.25">
      <c r="B7">
        <v>4</v>
      </c>
      <c r="C7">
        <v>0.50503200000000004</v>
      </c>
      <c r="D7">
        <v>0.49748300000000001</v>
      </c>
      <c r="E7">
        <v>0.50493200000000005</v>
      </c>
      <c r="F7">
        <v>0.50258400000000003</v>
      </c>
      <c r="G7">
        <v>0.50600699999999998</v>
      </c>
      <c r="H7">
        <f t="shared" si="0"/>
        <v>0.50320759999999998</v>
      </c>
      <c r="I7">
        <f t="shared" si="1"/>
        <v>3.4386971806194305E-3</v>
      </c>
      <c r="M7">
        <f t="shared" si="2"/>
        <v>0.50320759999999998</v>
      </c>
      <c r="N7">
        <f t="shared" si="3"/>
        <v>3.4386971806194305E-3</v>
      </c>
      <c r="O7">
        <f t="shared" ref="O7:P7" si="6">H24</f>
        <v>0.36933099999999996</v>
      </c>
      <c r="P7">
        <f t="shared" si="6"/>
        <v>1.1233147377293709E-3</v>
      </c>
    </row>
    <row r="8" spans="2:16" x14ac:dyDescent="0.25">
      <c r="B8">
        <v>5</v>
      </c>
      <c r="C8">
        <v>0.50451699999999999</v>
      </c>
      <c r="D8">
        <v>0.49743900000000002</v>
      </c>
      <c r="E8">
        <v>0.50365700000000002</v>
      </c>
      <c r="F8">
        <v>0.50088900000000003</v>
      </c>
      <c r="G8">
        <v>0.50658700000000001</v>
      </c>
      <c r="H8">
        <f t="shared" si="0"/>
        <v>0.50261780000000011</v>
      </c>
      <c r="I8">
        <f t="shared" si="1"/>
        <v>3.5443675317325582E-3</v>
      </c>
      <c r="M8">
        <f t="shared" si="2"/>
        <v>0.50261780000000011</v>
      </c>
      <c r="N8">
        <f t="shared" si="3"/>
        <v>3.5443675317325582E-3</v>
      </c>
      <c r="O8">
        <f t="shared" ref="O8:P8" si="7">H25</f>
        <v>0.36914839999999999</v>
      </c>
      <c r="P8">
        <f t="shared" si="7"/>
        <v>9.970864054834952E-4</v>
      </c>
    </row>
    <row r="9" spans="2:16" x14ac:dyDescent="0.25">
      <c r="B9">
        <v>6</v>
      </c>
      <c r="C9">
        <v>0.50571299999999997</v>
      </c>
      <c r="D9">
        <v>0.496558</v>
      </c>
      <c r="E9">
        <v>0.50674799999999998</v>
      </c>
      <c r="F9">
        <v>0.50117199999999995</v>
      </c>
      <c r="G9">
        <v>0.50819099999999995</v>
      </c>
      <c r="H9">
        <f t="shared" si="0"/>
        <v>0.50367640000000002</v>
      </c>
      <c r="I9">
        <f t="shared" si="1"/>
        <v>4.7672769271356451E-3</v>
      </c>
      <c r="M9">
        <f t="shared" si="2"/>
        <v>0.50367640000000002</v>
      </c>
      <c r="N9">
        <f t="shared" si="3"/>
        <v>4.7672769271356451E-3</v>
      </c>
      <c r="O9">
        <f t="shared" ref="O9:P9" si="8">H26</f>
        <v>0.36937640000000005</v>
      </c>
      <c r="P9">
        <f t="shared" si="8"/>
        <v>7.9256564396901197E-4</v>
      </c>
    </row>
    <row r="10" spans="2:16" x14ac:dyDescent="0.25">
      <c r="B10">
        <v>7</v>
      </c>
      <c r="C10">
        <v>0.50392899999999996</v>
      </c>
      <c r="D10">
        <v>0.49683500000000003</v>
      </c>
      <c r="E10">
        <v>0.505019</v>
      </c>
      <c r="F10">
        <v>0.50019000000000002</v>
      </c>
      <c r="G10">
        <v>0.50900800000000002</v>
      </c>
      <c r="H10">
        <f t="shared" si="0"/>
        <v>0.5029962</v>
      </c>
      <c r="I10">
        <f t="shared" si="1"/>
        <v>4.6620467286375318E-3</v>
      </c>
      <c r="M10">
        <f t="shared" si="2"/>
        <v>0.5029962</v>
      </c>
      <c r="N10">
        <f t="shared" si="3"/>
        <v>4.6620467286375318E-3</v>
      </c>
      <c r="O10">
        <f t="shared" ref="O10:P10" si="9">H27</f>
        <v>0.36913980000000002</v>
      </c>
      <c r="P10">
        <f t="shared" si="9"/>
        <v>1.0814881876377576E-3</v>
      </c>
    </row>
    <row r="11" spans="2:16" x14ac:dyDescent="0.25">
      <c r="B11">
        <v>8</v>
      </c>
      <c r="C11">
        <v>0.50431599999999999</v>
      </c>
      <c r="D11">
        <v>0.49676100000000001</v>
      </c>
      <c r="E11">
        <v>0.50431000000000004</v>
      </c>
      <c r="F11">
        <v>0.50058899999999995</v>
      </c>
      <c r="G11">
        <v>0.50594799999999995</v>
      </c>
      <c r="H11">
        <f t="shared" si="0"/>
        <v>0.50238479999999996</v>
      </c>
      <c r="I11">
        <f t="shared" si="1"/>
        <v>3.7075715367339791E-3</v>
      </c>
      <c r="M11">
        <f t="shared" si="2"/>
        <v>0.50238479999999996</v>
      </c>
      <c r="N11">
        <f t="shared" si="3"/>
        <v>3.7075715367339791E-3</v>
      </c>
      <c r="O11">
        <f t="shared" ref="O11:P11" si="10">H28</f>
        <v>0.36913640000000003</v>
      </c>
      <c r="P11">
        <f t="shared" si="10"/>
        <v>8.7772820394469938E-4</v>
      </c>
    </row>
    <row r="12" spans="2:16" x14ac:dyDescent="0.25">
      <c r="B12">
        <v>9</v>
      </c>
      <c r="C12">
        <v>0.50497999999999998</v>
      </c>
      <c r="D12">
        <v>0.499915</v>
      </c>
      <c r="E12">
        <v>0.50441899999999995</v>
      </c>
      <c r="F12">
        <v>0.50028300000000003</v>
      </c>
      <c r="G12">
        <v>0.50657200000000002</v>
      </c>
      <c r="H12">
        <f t="shared" si="0"/>
        <v>0.50323379999999995</v>
      </c>
      <c r="I12">
        <f t="shared" si="1"/>
        <v>2.9714957008213807E-3</v>
      </c>
      <c r="M12">
        <f t="shared" si="2"/>
        <v>0.50323379999999995</v>
      </c>
      <c r="N12">
        <f t="shared" si="3"/>
        <v>2.9714957008213807E-3</v>
      </c>
      <c r="O12">
        <f t="shared" ref="O12:P12" si="11">H29</f>
        <v>0.36909419999999998</v>
      </c>
      <c r="P12">
        <f t="shared" si="11"/>
        <v>9.3172834023657269E-4</v>
      </c>
    </row>
    <row r="13" spans="2:16" x14ac:dyDescent="0.25">
      <c r="B13">
        <v>10</v>
      </c>
      <c r="C13">
        <v>0.50671299999999997</v>
      </c>
      <c r="D13">
        <v>0.49694300000000002</v>
      </c>
      <c r="E13">
        <v>0.50578500000000004</v>
      </c>
      <c r="F13">
        <v>0.50281900000000002</v>
      </c>
      <c r="G13">
        <v>0.50578100000000004</v>
      </c>
      <c r="H13">
        <f t="shared" si="0"/>
        <v>0.50360820000000006</v>
      </c>
      <c r="I13">
        <f t="shared" si="1"/>
        <v>4.00459201417572E-3</v>
      </c>
      <c r="M13">
        <f t="shared" si="2"/>
        <v>0.50360820000000006</v>
      </c>
      <c r="N13">
        <f t="shared" si="3"/>
        <v>4.00459201417572E-3</v>
      </c>
      <c r="O13">
        <f t="shared" ref="O13:P13" si="12">H30</f>
        <v>0.36913600000000002</v>
      </c>
      <c r="P13">
        <f t="shared" si="12"/>
        <v>1.2126689573003877E-3</v>
      </c>
    </row>
    <row r="15" spans="2:16" x14ac:dyDescent="0.25">
      <c r="B15" t="s">
        <v>2</v>
      </c>
      <c r="C15">
        <f>SUM(C4:C13)</f>
        <v>5.0571929999999998</v>
      </c>
      <c r="D15">
        <f>SUM(D4:D13)</f>
        <v>4.9859789999999995</v>
      </c>
      <c r="E15">
        <f>SUM(E4:E13)</f>
        <v>5.0552560000000009</v>
      </c>
      <c r="F15">
        <f>SUM(F4:F13)</f>
        <v>5.0169759999999988</v>
      </c>
      <c r="G15">
        <f>SUM(G4:G13)</f>
        <v>5.0791430000000002</v>
      </c>
    </row>
    <row r="16" spans="2:16" x14ac:dyDescent="0.25">
      <c r="B16" t="s">
        <v>3</v>
      </c>
      <c r="C16">
        <v>5.0597209999999997</v>
      </c>
      <c r="D16">
        <v>4.9886179999999998</v>
      </c>
      <c r="E16">
        <v>5.0585139999999997</v>
      </c>
      <c r="F16">
        <v>5.0193919999999999</v>
      </c>
      <c r="G16">
        <v>5.08216</v>
      </c>
      <c r="H16">
        <f>AVERAGE(C16:G16)</f>
        <v>5.0416809999999996</v>
      </c>
      <c r="I16">
        <f>_xlfn.STDEV.S(C16:G16)</f>
        <v>3.7282108376539044E-2</v>
      </c>
    </row>
    <row r="17" spans="2:13" x14ac:dyDescent="0.25">
      <c r="C17">
        <f>C16-C15</f>
        <v>2.5279999999998637E-3</v>
      </c>
      <c r="D17">
        <f t="shared" ref="D17:G17" si="13">D16-D15</f>
        <v>2.63900000000028E-3</v>
      </c>
      <c r="E17">
        <f t="shared" si="13"/>
        <v>3.2579999999988729E-3</v>
      </c>
      <c r="F17">
        <f t="shared" si="13"/>
        <v>2.4160000000010839E-3</v>
      </c>
      <c r="G17">
        <f t="shared" si="13"/>
        <v>3.0169999999998254E-3</v>
      </c>
      <c r="L17">
        <v>1</v>
      </c>
      <c r="M17" t="str">
        <f>_xlfn.CONCAT(TEXT(M4, "0.####"), " &amp; ", TEXT(N4, "0.####"),  " &amp; ", TEXT(O4, "0.####"), " &amp; ",  TEXT(P4, "0.####"))</f>
        <v>0.5122 &amp; 0.0046 &amp; 0.3698 &amp; 0.001</v>
      </c>
    </row>
    <row r="18" spans="2:13" x14ac:dyDescent="0.25">
      <c r="L18">
        <v>2</v>
      </c>
      <c r="M18" t="str">
        <f t="shared" ref="M18:M26" si="14">_xlfn.CONCAT(TEXT(M5, "0.####"), " &amp; ", TEXT(N5, "0.####"),  " &amp; ", TEXT(O5, "0.####"), " &amp; ",  TEXT(P5, "0.####"))</f>
        <v>0.5024 &amp; 0.0034 &amp; 0.3694 &amp; 0.0012</v>
      </c>
    </row>
    <row r="19" spans="2:13" x14ac:dyDescent="0.25">
      <c r="B19" t="s">
        <v>5</v>
      </c>
      <c r="C19" t="s">
        <v>0</v>
      </c>
      <c r="L19">
        <v>3</v>
      </c>
      <c r="M19" t="str">
        <f t="shared" si="14"/>
        <v>0.5026 &amp; 0.003 &amp; 0.3692 &amp; 0.0009</v>
      </c>
    </row>
    <row r="20" spans="2:13" x14ac:dyDescent="0.25">
      <c r="B20" t="s">
        <v>1</v>
      </c>
      <c r="C20">
        <v>1</v>
      </c>
      <c r="D20">
        <v>2</v>
      </c>
      <c r="E20">
        <v>3</v>
      </c>
      <c r="F20">
        <v>4</v>
      </c>
      <c r="G20">
        <v>5</v>
      </c>
      <c r="H20" t="s">
        <v>6</v>
      </c>
      <c r="I20" t="s">
        <v>7</v>
      </c>
      <c r="L20">
        <v>4</v>
      </c>
      <c r="M20" t="str">
        <f t="shared" si="14"/>
        <v>0.5032 &amp; 0.0034 &amp; 0.3693 &amp; 0.0011</v>
      </c>
    </row>
    <row r="21" spans="2:13" x14ac:dyDescent="0.25">
      <c r="B21">
        <v>1</v>
      </c>
      <c r="C21">
        <v>0.37028</v>
      </c>
      <c r="D21">
        <v>0.368309</v>
      </c>
      <c r="E21">
        <v>0.37089100000000003</v>
      </c>
      <c r="F21">
        <v>0.36948300000000001</v>
      </c>
      <c r="G21">
        <v>0.36986000000000002</v>
      </c>
      <c r="H21">
        <f>AVERAGE(C21:G21)</f>
        <v>0.3697646</v>
      </c>
      <c r="I21">
        <f>_xlfn.STDEV.S(C21:G21)</f>
        <v>9.6715888043279435E-4</v>
      </c>
      <c r="L21">
        <v>5</v>
      </c>
      <c r="M21" t="str">
        <f t="shared" si="14"/>
        <v>0.5026 &amp; 0.0035 &amp; 0.3691 &amp; 0.001</v>
      </c>
    </row>
    <row r="22" spans="2:13" x14ac:dyDescent="0.25">
      <c r="B22">
        <v>2</v>
      </c>
      <c r="C22">
        <v>0.369477</v>
      </c>
      <c r="D22">
        <v>0.36749900000000002</v>
      </c>
      <c r="E22">
        <v>0.370809</v>
      </c>
      <c r="F22">
        <v>0.36961899999999998</v>
      </c>
      <c r="G22">
        <v>0.36941499999999999</v>
      </c>
      <c r="H22">
        <f t="shared" ref="H22:H33" si="15">AVERAGE(C22:G22)</f>
        <v>0.36936380000000002</v>
      </c>
      <c r="I22">
        <f t="shared" ref="I22:I33" si="16">_xlfn.STDEV.S(C22:G22)</f>
        <v>1.188133494183199E-3</v>
      </c>
      <c r="L22">
        <v>6</v>
      </c>
      <c r="M22" t="str">
        <f t="shared" si="14"/>
        <v>0.5037 &amp; 0.0048 &amp; 0.3694 &amp; 0.0008</v>
      </c>
    </row>
    <row r="23" spans="2:13" x14ac:dyDescent="0.25">
      <c r="B23">
        <v>3</v>
      </c>
      <c r="C23">
        <v>0.36916500000000002</v>
      </c>
      <c r="D23">
        <v>0.36765300000000001</v>
      </c>
      <c r="E23">
        <v>0.37024699999999999</v>
      </c>
      <c r="F23">
        <v>0.369253</v>
      </c>
      <c r="G23">
        <v>0.36953900000000001</v>
      </c>
      <c r="H23">
        <f t="shared" si="15"/>
        <v>0.36917140000000004</v>
      </c>
      <c r="I23">
        <f t="shared" si="16"/>
        <v>9.4924749143729186E-4</v>
      </c>
      <c r="L23">
        <v>7</v>
      </c>
      <c r="M23" t="str">
        <f t="shared" si="14"/>
        <v>0.503 &amp; 0.0047 &amp; 0.3691 &amp; 0.0011</v>
      </c>
    </row>
    <row r="24" spans="2:13" x14ac:dyDescent="0.25">
      <c r="B24">
        <v>4</v>
      </c>
      <c r="C24">
        <v>0.36973699999999998</v>
      </c>
      <c r="D24">
        <v>0.36763299999999999</v>
      </c>
      <c r="E24">
        <v>0.370529</v>
      </c>
      <c r="F24">
        <v>0.36884899999999998</v>
      </c>
      <c r="G24">
        <v>0.36990699999999999</v>
      </c>
      <c r="H24">
        <f t="shared" si="15"/>
        <v>0.36933099999999996</v>
      </c>
      <c r="I24">
        <f t="shared" si="16"/>
        <v>1.1233147377293709E-3</v>
      </c>
      <c r="L24">
        <v>8</v>
      </c>
      <c r="M24" t="str">
        <f t="shared" si="14"/>
        <v>0.5024 &amp; 0.0037 &amp; 0.3691 &amp; 0.0009</v>
      </c>
    </row>
    <row r="25" spans="2:13" x14ac:dyDescent="0.25">
      <c r="B25">
        <v>5</v>
      </c>
      <c r="C25">
        <v>0.36946000000000001</v>
      </c>
      <c r="D25">
        <v>0.36768699999999999</v>
      </c>
      <c r="E25">
        <v>0.37042599999999998</v>
      </c>
      <c r="F25">
        <v>0.36885699999999999</v>
      </c>
      <c r="G25">
        <v>0.36931199999999997</v>
      </c>
      <c r="H25">
        <f t="shared" si="15"/>
        <v>0.36914839999999999</v>
      </c>
      <c r="I25">
        <f t="shared" si="16"/>
        <v>9.970864054834952E-4</v>
      </c>
      <c r="L25">
        <v>9</v>
      </c>
      <c r="M25" t="str">
        <f t="shared" si="14"/>
        <v>0.5032 &amp; 0.003 &amp; 0.3691 &amp; 0.0009</v>
      </c>
    </row>
    <row r="26" spans="2:13" x14ac:dyDescent="0.25">
      <c r="B26">
        <v>6</v>
      </c>
      <c r="C26">
        <v>0.36946600000000002</v>
      </c>
      <c r="D26">
        <v>0.36841099999999999</v>
      </c>
      <c r="E26">
        <v>0.37057200000000001</v>
      </c>
      <c r="F26">
        <v>0.369002</v>
      </c>
      <c r="G26">
        <v>0.36943100000000001</v>
      </c>
      <c r="H26">
        <f t="shared" si="15"/>
        <v>0.36937640000000005</v>
      </c>
      <c r="I26">
        <f t="shared" si="16"/>
        <v>7.9256564396901197E-4</v>
      </c>
      <c r="L26">
        <v>10</v>
      </c>
      <c r="M26" t="str">
        <f t="shared" si="14"/>
        <v>0.5036 &amp; 0.004 &amp; 0.3691 &amp; 0.0012</v>
      </c>
    </row>
    <row r="27" spans="2:13" x14ac:dyDescent="0.25">
      <c r="B27">
        <v>7</v>
      </c>
      <c r="C27">
        <v>0.36927100000000002</v>
      </c>
      <c r="D27">
        <v>0.36760900000000002</v>
      </c>
      <c r="E27">
        <v>0.37058000000000002</v>
      </c>
      <c r="F27">
        <v>0.36877100000000002</v>
      </c>
      <c r="G27">
        <v>0.36946800000000002</v>
      </c>
      <c r="H27">
        <f t="shared" si="15"/>
        <v>0.36913980000000002</v>
      </c>
      <c r="I27">
        <f t="shared" si="16"/>
        <v>1.0814881876377576E-3</v>
      </c>
    </row>
    <row r="28" spans="2:13" x14ac:dyDescent="0.25">
      <c r="B28">
        <v>8</v>
      </c>
      <c r="C28">
        <v>0.36928</v>
      </c>
      <c r="D28">
        <v>0.36797099999999999</v>
      </c>
      <c r="E28">
        <v>0.37039499999999997</v>
      </c>
      <c r="F28">
        <v>0.36880499999999999</v>
      </c>
      <c r="G28">
        <v>0.36923099999999998</v>
      </c>
      <c r="H28">
        <f t="shared" si="15"/>
        <v>0.36913640000000003</v>
      </c>
      <c r="I28">
        <f t="shared" si="16"/>
        <v>8.7772820394469938E-4</v>
      </c>
    </row>
    <row r="29" spans="2:13" x14ac:dyDescent="0.25">
      <c r="B29">
        <v>9</v>
      </c>
      <c r="C29">
        <v>0.36920900000000001</v>
      </c>
      <c r="D29">
        <v>0.36766799999999999</v>
      </c>
      <c r="E29">
        <v>0.37023899999999998</v>
      </c>
      <c r="F29">
        <v>0.36895299999999998</v>
      </c>
      <c r="G29">
        <v>0.36940200000000001</v>
      </c>
      <c r="H29">
        <f t="shared" si="15"/>
        <v>0.36909419999999998</v>
      </c>
      <c r="I29">
        <f t="shared" si="16"/>
        <v>9.3172834023657269E-4</v>
      </c>
    </row>
    <row r="30" spans="2:13" x14ac:dyDescent="0.25">
      <c r="B30">
        <v>10</v>
      </c>
      <c r="C30">
        <v>0.36924400000000002</v>
      </c>
      <c r="D30">
        <v>0.36749199999999999</v>
      </c>
      <c r="E30">
        <v>0.37088399999999999</v>
      </c>
      <c r="F30">
        <v>0.36881799999999998</v>
      </c>
      <c r="G30">
        <v>0.36924200000000001</v>
      </c>
      <c r="H30">
        <f t="shared" si="15"/>
        <v>0.36913600000000002</v>
      </c>
      <c r="I30">
        <f t="shared" si="16"/>
        <v>1.2126689573003877E-3</v>
      </c>
      <c r="L30">
        <v>1</v>
      </c>
      <c r="M30" t="s">
        <v>14</v>
      </c>
    </row>
    <row r="31" spans="2:13" x14ac:dyDescent="0.25">
      <c r="L31">
        <v>2</v>
      </c>
      <c r="M31" t="s">
        <v>15</v>
      </c>
    </row>
    <row r="32" spans="2:13" x14ac:dyDescent="0.25">
      <c r="B32" t="s">
        <v>2</v>
      </c>
      <c r="C32">
        <f>SUM(C21:C30)</f>
        <v>3.6945890000000001</v>
      </c>
      <c r="D32">
        <f>SUM(D21:D30)</f>
        <v>3.6779319999999998</v>
      </c>
      <c r="E32">
        <f>SUM(E21:E30)</f>
        <v>3.7055720000000001</v>
      </c>
      <c r="F32">
        <f>SUM(F21:F29)</f>
        <v>3.3215919999999999</v>
      </c>
      <c r="G32">
        <f>SUM(G21:G30)</f>
        <v>3.694807</v>
      </c>
      <c r="H32">
        <f t="shared" si="15"/>
        <v>3.6188984</v>
      </c>
      <c r="I32">
        <f t="shared" si="16"/>
        <v>0.16649291038149347</v>
      </c>
      <c r="L32">
        <v>3</v>
      </c>
      <c r="M32" t="s">
        <v>16</v>
      </c>
    </row>
    <row r="33" spans="2:13" x14ac:dyDescent="0.25">
      <c r="B33" t="s">
        <v>3</v>
      </c>
      <c r="C33">
        <v>3.8772350000000002</v>
      </c>
      <c r="D33">
        <v>3.9828914999999996</v>
      </c>
      <c r="E33">
        <v>3.9028369999999999</v>
      </c>
      <c r="F33">
        <v>3.4499888999999997</v>
      </c>
      <c r="G33">
        <v>3.8689242999999998</v>
      </c>
      <c r="H33">
        <f t="shared" si="15"/>
        <v>3.8163753399999996</v>
      </c>
      <c r="I33">
        <f t="shared" si="16"/>
        <v>0.20970667908973004</v>
      </c>
      <c r="L33">
        <v>4</v>
      </c>
      <c r="M33" t="s">
        <v>17</v>
      </c>
    </row>
    <row r="34" spans="2:13" x14ac:dyDescent="0.25">
      <c r="L34">
        <v>5</v>
      </c>
      <c r="M34" t="s">
        <v>18</v>
      </c>
    </row>
    <row r="35" spans="2:13" x14ac:dyDescent="0.25">
      <c r="L35">
        <v>6</v>
      </c>
      <c r="M35" t="s">
        <v>19</v>
      </c>
    </row>
    <row r="36" spans="2:13" x14ac:dyDescent="0.25">
      <c r="L36">
        <v>7</v>
      </c>
      <c r="M36" t="s">
        <v>20</v>
      </c>
    </row>
    <row r="37" spans="2:13" x14ac:dyDescent="0.25">
      <c r="L37">
        <v>8</v>
      </c>
      <c r="M37" t="s">
        <v>21</v>
      </c>
    </row>
    <row r="38" spans="2:13" x14ac:dyDescent="0.25">
      <c r="L38">
        <v>9</v>
      </c>
      <c r="M38" t="s">
        <v>22</v>
      </c>
    </row>
    <row r="39" spans="2:13" x14ac:dyDescent="0.25">
      <c r="L39">
        <v>10</v>
      </c>
      <c r="M39" t="s">
        <v>23</v>
      </c>
    </row>
    <row r="51" spans="2:16" x14ac:dyDescent="0.25">
      <c r="B51" t="s">
        <v>12</v>
      </c>
      <c r="C51" t="s">
        <v>0</v>
      </c>
    </row>
    <row r="52" spans="2:16" x14ac:dyDescent="0.25">
      <c r="B52" t="s">
        <v>1</v>
      </c>
      <c r="C52">
        <v>1</v>
      </c>
      <c r="D52">
        <v>2</v>
      </c>
      <c r="E52">
        <v>3</v>
      </c>
      <c r="F52">
        <v>4</v>
      </c>
      <c r="G52">
        <v>5</v>
      </c>
      <c r="H52" t="s">
        <v>6</v>
      </c>
      <c r="I52" t="s">
        <v>7</v>
      </c>
      <c r="M52" t="s">
        <v>8</v>
      </c>
      <c r="N52" t="s">
        <v>9</v>
      </c>
      <c r="O52" t="s">
        <v>10</v>
      </c>
      <c r="P52" t="s">
        <v>11</v>
      </c>
    </row>
    <row r="53" spans="2:16" x14ac:dyDescent="0.25">
      <c r="B53">
        <v>1</v>
      </c>
      <c r="C53">
        <v>18.328479999999999</v>
      </c>
      <c r="D53">
        <v>10.352532</v>
      </c>
      <c r="E53">
        <v>10.267200000000001</v>
      </c>
      <c r="F53">
        <v>10.308284</v>
      </c>
      <c r="G53">
        <v>10.280975</v>
      </c>
      <c r="H53">
        <f>AVERAGE(C53:G53)</f>
        <v>11.907494199999999</v>
      </c>
      <c r="I53">
        <f>_xlfn.STDEV.S(C53:G53)</f>
        <v>3.5895880376979514</v>
      </c>
      <c r="L53">
        <v>1</v>
      </c>
      <c r="M53">
        <f>H53</f>
        <v>11.907494199999999</v>
      </c>
      <c r="N53">
        <f>I53</f>
        <v>3.5895880376979514</v>
      </c>
      <c r="O53">
        <f>H73</f>
        <v>86.202198750000008</v>
      </c>
      <c r="P53">
        <f>I73</f>
        <v>7.2120812688602527</v>
      </c>
    </row>
    <row r="54" spans="2:16" x14ac:dyDescent="0.25">
      <c r="B54">
        <v>2</v>
      </c>
      <c r="C54">
        <v>10.347868</v>
      </c>
      <c r="D54">
        <v>19.111884</v>
      </c>
      <c r="E54">
        <v>10.125976</v>
      </c>
      <c r="F54">
        <v>18.212651999999999</v>
      </c>
      <c r="G54">
        <v>10.131964</v>
      </c>
      <c r="H54">
        <f t="shared" ref="H54:H62" si="17">AVERAGE(C54:G54)</f>
        <v>13.586068800000001</v>
      </c>
      <c r="I54">
        <f t="shared" ref="I54:I62" si="18">_xlfn.STDEV.S(C54:G54)</f>
        <v>4.6456682056026279</v>
      </c>
      <c r="L54">
        <v>2</v>
      </c>
      <c r="M54">
        <f t="shared" ref="M54:M62" si="19">H54</f>
        <v>13.586068800000001</v>
      </c>
      <c r="N54">
        <f t="shared" ref="N54:N62" si="20">I54</f>
        <v>4.6456682056026279</v>
      </c>
      <c r="O54">
        <f t="shared" ref="O54:P54" si="21">H74</f>
        <v>88.573954999999998</v>
      </c>
      <c r="P54">
        <f t="shared" si="21"/>
        <v>1.9236386978849953</v>
      </c>
    </row>
    <row r="55" spans="2:16" x14ac:dyDescent="0.25">
      <c r="B55">
        <v>3</v>
      </c>
      <c r="C55">
        <v>25.147044000000001</v>
      </c>
      <c r="D55">
        <v>20.963443999999999</v>
      </c>
      <c r="E55">
        <v>10.195918000000001</v>
      </c>
      <c r="F55">
        <v>17.185168999999998</v>
      </c>
      <c r="G55">
        <v>20.818788999999999</v>
      </c>
      <c r="H55">
        <f t="shared" si="17"/>
        <v>18.8620728</v>
      </c>
      <c r="I55">
        <f t="shared" si="18"/>
        <v>5.6048998109774235</v>
      </c>
      <c r="L55">
        <v>3</v>
      </c>
      <c r="M55">
        <f t="shared" si="19"/>
        <v>18.8620728</v>
      </c>
      <c r="N55">
        <f t="shared" si="20"/>
        <v>5.6048998109774235</v>
      </c>
      <c r="O55">
        <f t="shared" ref="O55:P55" si="22">H75</f>
        <v>87.143583249999992</v>
      </c>
      <c r="P55">
        <f t="shared" si="22"/>
        <v>0.59999118385155059</v>
      </c>
    </row>
    <row r="56" spans="2:16" x14ac:dyDescent="0.25">
      <c r="B56">
        <v>4</v>
      </c>
      <c r="C56">
        <v>17.748472</v>
      </c>
      <c r="D56">
        <v>16.483615</v>
      </c>
      <c r="E56">
        <v>25.259553</v>
      </c>
      <c r="F56">
        <v>15.861399</v>
      </c>
      <c r="G56">
        <v>20.075028</v>
      </c>
      <c r="H56">
        <f t="shared" si="17"/>
        <v>19.085613400000003</v>
      </c>
      <c r="I56">
        <f t="shared" si="18"/>
        <v>3.8095397599153937</v>
      </c>
      <c r="L56">
        <v>4</v>
      </c>
      <c r="M56">
        <f t="shared" si="19"/>
        <v>19.085613400000003</v>
      </c>
      <c r="N56">
        <f t="shared" si="20"/>
        <v>3.8095397599153937</v>
      </c>
      <c r="O56">
        <f t="shared" ref="O56:P56" si="23">H76</f>
        <v>86.876270000000005</v>
      </c>
      <c r="P56">
        <f t="shared" si="23"/>
        <v>4.5409239649602169</v>
      </c>
    </row>
    <row r="57" spans="2:16" x14ac:dyDescent="0.25">
      <c r="B57">
        <v>5</v>
      </c>
      <c r="C57">
        <v>15.872543</v>
      </c>
      <c r="D57">
        <v>19.531641</v>
      </c>
      <c r="E57">
        <v>19.948157999999999</v>
      </c>
      <c r="F57">
        <v>20.115897</v>
      </c>
      <c r="G57">
        <v>15.731615</v>
      </c>
      <c r="H57">
        <f t="shared" si="17"/>
        <v>18.239970800000002</v>
      </c>
      <c r="I57">
        <f t="shared" si="18"/>
        <v>2.2361785333054813</v>
      </c>
      <c r="L57">
        <v>5</v>
      </c>
      <c r="M57">
        <f t="shared" si="19"/>
        <v>18.239970800000002</v>
      </c>
      <c r="N57">
        <f t="shared" si="20"/>
        <v>2.2361785333054813</v>
      </c>
      <c r="O57">
        <f t="shared" ref="O57:P57" si="24">H77</f>
        <v>86.360375499999989</v>
      </c>
      <c r="P57">
        <f t="shared" si="24"/>
        <v>5.9254555783801433</v>
      </c>
    </row>
    <row r="58" spans="2:16" x14ac:dyDescent="0.25">
      <c r="B58">
        <v>6</v>
      </c>
      <c r="C58">
        <v>20.154123999999999</v>
      </c>
      <c r="D58">
        <v>16.357339</v>
      </c>
      <c r="E58">
        <v>16.421586999999999</v>
      </c>
      <c r="F58">
        <v>15.786303999999999</v>
      </c>
      <c r="G58">
        <v>20.121136</v>
      </c>
      <c r="H58">
        <f t="shared" si="17"/>
        <v>17.768097999999998</v>
      </c>
      <c r="I58">
        <f t="shared" si="18"/>
        <v>2.1771970621511709</v>
      </c>
      <c r="L58">
        <v>6</v>
      </c>
      <c r="M58">
        <f t="shared" si="19"/>
        <v>17.768097999999998</v>
      </c>
      <c r="N58">
        <f t="shared" si="20"/>
        <v>2.1771970621511709</v>
      </c>
      <c r="O58">
        <f t="shared" ref="O58:P58" si="25">H78</f>
        <v>88.879560499999997</v>
      </c>
      <c r="P58">
        <f t="shared" si="25"/>
        <v>3.6718754245791567</v>
      </c>
    </row>
    <row r="59" spans="2:16" x14ac:dyDescent="0.25">
      <c r="B59">
        <v>7</v>
      </c>
      <c r="C59">
        <v>20.08549</v>
      </c>
      <c r="D59">
        <v>19.531032</v>
      </c>
      <c r="E59">
        <v>20.055015999999998</v>
      </c>
      <c r="F59">
        <v>20.092113999999999</v>
      </c>
      <c r="G59">
        <v>15.755634000000001</v>
      </c>
      <c r="H59">
        <f t="shared" si="17"/>
        <v>19.1038572</v>
      </c>
      <c r="I59">
        <f t="shared" si="18"/>
        <v>1.8866660029250533</v>
      </c>
      <c r="L59">
        <v>7</v>
      </c>
      <c r="M59">
        <f t="shared" si="19"/>
        <v>19.1038572</v>
      </c>
      <c r="N59">
        <f t="shared" si="20"/>
        <v>1.8866660029250533</v>
      </c>
      <c r="O59">
        <f t="shared" ref="O59:P59" si="26">H79</f>
        <v>87.079993000000002</v>
      </c>
      <c r="P59">
        <f t="shared" si="26"/>
        <v>3.4978160973271155</v>
      </c>
    </row>
    <row r="60" spans="2:16" x14ac:dyDescent="0.25">
      <c r="B60">
        <v>8</v>
      </c>
      <c r="C60">
        <v>20.018792000000001</v>
      </c>
      <c r="D60">
        <v>16.489709000000001</v>
      </c>
      <c r="E60">
        <v>15.951286</v>
      </c>
      <c r="F60">
        <v>15.764441</v>
      </c>
      <c r="G60">
        <v>20.095196000000001</v>
      </c>
      <c r="H60">
        <f t="shared" si="17"/>
        <v>17.663884800000002</v>
      </c>
      <c r="I60">
        <f t="shared" si="18"/>
        <v>2.2009334542576711</v>
      </c>
      <c r="L60">
        <v>8</v>
      </c>
      <c r="M60">
        <f t="shared" si="19"/>
        <v>17.663884800000002</v>
      </c>
      <c r="N60">
        <f t="shared" si="20"/>
        <v>2.2009334542576711</v>
      </c>
      <c r="O60">
        <f t="shared" ref="O60:P60" si="27">H80</f>
        <v>88.02667000000001</v>
      </c>
      <c r="P60">
        <f t="shared" si="27"/>
        <v>1.5644083169660836</v>
      </c>
    </row>
    <row r="61" spans="2:16" x14ac:dyDescent="0.25">
      <c r="B61">
        <v>9</v>
      </c>
      <c r="C61">
        <v>16.435153</v>
      </c>
      <c r="D61">
        <v>20.044906000000001</v>
      </c>
      <c r="E61">
        <v>20.096764</v>
      </c>
      <c r="F61">
        <v>20.109072999999999</v>
      </c>
      <c r="G61">
        <v>15.767723</v>
      </c>
      <c r="H61">
        <f t="shared" si="17"/>
        <v>18.490723800000001</v>
      </c>
      <c r="I61">
        <f t="shared" si="18"/>
        <v>2.1939693616004812</v>
      </c>
      <c r="L61">
        <v>9</v>
      </c>
      <c r="M61">
        <f t="shared" si="19"/>
        <v>18.490723800000001</v>
      </c>
      <c r="N61">
        <f t="shared" si="20"/>
        <v>2.1939693616004812</v>
      </c>
      <c r="O61">
        <f t="shared" ref="O61:P61" si="28">H81</f>
        <v>81.973606249999989</v>
      </c>
      <c r="P61">
        <f t="shared" si="28"/>
        <v>6.7680344163734061</v>
      </c>
    </row>
    <row r="62" spans="2:16" x14ac:dyDescent="0.25">
      <c r="B62">
        <v>10</v>
      </c>
      <c r="C62">
        <v>20.101220999999999</v>
      </c>
      <c r="D62">
        <v>15.901642000000001</v>
      </c>
      <c r="E62">
        <v>15.801442</v>
      </c>
      <c r="F62">
        <v>15.719516</v>
      </c>
      <c r="G62">
        <v>20.094750999999999</v>
      </c>
      <c r="H62">
        <f t="shared" si="17"/>
        <v>17.523714399999999</v>
      </c>
      <c r="I62">
        <f t="shared" si="18"/>
        <v>2.3508638002226476</v>
      </c>
      <c r="L62">
        <v>10</v>
      </c>
      <c r="M62">
        <f t="shared" si="19"/>
        <v>17.523714399999999</v>
      </c>
      <c r="N62">
        <f t="shared" si="20"/>
        <v>2.3508638002226476</v>
      </c>
      <c r="O62">
        <f t="shared" ref="O62:P62" si="29">H82</f>
        <v>86.56347525000001</v>
      </c>
      <c r="P62">
        <f t="shared" si="29"/>
        <v>2.8925493841637788</v>
      </c>
    </row>
    <row r="64" spans="2:16" x14ac:dyDescent="0.25">
      <c r="B64" t="s">
        <v>2</v>
      </c>
      <c r="C64">
        <f>SUM(C53:C62)</f>
        <v>184.23918700000002</v>
      </c>
      <c r="D64">
        <f>SUM(D53:D62)</f>
        <v>174.76774399999999</v>
      </c>
      <c r="E64">
        <f>SUM(E53:E62)</f>
        <v>164.12290000000002</v>
      </c>
      <c r="F64">
        <f>SUM(F53:F62)</f>
        <v>169.15484899999998</v>
      </c>
      <c r="G64">
        <f>SUM(G53:G62)</f>
        <v>168.87281100000001</v>
      </c>
    </row>
    <row r="65" spans="2:13" x14ac:dyDescent="0.25">
      <c r="B65" t="s">
        <v>3</v>
      </c>
      <c r="C65">
        <v>188.193015</v>
      </c>
      <c r="D65">
        <v>178.51494</v>
      </c>
      <c r="E65">
        <v>171.26406499999999</v>
      </c>
      <c r="F65">
        <v>174.36624699999999</v>
      </c>
      <c r="G65">
        <v>174.40704199999999</v>
      </c>
      <c r="H65">
        <f>AVERAGE(C65:G65)</f>
        <v>177.34906179999999</v>
      </c>
      <c r="I65">
        <f>_xlfn.STDEV.S(C65:G65)</f>
        <v>6.5865477238027959</v>
      </c>
    </row>
    <row r="66" spans="2:13" x14ac:dyDescent="0.25">
      <c r="L66">
        <v>1</v>
      </c>
      <c r="M66" t="str">
        <f>_xlfn.CONCAT(TEXT(M53, "0.####"), " &amp; ", TEXT(N53, "0.####"),  " &amp; ", TEXT(O53, "0.####"), " &amp; ",  TEXT(P53, "0.####"))</f>
        <v>11.9075 &amp; 3.5896 &amp; 86.2022 &amp; 7.2121</v>
      </c>
    </row>
    <row r="67" spans="2:13" x14ac:dyDescent="0.25">
      <c r="L67">
        <v>2</v>
      </c>
      <c r="M67" t="str">
        <f t="shared" ref="M67:M75" si="30">_xlfn.CONCAT(TEXT(M54, "0.####"), " &amp; ", TEXT(N54, "0.####"),  " &amp; ", TEXT(O54, "0.####"), " &amp; ",  TEXT(P54, "0.####"))</f>
        <v>13.5861 &amp; 4.6457 &amp; 88.574 &amp; 1.9236</v>
      </c>
    </row>
    <row r="68" spans="2:13" x14ac:dyDescent="0.25">
      <c r="L68">
        <v>3</v>
      </c>
      <c r="M68" t="str">
        <f t="shared" si="30"/>
        <v>18.8621 &amp; 5.6049 &amp; 87.1436 &amp; 0.6</v>
      </c>
    </row>
    <row r="69" spans="2:13" x14ac:dyDescent="0.25">
      <c r="L69">
        <v>4</v>
      </c>
      <c r="M69" t="str">
        <f t="shared" si="30"/>
        <v>19.0856 &amp; 3.8095 &amp; 86.8763 &amp; 4.5409</v>
      </c>
    </row>
    <row r="70" spans="2:13" x14ac:dyDescent="0.25">
      <c r="L70">
        <v>5</v>
      </c>
      <c r="M70" t="str">
        <f t="shared" si="30"/>
        <v>18.24 &amp; 2.2362 &amp; 86.3604 &amp; 5.9255</v>
      </c>
    </row>
    <row r="71" spans="2:13" x14ac:dyDescent="0.25">
      <c r="B71" t="s">
        <v>13</v>
      </c>
      <c r="C71" t="s">
        <v>0</v>
      </c>
      <c r="L71">
        <v>6</v>
      </c>
      <c r="M71" t="str">
        <f t="shared" si="30"/>
        <v>17.7681 &amp; 2.1772 &amp; 88.8796 &amp; 3.6719</v>
      </c>
    </row>
    <row r="72" spans="2:13" x14ac:dyDescent="0.25">
      <c r="B72" t="s">
        <v>1</v>
      </c>
      <c r="C72">
        <v>1</v>
      </c>
      <c r="D72">
        <v>2</v>
      </c>
      <c r="E72">
        <v>3</v>
      </c>
      <c r="F72">
        <v>4</v>
      </c>
      <c r="G72">
        <v>5</v>
      </c>
      <c r="H72" t="s">
        <v>6</v>
      </c>
      <c r="I72" t="s">
        <v>7</v>
      </c>
      <c r="L72">
        <v>7</v>
      </c>
      <c r="M72" t="str">
        <f t="shared" si="30"/>
        <v>19.1039 &amp; 1.8867 &amp; 87.08 &amp; 3.4978</v>
      </c>
    </row>
    <row r="73" spans="2:13" x14ac:dyDescent="0.25">
      <c r="B73">
        <v>1</v>
      </c>
      <c r="C73">
        <v>92.845560000000006</v>
      </c>
      <c r="D73">
        <v>80.731761000000006</v>
      </c>
      <c r="E73">
        <v>79.240216000000004</v>
      </c>
      <c r="F73">
        <v>91.991258000000002</v>
      </c>
      <c r="G73">
        <v>93.409392999999994</v>
      </c>
      <c r="H73">
        <f>AVERAGE(C73:F73)</f>
        <v>86.202198750000008</v>
      </c>
      <c r="I73">
        <f>_xlfn.STDEV.S(C73:F73)</f>
        <v>7.2120812688602527</v>
      </c>
      <c r="L73">
        <v>8</v>
      </c>
      <c r="M73" t="str">
        <f t="shared" si="30"/>
        <v>17.6639 &amp; 2.2009 &amp; 88.0267 &amp; 1.5644</v>
      </c>
    </row>
    <row r="74" spans="2:13" x14ac:dyDescent="0.25">
      <c r="B74">
        <v>2</v>
      </c>
      <c r="C74">
        <v>88.714391000000006</v>
      </c>
      <c r="D74">
        <v>85.814679999999996</v>
      </c>
      <c r="E74">
        <v>90.022439000000006</v>
      </c>
      <c r="F74">
        <v>89.744309999999999</v>
      </c>
      <c r="G74">
        <v>91.859325999999996</v>
      </c>
      <c r="H74">
        <f>AVERAGE(C74:F74)</f>
        <v>88.573954999999998</v>
      </c>
      <c r="I74">
        <f>_xlfn.STDEV.S(C74:F74)</f>
        <v>1.9236386978849953</v>
      </c>
      <c r="L74">
        <v>9</v>
      </c>
      <c r="M74" t="str">
        <f t="shared" si="30"/>
        <v>18.4907 &amp; 2.194 &amp; 81.9736 &amp; 6.768</v>
      </c>
    </row>
    <row r="75" spans="2:13" x14ac:dyDescent="0.25">
      <c r="B75">
        <v>3</v>
      </c>
      <c r="C75">
        <v>87.882834000000003</v>
      </c>
      <c r="D75">
        <v>87.376807999999997</v>
      </c>
      <c r="E75">
        <v>86.60154</v>
      </c>
      <c r="F75">
        <v>86.713150999999996</v>
      </c>
      <c r="G75">
        <v>86.543965</v>
      </c>
      <c r="H75">
        <f>AVERAGE(C75:F75)</f>
        <v>87.143583249999992</v>
      </c>
      <c r="I75">
        <f>_xlfn.STDEV.S(C75:F75)</f>
        <v>0.59999118385155059</v>
      </c>
      <c r="L75">
        <v>10</v>
      </c>
      <c r="M75" t="str">
        <f t="shared" si="30"/>
        <v>17.5237 &amp; 2.3509 &amp; 86.5635 &amp; 2.8925</v>
      </c>
    </row>
    <row r="76" spans="2:13" x14ac:dyDescent="0.25">
      <c r="B76">
        <v>4</v>
      </c>
      <c r="C76">
        <v>88.736560999999995</v>
      </c>
      <c r="D76">
        <v>91.301798000000005</v>
      </c>
      <c r="E76">
        <v>86.820286999999993</v>
      </c>
      <c r="F76">
        <v>80.646433999999999</v>
      </c>
      <c r="G76">
        <v>74.860664</v>
      </c>
      <c r="H76">
        <f>AVERAGE(C76:F76)</f>
        <v>86.876270000000005</v>
      </c>
      <c r="I76">
        <f>_xlfn.STDEV.S(C76:F76)</f>
        <v>4.5409239649602169</v>
      </c>
    </row>
    <row r="77" spans="2:13" x14ac:dyDescent="0.25">
      <c r="B77">
        <v>5</v>
      </c>
      <c r="C77">
        <v>79.869542999999993</v>
      </c>
      <c r="D77">
        <v>89.741489999999999</v>
      </c>
      <c r="E77">
        <v>92.759563999999997</v>
      </c>
      <c r="F77">
        <v>83.070904999999996</v>
      </c>
      <c r="G77">
        <v>88.821258</v>
      </c>
      <c r="H77">
        <f>AVERAGE(C77:F77)</f>
        <v>86.360375499999989</v>
      </c>
      <c r="I77">
        <f>_xlfn.STDEV.S(C77:F77)</f>
        <v>5.9254555783801433</v>
      </c>
    </row>
    <row r="78" spans="2:13" x14ac:dyDescent="0.25">
      <c r="B78">
        <v>6</v>
      </c>
      <c r="C78">
        <v>83.976795999999993</v>
      </c>
      <c r="D78">
        <v>90.623895000000005</v>
      </c>
      <c r="E78">
        <v>92.505769000000001</v>
      </c>
      <c r="F78">
        <v>88.411782000000002</v>
      </c>
      <c r="G78">
        <v>79.744553999999994</v>
      </c>
      <c r="H78">
        <f>AVERAGE(C78:F78)</f>
        <v>88.879560499999997</v>
      </c>
      <c r="I78">
        <f>_xlfn.STDEV.S(C78:F78)</f>
        <v>3.6718754245791567</v>
      </c>
    </row>
    <row r="79" spans="2:13" x14ac:dyDescent="0.25">
      <c r="B79">
        <v>7</v>
      </c>
      <c r="C79">
        <v>84.973320999999999</v>
      </c>
      <c r="D79">
        <v>85.368042000000003</v>
      </c>
      <c r="E79">
        <v>85.669336999999999</v>
      </c>
      <c r="F79">
        <v>92.309272000000007</v>
      </c>
      <c r="G79">
        <v>88.710024000000004</v>
      </c>
      <c r="H79">
        <f>AVERAGE(C79:F79)</f>
        <v>87.079993000000002</v>
      </c>
      <c r="I79">
        <f>_xlfn.STDEV.S(C79:F79)</f>
        <v>3.4978160973271155</v>
      </c>
      <c r="L79">
        <v>1</v>
      </c>
      <c r="M79" t="s">
        <v>24</v>
      </c>
    </row>
    <row r="80" spans="2:13" x14ac:dyDescent="0.25">
      <c r="B80">
        <v>8</v>
      </c>
      <c r="C80">
        <v>87.842830000000006</v>
      </c>
      <c r="D80">
        <v>86.217403000000004</v>
      </c>
      <c r="E80">
        <v>90.035309999999996</v>
      </c>
      <c r="F80">
        <v>88.011137000000005</v>
      </c>
      <c r="G80">
        <v>84.531992000000002</v>
      </c>
      <c r="H80">
        <f>AVERAGE(C80:F80)</f>
        <v>88.02667000000001</v>
      </c>
      <c r="I80">
        <f>_xlfn.STDEV.S(C80:F80)</f>
        <v>1.5644083169660836</v>
      </c>
      <c r="L80">
        <v>2</v>
      </c>
      <c r="M80" t="s">
        <v>25</v>
      </c>
    </row>
    <row r="81" spans="2:13" x14ac:dyDescent="0.25">
      <c r="B81">
        <v>9</v>
      </c>
      <c r="C81">
        <v>72.745890000000003</v>
      </c>
      <c r="D81">
        <v>86.215840999999998</v>
      </c>
      <c r="E81">
        <v>87.771196000000003</v>
      </c>
      <c r="F81">
        <v>81.161497999999995</v>
      </c>
      <c r="G81">
        <v>88.093235000000007</v>
      </c>
      <c r="H81">
        <f>AVERAGE(C81:F81)</f>
        <v>81.973606249999989</v>
      </c>
      <c r="I81">
        <f>_xlfn.STDEV.S(C81:F81)</f>
        <v>6.7680344163734061</v>
      </c>
      <c r="L81">
        <v>3</v>
      </c>
      <c r="M81" t="s">
        <v>26</v>
      </c>
    </row>
    <row r="82" spans="2:13" x14ac:dyDescent="0.25">
      <c r="B82">
        <v>10</v>
      </c>
      <c r="C82">
        <v>88.680698000000007</v>
      </c>
      <c r="D82">
        <v>86.064306000000002</v>
      </c>
      <c r="E82">
        <v>82.667405000000002</v>
      </c>
      <c r="F82">
        <v>88.841492000000002</v>
      </c>
      <c r="G82">
        <v>87.871460999999996</v>
      </c>
      <c r="H82">
        <f>AVERAGE(C82:F82)</f>
        <v>86.56347525000001</v>
      </c>
      <c r="I82">
        <f>_xlfn.STDEV.S(C82:F82)</f>
        <v>2.8925493841637788</v>
      </c>
      <c r="L82">
        <v>4</v>
      </c>
      <c r="M82" t="s">
        <v>27</v>
      </c>
    </row>
    <row r="83" spans="2:13" x14ac:dyDescent="0.25">
      <c r="L83">
        <v>5</v>
      </c>
      <c r="M83" t="s">
        <v>28</v>
      </c>
    </row>
    <row r="84" spans="2:13" x14ac:dyDescent="0.25">
      <c r="B84" t="s">
        <v>2</v>
      </c>
      <c r="L84">
        <v>6</v>
      </c>
      <c r="M84" t="s">
        <v>29</v>
      </c>
    </row>
    <row r="85" spans="2:13" x14ac:dyDescent="0.25">
      <c r="B85" t="s">
        <v>3</v>
      </c>
      <c r="C85">
        <v>856.27078800000004</v>
      </c>
      <c r="D85">
        <v>869.45868299999995</v>
      </c>
      <c r="E85">
        <v>874.09551299999998</v>
      </c>
      <c r="F85">
        <v>870.92130099999997</v>
      </c>
      <c r="G85">
        <v>864.46945300000004</v>
      </c>
      <c r="H85">
        <f>AVERAGE(C85:G85)</f>
        <v>867.0431476</v>
      </c>
      <c r="I85">
        <f>_xlfn.STDEV.S(C85:G85)</f>
        <v>6.9512297121351381</v>
      </c>
      <c r="L85">
        <v>7</v>
      </c>
      <c r="M85" t="s">
        <v>30</v>
      </c>
    </row>
    <row r="86" spans="2:13" x14ac:dyDescent="0.25">
      <c r="L86">
        <v>8</v>
      </c>
      <c r="M86" t="s">
        <v>31</v>
      </c>
    </row>
    <row r="87" spans="2:13" x14ac:dyDescent="0.25">
      <c r="L87">
        <v>9</v>
      </c>
      <c r="M87" t="s">
        <v>32</v>
      </c>
    </row>
    <row r="88" spans="2:13" x14ac:dyDescent="0.25">
      <c r="L88">
        <v>10</v>
      </c>
      <c r="M8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Lawson, Christopher A</dc:creator>
  <cp:lastModifiedBy>Lawson, Christopher A</cp:lastModifiedBy>
  <dcterms:created xsi:type="dcterms:W3CDTF">2023-10-23T01:52:55Z</dcterms:created>
  <dcterms:modified xsi:type="dcterms:W3CDTF">2023-10-23T15:39:03Z</dcterms:modified>
</cp:coreProperties>
</file>