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Tesis\Monografia\Instrumento de evaluación\INSTRUMENTO PARA EVALUAR EL CONJUNTO DE RECOMENDACIONES PROPUESTO\Versión final\"/>
    </mc:Choice>
  </mc:AlternateContent>
  <xr:revisionPtr revIDLastSave="0" documentId="13_ncr:1_{D1EF8E69-2AA8-466D-9E8F-24F9788304B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comendaciones generales" sheetId="1" r:id="rId1"/>
    <sheet name="Adaptabilidad-Rec específicas" sheetId="5" r:id="rId2"/>
    <sheet name="Accesibilidad-Rec específicas" sheetId="6" r:id="rId3"/>
    <sheet name="Estimulación positiva-Rec espec" sheetId="7" r:id="rId4"/>
    <sheet name="Estructura de niveles-Rec espec" sheetId="8" r:id="rId5"/>
    <sheet name="Mecanismo ecológico-Rec especif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9" l="1"/>
  <c r="F7" i="9" s="1"/>
  <c r="E6" i="9"/>
  <c r="F6" i="9" s="1"/>
  <c r="E5" i="9"/>
  <c r="E8" i="8"/>
  <c r="F8" i="8" s="1"/>
  <c r="E7" i="8"/>
  <c r="F7" i="8" s="1"/>
  <c r="E6" i="8"/>
  <c r="F6" i="8" s="1"/>
  <c r="E5" i="8"/>
  <c r="E7" i="7"/>
  <c r="F7" i="7" s="1"/>
  <c r="E6" i="7"/>
  <c r="F6" i="7" s="1"/>
  <c r="E5" i="7"/>
  <c r="E7" i="6"/>
  <c r="F7" i="6" s="1"/>
  <c r="E6" i="6"/>
  <c r="E5" i="6"/>
  <c r="F5" i="6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E10" i="1"/>
  <c r="F10" i="1" s="1"/>
  <c r="E9" i="1"/>
  <c r="F9" i="1" s="1"/>
  <c r="E8" i="1"/>
  <c r="F8" i="1" s="1"/>
  <c r="E7" i="1"/>
  <c r="F7" i="1" s="1"/>
  <c r="E6" i="1"/>
  <c r="F6" i="1" s="1"/>
  <c r="E5" i="1"/>
  <c r="D8" i="7"/>
  <c r="D8" i="9"/>
  <c r="D9" i="8"/>
  <c r="D8" i="6"/>
  <c r="D12" i="5"/>
  <c r="D11" i="1"/>
  <c r="E8" i="7" l="1"/>
  <c r="E8" i="6"/>
  <c r="E8" i="9"/>
  <c r="F5" i="9"/>
  <c r="F8" i="9" s="1"/>
  <c r="J9" i="9" s="1"/>
  <c r="E9" i="8"/>
  <c r="F5" i="8"/>
  <c r="F9" i="8" s="1"/>
  <c r="J12" i="8" s="1"/>
  <c r="F5" i="7"/>
  <c r="F8" i="7" s="1"/>
  <c r="J10" i="7" s="1"/>
  <c r="F6" i="6"/>
  <c r="F8" i="6" s="1"/>
  <c r="J10" i="6" s="1"/>
  <c r="E12" i="5"/>
  <c r="F5" i="5"/>
  <c r="F12" i="5" s="1"/>
  <c r="F5" i="1"/>
  <c r="F11" i="1" s="1"/>
  <c r="J12" i="1" s="1"/>
  <c r="K13" i="9" l="1"/>
  <c r="J13" i="9"/>
  <c r="J15" i="8"/>
  <c r="K15" i="8"/>
  <c r="K13" i="7"/>
  <c r="J14" i="7"/>
  <c r="K13" i="6"/>
  <c r="J14" i="6"/>
  <c r="J14" i="5"/>
  <c r="K18" i="5" s="1"/>
  <c r="K16" i="1"/>
  <c r="J16" i="1"/>
  <c r="E11" i="1"/>
  <c r="J18" i="5" l="1"/>
</calcChain>
</file>

<file path=xl/sharedStrings.xml><?xml version="1.0" encoding="utf-8"?>
<sst xmlns="http://schemas.openxmlformats.org/spreadsheetml/2006/main" count="152" uniqueCount="52">
  <si>
    <t>Puntos</t>
  </si>
  <si>
    <t>Colaboración interdisciplinaria</t>
  </si>
  <si>
    <t>Dominios cognitivos</t>
  </si>
  <si>
    <t>Variables o datos a medir</t>
  </si>
  <si>
    <t>Soporte multilingüe</t>
  </si>
  <si>
    <t>Cumplimiento</t>
  </si>
  <si>
    <t>Recomendación a evaluar</t>
  </si>
  <si>
    <t>Observaciones</t>
  </si>
  <si>
    <t>No.</t>
  </si>
  <si>
    <t>Totales</t>
  </si>
  <si>
    <t>Porcentaje</t>
  </si>
  <si>
    <t>Grados</t>
  </si>
  <si>
    <t>x</t>
  </si>
  <si>
    <t>y</t>
  </si>
  <si>
    <t>Inicial</t>
  </si>
  <si>
    <t>Final</t>
  </si>
  <si>
    <t>Rango de puntuación</t>
  </si>
  <si>
    <t>Nivel de cumplimiento</t>
  </si>
  <si>
    <t>Muy bueno</t>
  </si>
  <si>
    <t>Bueno</t>
  </si>
  <si>
    <t>Aceptable</t>
  </si>
  <si>
    <t>Mínimo</t>
  </si>
  <si>
    <t>Sin cumplimiento</t>
  </si>
  <si>
    <t>Cumple | No cumple</t>
  </si>
  <si>
    <t>Interfaces portátiles y amigables</t>
  </si>
  <si>
    <t>Adaptación a deficiencias</t>
  </si>
  <si>
    <t>Mejorar la experiencia</t>
  </si>
  <si>
    <t>Interfaz táctil</t>
  </si>
  <si>
    <t>Ajuste de sonido</t>
  </si>
  <si>
    <t>Limitaciones físicas</t>
  </si>
  <si>
    <t>Instrucciones multimodales</t>
  </si>
  <si>
    <t>Evitar distracciones</t>
  </si>
  <si>
    <r>
      <t xml:space="preserve">Recomendaciones específicas – Adaptabilidad: </t>
    </r>
    <r>
      <rPr>
        <sz val="11"/>
        <color theme="1"/>
        <rFont val="Calibri"/>
        <family val="2"/>
        <scheme val="minor"/>
      </rPr>
      <t>Si cumple se registra un valor de 1.43 puntos, de lo contrario 0 puntos.</t>
    </r>
  </si>
  <si>
    <t>Interacciones naturales y ecológicas</t>
  </si>
  <si>
    <t>Elementos positivos y de desafío</t>
  </si>
  <si>
    <t>Estimulación autónoma</t>
  </si>
  <si>
    <r>
      <t xml:space="preserve">Recomendaciones específicas - Estructura de niveles: </t>
    </r>
    <r>
      <rPr>
        <sz val="11"/>
        <color theme="1"/>
        <rFont val="Calibri"/>
        <family val="2"/>
        <scheme val="minor"/>
      </rPr>
      <t>Si cumple se registra un valor de 2.50 puntos, de lo contrario 0 puntos.</t>
    </r>
  </si>
  <si>
    <t>Enfoque en áreas cognitivas específicas</t>
  </si>
  <si>
    <t>Simplificación de objetivos y reglas</t>
  </si>
  <si>
    <t>Flexibilidad en niveles y desafíos</t>
  </si>
  <si>
    <t>Tiempo de descanso</t>
  </si>
  <si>
    <r>
      <t>Recomendaciones específicas - Mecanismo ecológico:</t>
    </r>
    <r>
      <rPr>
        <sz val="11"/>
        <color theme="1"/>
        <rFont val="Calibri"/>
        <family val="2"/>
        <scheme val="minor"/>
      </rPr>
      <t xml:space="preserve"> Si cumple se registra un valor de 3.33 puntos, de lo contrario 0 puntos.</t>
    </r>
  </si>
  <si>
    <t>Integración de la vida cotidiana</t>
  </si>
  <si>
    <t>Contenido ecológico</t>
  </si>
  <si>
    <t>Diversidad cultural y social</t>
  </si>
  <si>
    <t>Hardware y configuración</t>
  </si>
  <si>
    <t>Luminosidad externa</t>
  </si>
  <si>
    <r>
      <t xml:space="preserve">Recomendaciones generales: </t>
    </r>
    <r>
      <rPr>
        <sz val="11"/>
        <color theme="1"/>
        <rFont val="Calibri"/>
        <family val="2"/>
        <scheme val="minor"/>
      </rPr>
      <t>Si cumple se registra un valor de 1.67 puntos, de lo contrario 0 puntos.</t>
    </r>
  </si>
  <si>
    <r>
      <t xml:space="preserve">Recomendaciones específicas – Accesibilidad: </t>
    </r>
    <r>
      <rPr>
        <sz val="11"/>
        <color theme="1"/>
        <rFont val="Calibri"/>
        <family val="2"/>
        <scheme val="minor"/>
      </rPr>
      <t>Si cumple se registra un valor de 3,33 puntos, de lo contrario 0 puntos.</t>
    </r>
  </si>
  <si>
    <t>Definición, colores y contrastes</t>
  </si>
  <si>
    <t>Experiencia lúdica</t>
  </si>
  <si>
    <r>
      <t xml:space="preserve">Recomendaciones específicas – Estimulación positiva: </t>
    </r>
    <r>
      <rPr>
        <sz val="11"/>
        <color theme="1"/>
        <rFont val="Calibri"/>
        <family val="2"/>
        <scheme val="minor"/>
      </rPr>
      <t>Si cumple se registra un valor de 3.33 puntos, de lo contrario 0 puntos.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</si>
</sst>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45B3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FD123"/>
        <bgColor indexed="64"/>
      </patternFill>
    </fill>
    <fill>
      <patternFill patternType="solid">
        <fgColor rgb="FF00D23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0" xfId="0" applyFont="1"/>
    <xf numFmtId="2" fontId="3" fillId="0" borderId="0" xfId="1" applyNumberFormat="1" applyFont="1"/>
    <xf numFmtId="2" fontId="0" fillId="0" borderId="6" xfId="0" applyNumberFormat="1" applyBorder="1"/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9" fontId="0" fillId="0" borderId="0" xfId="1" applyFont="1"/>
    <xf numFmtId="0" fontId="0" fillId="0" borderId="1" xfId="0" applyBorder="1" applyAlignment="1">
      <alignment wrapText="1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D237"/>
      <color rgb="FF9FD123"/>
      <color rgb="FFE45B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2-4B32-A488-05CF81DACF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02-4B32-A488-05CF81DACF5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202-4B32-A488-05CF81DACF51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02-4B32-A488-05CF81DACF51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202-4B32-A488-05CF81DACF51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202-4B32-A488-05CF81DACF51}"/>
              </c:ext>
            </c:extLst>
          </c:dPt>
          <c:dLbls>
            <c:dLbl>
              <c:idx val="0"/>
              <c:layout>
                <c:manualLayout>
                  <c:x val="-0.11388898507566052"/>
                  <c:y val="-9.9749734696078105E-2"/>
                </c:manualLayout>
              </c:layout>
              <c:tx>
                <c:rich>
                  <a:bodyPr/>
                  <a:lstStyle/>
                  <a:p>
                    <a:fld id="{3847664C-E28F-4330-8261-0BA30CDF97F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202-4B32-A488-05CF81DACF51}"/>
                </c:ext>
              </c:extLst>
            </c:dLbl>
            <c:dLbl>
              <c:idx val="1"/>
              <c:layout>
                <c:manualLayout>
                  <c:x val="-9.6492113462406971E-3"/>
                  <c:y val="-0.18924767185167951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202-4B32-A488-05CF81DACF51}"/>
                </c:ext>
              </c:extLst>
            </c:dLbl>
            <c:dLbl>
              <c:idx val="2"/>
              <c:layout>
                <c:manualLayout>
                  <c:x val="9.8391822667284468E-2"/>
                  <c:y val="-0.14922395055983384"/>
                </c:manualLayout>
              </c:layout>
              <c:tx>
                <c:rich>
                  <a:bodyPr/>
                  <a:lstStyle/>
                  <a:p>
                    <a:fld id="{AA9C8CC2-7717-4849-B768-5C62BA3BA2C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202-4B32-A488-05CF81DACF51}"/>
                </c:ext>
              </c:extLst>
            </c:dLbl>
            <c:dLbl>
              <c:idx val="3"/>
              <c:layout>
                <c:manualLayout>
                  <c:x val="0.16081883839615485"/>
                  <c:y val="-2.2989473265007557E-2"/>
                </c:manualLayout>
              </c:layout>
              <c:tx>
                <c:rich>
                  <a:bodyPr/>
                  <a:lstStyle/>
                  <a:p>
                    <a:fld id="{86386C88-2388-4EE3-A79E-CD1B33D8F59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202-4B32-A488-05CF81DACF51}"/>
                </c:ext>
              </c:extLst>
            </c:dLbl>
            <c:dLbl>
              <c:idx val="4"/>
              <c:layout>
                <c:manualLayout>
                  <c:x val="0.14883044662505979"/>
                  <c:y val="5.5555329281212394E-2"/>
                </c:manualLayout>
              </c:layout>
              <c:tx>
                <c:rich>
                  <a:bodyPr/>
                  <a:lstStyle/>
                  <a:p>
                    <a:fld id="{4D30E155-E47C-4743-9F94-0CBAC3C7E42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202-4B32-A488-05CF81DACF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02-4B32-A488-05CF81DACF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'Recomendaciones generales'!$K$3:$K$8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'Recomendaciones generales'!$J$3:$J$7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02-4B32-A488-05CF81DA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'Recomendaciones generales'!$J$15:$J$16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'Recomendaciones generales'!$K$15:$K$16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02-4B32-A488-05CF81DA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0319939273592"/>
          <c:y val="0.12539576180153891"/>
          <c:w val="0.61451827276085802"/>
          <c:h val="0.84355244410305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BD-40D6-8C4A-8D9A1D9217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BD-40D6-8C4A-8D9A1D92173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BD-40D6-8C4A-8D9A1D92173A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BD-40D6-8C4A-8D9A1D92173A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BD-40D6-8C4A-8D9A1D92173A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BD-40D6-8C4A-8D9A1D92173A}"/>
              </c:ext>
            </c:extLst>
          </c:dPt>
          <c:dLbls>
            <c:dLbl>
              <c:idx val="0"/>
              <c:layout>
                <c:manualLayout>
                  <c:x val="-0.12324570677507693"/>
                  <c:y val="-8.233832442188152E-2"/>
                </c:manualLayout>
              </c:layout>
              <c:tx>
                <c:rich>
                  <a:bodyPr/>
                  <a:lstStyle/>
                  <a:p>
                    <a:fld id="{14EB6A2D-4C8B-4400-97DA-050EB5D2295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BD-40D6-8C4A-8D9A1D92173A}"/>
                </c:ext>
              </c:extLst>
            </c:dLbl>
            <c:dLbl>
              <c:idx val="1"/>
              <c:layout>
                <c:manualLayout>
                  <c:x val="-2.8362681544251773E-2"/>
                  <c:y val="-0.1812003425106985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1BD-40D6-8C4A-8D9A1D92173A}"/>
                </c:ext>
              </c:extLst>
            </c:dLbl>
            <c:dLbl>
              <c:idx val="2"/>
              <c:layout>
                <c:manualLayout>
                  <c:x val="0.10832729628945485"/>
                  <c:y val="-0.13205679259233946"/>
                </c:manualLayout>
              </c:layout>
              <c:tx>
                <c:rich>
                  <a:bodyPr/>
                  <a:lstStyle/>
                  <a:p>
                    <a:fld id="{B0DADFB7-DCBC-4024-A6BC-2819DF82E3A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1BD-40D6-8C4A-8D9A1D92173A}"/>
                </c:ext>
              </c:extLst>
            </c:dLbl>
            <c:dLbl>
              <c:idx val="3"/>
              <c:layout>
                <c:manualLayout>
                  <c:x val="0.17094707508831866"/>
                  <c:y val="-1.9414552346540003E-2"/>
                </c:manualLayout>
              </c:layout>
              <c:tx>
                <c:rich>
                  <a:bodyPr/>
                  <a:lstStyle/>
                  <a:p>
                    <a:fld id="{74E11261-8325-4DD7-82DB-ED512E5640F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1BD-40D6-8C4A-8D9A1D92173A}"/>
                </c:ext>
              </c:extLst>
            </c:dLbl>
            <c:dLbl>
              <c:idx val="4"/>
              <c:layout>
                <c:manualLayout>
                  <c:x val="0.15818716832447638"/>
                  <c:y val="5.5555274082030391E-2"/>
                </c:manualLayout>
              </c:layout>
              <c:tx>
                <c:rich>
                  <a:bodyPr/>
                  <a:lstStyle/>
                  <a:p>
                    <a:fld id="{ACAE108C-ED2E-4159-8970-CC65C83F406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1BD-40D6-8C4A-8D9A1D9217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BD-40D6-8C4A-8D9A1D921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'Adaptabilidad-Rec específicas'!$K$3:$K$8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'Adaptabilidad-Rec específicas'!$J$3:$J$7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F1BD-40D6-8C4A-8D9A1D92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'Adaptabilidad-Rec específicas'!$J$17:$J$18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'Adaptabilidad-Rec específicas'!$K$17:$K$18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BD-40D6-8C4A-8D9A1D92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48786199704834"/>
          <c:y val="0.12241011135743954"/>
          <c:w val="0.60774428448969142"/>
          <c:h val="0.876213847055525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5-4BD6-8CBC-BBA340863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5-4BD6-8CBC-BBA34086339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95-4BD6-8CBC-BBA34086339C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95-4BD6-8CBC-BBA34086339C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95-4BD6-8CBC-BBA34086339C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95-4BD6-8CBC-BBA34086339C}"/>
              </c:ext>
            </c:extLst>
          </c:dPt>
          <c:dLbls>
            <c:dLbl>
              <c:idx val="0"/>
              <c:layout>
                <c:manualLayout>
                  <c:x val="-0.12324570677507693"/>
                  <c:y val="-8.233832442188152E-2"/>
                </c:manualLayout>
              </c:layout>
              <c:tx>
                <c:rich>
                  <a:bodyPr/>
                  <a:lstStyle/>
                  <a:p>
                    <a:fld id="{7B1176B1-B367-4B6C-AEE8-509E8CBCDDA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95-4BD6-8CBC-BBA34086339C}"/>
                </c:ext>
              </c:extLst>
            </c:dLbl>
            <c:dLbl>
              <c:idx val="1"/>
              <c:layout>
                <c:manualLayout>
                  <c:x val="-2.83627172866018E-2"/>
                  <c:y val="-0.20540172769665926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95-4BD6-8CBC-BBA34086339C}"/>
                </c:ext>
              </c:extLst>
            </c:dLbl>
            <c:dLbl>
              <c:idx val="2"/>
              <c:layout>
                <c:manualLayout>
                  <c:x val="9.5414689325450483E-2"/>
                  <c:y val="-0.15666609608581536"/>
                </c:manualLayout>
              </c:layout>
              <c:tx>
                <c:rich>
                  <a:bodyPr/>
                  <a:lstStyle/>
                  <a:p>
                    <a:fld id="{5AA62D7B-29D2-4886-AE52-E9055AC9966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95-4BD6-8CBC-BBA34086339C}"/>
                </c:ext>
              </c:extLst>
            </c:dLbl>
            <c:dLbl>
              <c:idx val="3"/>
              <c:layout>
                <c:manualLayout>
                  <c:x val="0.16270915630495675"/>
                  <c:y val="-3.3907337669747802E-2"/>
                </c:manualLayout>
              </c:layout>
              <c:tx>
                <c:rich>
                  <a:bodyPr/>
                  <a:lstStyle/>
                  <a:p>
                    <a:fld id="{311FD5B5-732D-4986-95A8-A59854460F6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95-4BD6-8CBC-BBA34086339C}"/>
                </c:ext>
              </c:extLst>
            </c:dLbl>
            <c:dLbl>
              <c:idx val="4"/>
              <c:layout>
                <c:manualLayout>
                  <c:x val="0.14471928382689536"/>
                  <c:y val="5.5555175168321348E-2"/>
                </c:manualLayout>
              </c:layout>
              <c:tx>
                <c:rich>
                  <a:bodyPr/>
                  <a:lstStyle/>
                  <a:p>
                    <a:fld id="{2A655CE9-1B5E-464F-84E2-19BFA70623B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95-4BD6-8CBC-BBA3408633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795-4BD6-8CBC-BBA3408633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'Accesibilidad-Rec específicas'!$K$3:$K$8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'Accesibilidad-Rec específicas'!$J$3:$J$7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795-4BD6-8CBC-BBA34086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'Accesibilidad-Rec específicas'!$J$13:$J$14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'Accesibilidad-Rec específicas'!$K$12:$K$13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795-4BD6-8CBC-BBA34086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3051070636374"/>
          <c:y val="0.14220985963711058"/>
          <c:w val="0.58249193598274962"/>
          <c:h val="0.857790140362889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23-4C7E-8E9A-B1DB2C82AE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23-4C7E-8E9A-B1DB2C82AEF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23-4C7E-8E9A-B1DB2C82AEFA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23-4C7E-8E9A-B1DB2C82AEFA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23-4C7E-8E9A-B1DB2C82AEFA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23-4C7E-8E9A-B1DB2C82AEFA}"/>
              </c:ext>
            </c:extLst>
          </c:dPt>
          <c:dLbls>
            <c:dLbl>
              <c:idx val="0"/>
              <c:layout>
                <c:manualLayout>
                  <c:x val="-0.12324570677507693"/>
                  <c:y val="-8.233832442188152E-2"/>
                </c:manualLayout>
              </c:layout>
              <c:tx>
                <c:rich>
                  <a:bodyPr/>
                  <a:lstStyle/>
                  <a:p>
                    <a:fld id="{338A2416-9640-4B7E-9C8B-6C87714B38B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23-4C7E-8E9A-B1DB2C82AEFA}"/>
                </c:ext>
              </c:extLst>
            </c:dLbl>
            <c:dLbl>
              <c:idx val="1"/>
              <c:layout>
                <c:manualLayout>
                  <c:x val="-2.8362717286601842E-2"/>
                  <c:y val="-0.18598425196850393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523-4C7E-8E9A-B1DB2C82AEFA}"/>
                </c:ext>
              </c:extLst>
            </c:dLbl>
            <c:dLbl>
              <c:idx val="2"/>
              <c:layout>
                <c:manualLayout>
                  <c:x val="9.5414689325450483E-2"/>
                  <c:y val="-0.15666609608581536"/>
                </c:manualLayout>
              </c:layout>
              <c:tx>
                <c:rich>
                  <a:bodyPr/>
                  <a:lstStyle/>
                  <a:p>
                    <a:fld id="{8485DAA3-CA40-4462-B361-FF0BF179F0A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523-4C7E-8E9A-B1DB2C82AEFA}"/>
                </c:ext>
              </c:extLst>
            </c:dLbl>
            <c:dLbl>
              <c:idx val="3"/>
              <c:layout>
                <c:manualLayout>
                  <c:x val="0.16270915630495675"/>
                  <c:y val="-3.3907337669747802E-2"/>
                </c:manualLayout>
              </c:layout>
              <c:tx>
                <c:rich>
                  <a:bodyPr/>
                  <a:lstStyle/>
                  <a:p>
                    <a:fld id="{63A3D0D4-E638-4FEF-96B4-2DA2389BB68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523-4C7E-8E9A-B1DB2C82AEFA}"/>
                </c:ext>
              </c:extLst>
            </c:dLbl>
            <c:dLbl>
              <c:idx val="4"/>
              <c:layout>
                <c:manualLayout>
                  <c:x val="0.14471928382689536"/>
                  <c:y val="5.5555175168321348E-2"/>
                </c:manualLayout>
              </c:layout>
              <c:tx>
                <c:rich>
                  <a:bodyPr/>
                  <a:lstStyle/>
                  <a:p>
                    <a:fld id="{2B90EDF6-B84A-42A2-BA59-77D39EEF01E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523-4C7E-8E9A-B1DB2C82AE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523-4C7E-8E9A-B1DB2C82AE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'Estimulación positiva-Rec espec'!$K$3:$K$8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'Estimulación positiva-Rec espec'!$J$3:$J$7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3523-4C7E-8E9A-B1DB2C82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'Estimulación positiva-Rec espec'!$J$13:$J$14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'Estimulación positiva-Rec espec'!$K$12:$K$13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523-4C7E-8E9A-B1DB2C82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3851993248318"/>
          <c:y val="6.4766058649073824E-2"/>
          <c:w val="0.60774428448969142"/>
          <c:h val="0.93523394135092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9-4ACF-9E08-DCA38366B5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9-4ACF-9E08-DCA38366B5A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39-4ACF-9E08-DCA38366B5A3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39-4ACF-9E08-DCA38366B5A3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39-4ACF-9E08-DCA38366B5A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39-4ACF-9E08-DCA38366B5A3}"/>
              </c:ext>
            </c:extLst>
          </c:dPt>
          <c:dLbls>
            <c:dLbl>
              <c:idx val="0"/>
              <c:layout>
                <c:manualLayout>
                  <c:x val="-0.12324570677507693"/>
                  <c:y val="-8.233832442188152E-2"/>
                </c:manualLayout>
              </c:layout>
              <c:tx>
                <c:rich>
                  <a:bodyPr/>
                  <a:lstStyle/>
                  <a:p>
                    <a:fld id="{D520C74A-1272-4428-84F0-6ED213610F3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39-4ACF-9E08-DCA38366B5A3}"/>
                </c:ext>
              </c:extLst>
            </c:dLbl>
            <c:dLbl>
              <c:idx val="1"/>
              <c:layout>
                <c:manualLayout>
                  <c:x val="-2.83627172866018E-2"/>
                  <c:y val="-0.20670948102728354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239-4ACF-9E08-DCA38366B5A3}"/>
                </c:ext>
              </c:extLst>
            </c:dLbl>
            <c:dLbl>
              <c:idx val="2"/>
              <c:layout>
                <c:manualLayout>
                  <c:x val="0.13581872972949088"/>
                  <c:y val="-0.15156794993700784"/>
                </c:manualLayout>
              </c:layout>
              <c:tx>
                <c:rich>
                  <a:bodyPr/>
                  <a:lstStyle/>
                  <a:p>
                    <a:fld id="{01AA8024-53A6-4559-8A2D-BD3B14AC101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239-4ACF-9E08-DCA38366B5A3}"/>
                </c:ext>
              </c:extLst>
            </c:dLbl>
            <c:dLbl>
              <c:idx val="3"/>
              <c:layout>
                <c:manualLayout>
                  <c:x val="0.16270915630495675"/>
                  <c:y val="-3.3907337669747802E-2"/>
                </c:manualLayout>
              </c:layout>
              <c:tx>
                <c:rich>
                  <a:bodyPr/>
                  <a:lstStyle/>
                  <a:p>
                    <a:fld id="{8617C621-2C7D-4DF1-912A-F9C9D33E20D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239-4ACF-9E08-DCA38366B5A3}"/>
                </c:ext>
              </c:extLst>
            </c:dLbl>
            <c:dLbl>
              <c:idx val="4"/>
              <c:layout>
                <c:manualLayout>
                  <c:x val="0.14471928382689536"/>
                  <c:y val="5.5555175168321348E-2"/>
                </c:manualLayout>
              </c:layout>
              <c:tx>
                <c:rich>
                  <a:bodyPr/>
                  <a:lstStyle/>
                  <a:p>
                    <a:fld id="{0D916D9D-6B44-427B-9564-A9744129D68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239-4ACF-9E08-DCA38366B5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239-4ACF-9E08-DCA38366B5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'Estructura de niveles-Rec espec'!$K$3:$K$8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'Estructura de niveles-Rec espec'!$J$3:$J$7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239-4ACF-9E08-DCA38366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'Estructura de niveles-Rec espec'!$J$14:$J$15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'Estructura de niveles-Rec espec'!$K$14:$K$15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239-4ACF-9E08-DCA38366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02123598186589"/>
          <c:y val="9.1485221955951157E-2"/>
          <c:w val="0.59876560884434904"/>
          <c:h val="0.85779014036288947"/>
        </c:manualLayout>
      </c:layout>
      <c:doughnut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76-4A40-831F-699D0EB0C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76-4A40-831F-699D0EB0C30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76-4A40-831F-699D0EB0C303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76-4A40-831F-699D0EB0C303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76-4A40-831F-699D0EB0C30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76-4A40-831F-699D0EB0C303}"/>
              </c:ext>
            </c:extLst>
          </c:dPt>
          <c:dLbls>
            <c:dLbl>
              <c:idx val="0"/>
              <c:layout>
                <c:manualLayout>
                  <c:x val="-0.11426708025133227"/>
                  <c:y val="-0.11132374757503138"/>
                </c:manualLayout>
              </c:layout>
              <c:tx>
                <c:rich>
                  <a:bodyPr/>
                  <a:lstStyle/>
                  <a:p>
                    <a:fld id="{7E32D9E8-20E1-4FC6-A0FD-E9984749F16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D76-4A40-831F-699D0EB0C303}"/>
                </c:ext>
              </c:extLst>
            </c:dLbl>
            <c:dLbl>
              <c:idx val="1"/>
              <c:layout>
                <c:manualLayout>
                  <c:x val="-3.7341392931944113E-2"/>
                  <c:y val="-0.20772338240328656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76-4A40-831F-699D0EB0C303}"/>
                </c:ext>
              </c:extLst>
            </c:dLbl>
            <c:dLbl>
              <c:idx val="2"/>
              <c:layout>
                <c:manualLayout>
                  <c:x val="9.5414689325450483E-2"/>
                  <c:y val="-0.15666609608581536"/>
                </c:manualLayout>
              </c:layout>
              <c:tx>
                <c:rich>
                  <a:bodyPr/>
                  <a:lstStyle/>
                  <a:p>
                    <a:fld id="{F903005C-38C1-4EC3-95D2-D41AAD3FC26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D76-4A40-831F-699D0EB0C303}"/>
                </c:ext>
              </c:extLst>
            </c:dLbl>
            <c:dLbl>
              <c:idx val="3"/>
              <c:layout>
                <c:manualLayout>
                  <c:x val="0.16270915630495675"/>
                  <c:y val="-3.3907337669747802E-2"/>
                </c:manualLayout>
              </c:layout>
              <c:tx>
                <c:rich>
                  <a:bodyPr/>
                  <a:lstStyle/>
                  <a:p>
                    <a:fld id="{8003C395-4C0D-4601-824C-F36A9CA0F94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D76-4A40-831F-699D0EB0C303}"/>
                </c:ext>
              </c:extLst>
            </c:dLbl>
            <c:dLbl>
              <c:idx val="4"/>
              <c:layout>
                <c:manualLayout>
                  <c:x val="0.14471928382689536"/>
                  <c:y val="5.5555175168321348E-2"/>
                </c:manualLayout>
              </c:layout>
              <c:tx>
                <c:rich>
                  <a:bodyPr/>
                  <a:lstStyle/>
                  <a:p>
                    <a:fld id="{64E78F0B-E0C5-4178-8F61-58F6FC548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D76-4A40-831F-699D0EB0C30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D76-4A40-831F-699D0EB0C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'Mecanismo ecológico-Rec especif'!$K$3:$K$8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'Mecanismo ecológico-Rec especif'!$J$3:$J$7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D76-4A40-831F-699D0EB0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'Mecanismo ecológico-Rec especif'!$J$12:$J$13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'Mecanismo ecológico-Rec especif'!$K$12:$K$13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76-4A40-831F-699D0EB0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D$5" lockText="1" noThreeD="1"/>
</file>

<file path=xl/ctrlProps/ctrlProp10.xml><?xml version="1.0" encoding="utf-8"?>
<formControlPr xmlns="http://schemas.microsoft.com/office/spreadsheetml/2009/9/main" objectType="CheckBox" fmlaLink="$D$8" lockText="1" noThreeD="1"/>
</file>

<file path=xl/ctrlProps/ctrlProp11.xml><?xml version="1.0" encoding="utf-8"?>
<formControlPr xmlns="http://schemas.microsoft.com/office/spreadsheetml/2009/9/main" objectType="CheckBox" fmlaLink="$D$9" lockText="1" noThreeD="1"/>
</file>

<file path=xl/ctrlProps/ctrlProp12.xml><?xml version="1.0" encoding="utf-8"?>
<formControlPr xmlns="http://schemas.microsoft.com/office/spreadsheetml/2009/9/main" objectType="CheckBox" fmlaLink="$D$10" lockText="1" noThreeD="1"/>
</file>

<file path=xl/ctrlProps/ctrlProp13.xml><?xml version="1.0" encoding="utf-8"?>
<formControlPr xmlns="http://schemas.microsoft.com/office/spreadsheetml/2009/9/main" objectType="CheckBox" fmlaLink="$D$11" lockText="1" noThreeD="1"/>
</file>

<file path=xl/ctrlProps/ctrlProp14.xml><?xml version="1.0" encoding="utf-8"?>
<formControlPr xmlns="http://schemas.microsoft.com/office/spreadsheetml/2009/9/main" objectType="CheckBox" fmlaLink="$D$5" lockText="1" noThreeD="1"/>
</file>

<file path=xl/ctrlProps/ctrlProp15.xml><?xml version="1.0" encoding="utf-8"?>
<formControlPr xmlns="http://schemas.microsoft.com/office/spreadsheetml/2009/9/main" objectType="CheckBox" fmlaLink="$D$6" lockText="1" noThreeD="1"/>
</file>

<file path=xl/ctrlProps/ctrlProp16.xml><?xml version="1.0" encoding="utf-8"?>
<formControlPr xmlns="http://schemas.microsoft.com/office/spreadsheetml/2009/9/main" objectType="CheckBox" fmlaLink="$D$7" lockText="1" noThreeD="1"/>
</file>

<file path=xl/ctrlProps/ctrlProp17.xml><?xml version="1.0" encoding="utf-8"?>
<formControlPr xmlns="http://schemas.microsoft.com/office/spreadsheetml/2009/9/main" objectType="CheckBox" fmlaLink="$D$5" lockText="1" noThreeD="1"/>
</file>

<file path=xl/ctrlProps/ctrlProp18.xml><?xml version="1.0" encoding="utf-8"?>
<formControlPr xmlns="http://schemas.microsoft.com/office/spreadsheetml/2009/9/main" objectType="CheckBox" fmlaLink="$D$6" lockText="1" noThreeD="1"/>
</file>

<file path=xl/ctrlProps/ctrlProp19.xml><?xml version="1.0" encoding="utf-8"?>
<formControlPr xmlns="http://schemas.microsoft.com/office/spreadsheetml/2009/9/main" objectType="CheckBox" fmlaLink="$D$7" lockText="1" noThreeD="1"/>
</file>

<file path=xl/ctrlProps/ctrlProp2.xml><?xml version="1.0" encoding="utf-8"?>
<formControlPr xmlns="http://schemas.microsoft.com/office/spreadsheetml/2009/9/main" objectType="CheckBox" fmlaLink="$D$6" lockText="1" noThreeD="1"/>
</file>

<file path=xl/ctrlProps/ctrlProp20.xml><?xml version="1.0" encoding="utf-8"?>
<formControlPr xmlns="http://schemas.microsoft.com/office/spreadsheetml/2009/9/main" objectType="CheckBox" fmlaLink="$D$5" lockText="1" noThreeD="1"/>
</file>

<file path=xl/ctrlProps/ctrlProp21.xml><?xml version="1.0" encoding="utf-8"?>
<formControlPr xmlns="http://schemas.microsoft.com/office/spreadsheetml/2009/9/main" objectType="CheckBox" fmlaLink="$D$6" lockText="1" noThreeD="1"/>
</file>

<file path=xl/ctrlProps/ctrlProp22.xml><?xml version="1.0" encoding="utf-8"?>
<formControlPr xmlns="http://schemas.microsoft.com/office/spreadsheetml/2009/9/main" objectType="CheckBox" fmlaLink="$D$7" lockText="1" noThreeD="1"/>
</file>

<file path=xl/ctrlProps/ctrlProp23.xml><?xml version="1.0" encoding="utf-8"?>
<formControlPr xmlns="http://schemas.microsoft.com/office/spreadsheetml/2009/9/main" objectType="CheckBox" fmlaLink="$D$8" lockText="1" noThreeD="1"/>
</file>

<file path=xl/ctrlProps/ctrlProp24.xml><?xml version="1.0" encoding="utf-8"?>
<formControlPr xmlns="http://schemas.microsoft.com/office/spreadsheetml/2009/9/main" objectType="CheckBox" fmlaLink="$D$5" lockText="1" noThreeD="1"/>
</file>

<file path=xl/ctrlProps/ctrlProp25.xml><?xml version="1.0" encoding="utf-8"?>
<formControlPr xmlns="http://schemas.microsoft.com/office/spreadsheetml/2009/9/main" objectType="CheckBox" fmlaLink="$D$6" lockText="1" noThreeD="1"/>
</file>

<file path=xl/ctrlProps/ctrlProp26.xml><?xml version="1.0" encoding="utf-8"?>
<formControlPr xmlns="http://schemas.microsoft.com/office/spreadsheetml/2009/9/main" objectType="CheckBox" fmlaLink="$D$7" lockText="1" noThreeD="1"/>
</file>

<file path=xl/ctrlProps/ctrlProp3.xml><?xml version="1.0" encoding="utf-8"?>
<formControlPr xmlns="http://schemas.microsoft.com/office/spreadsheetml/2009/9/main" objectType="CheckBox" fmlaLink="$D$7" lockText="1" noThreeD="1"/>
</file>

<file path=xl/ctrlProps/ctrlProp4.xml><?xml version="1.0" encoding="utf-8"?>
<formControlPr xmlns="http://schemas.microsoft.com/office/spreadsheetml/2009/9/main" objectType="CheckBox" fmlaLink="$D$8" lockText="1" noThreeD="1"/>
</file>

<file path=xl/ctrlProps/ctrlProp5.xml><?xml version="1.0" encoding="utf-8"?>
<formControlPr xmlns="http://schemas.microsoft.com/office/spreadsheetml/2009/9/main" objectType="CheckBox" fmlaLink="$D$9" lockText="1" noThreeD="1"/>
</file>

<file path=xl/ctrlProps/ctrlProp6.xml><?xml version="1.0" encoding="utf-8"?>
<formControlPr xmlns="http://schemas.microsoft.com/office/spreadsheetml/2009/9/main" objectType="CheckBox" fmlaLink="$D$10" lockText="1" noThreeD="1"/>
</file>

<file path=xl/ctrlProps/ctrlProp7.xml><?xml version="1.0" encoding="utf-8"?>
<formControlPr xmlns="http://schemas.microsoft.com/office/spreadsheetml/2009/9/main" objectType="CheckBox" fmlaLink="$D$5" lockText="1" noThreeD="1"/>
</file>

<file path=xl/ctrlProps/ctrlProp8.xml><?xml version="1.0" encoding="utf-8"?>
<formControlPr xmlns="http://schemas.microsoft.com/office/spreadsheetml/2009/9/main" objectType="CheckBox" fmlaLink="$D$6" lockText="1" noThreeD="1"/>
</file>

<file path=xl/ctrlProps/ctrlProp9.xml><?xml version="1.0" encoding="utf-8"?>
<formControlPr xmlns="http://schemas.microsoft.com/office/spreadsheetml/2009/9/main" objectType="CheckBox" fmlaLink="$D$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123821</xdr:rowOff>
    </xdr:from>
    <xdr:to>
      <xdr:col>12</xdr:col>
      <xdr:colOff>771526</xdr:colOff>
      <xdr:row>19</xdr:row>
      <xdr:rowOff>171451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0</xdr:rowOff>
        </xdr:from>
        <xdr:to>
          <xdr:col>3</xdr:col>
          <xdr:colOff>1200150</xdr:colOff>
          <xdr:row>8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8</xdr:row>
          <xdr:rowOff>0</xdr:rowOff>
        </xdr:from>
        <xdr:to>
          <xdr:col>3</xdr:col>
          <xdr:colOff>1200150</xdr:colOff>
          <xdr:row>9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9</xdr:row>
          <xdr:rowOff>0</xdr:rowOff>
        </xdr:from>
        <xdr:to>
          <xdr:col>3</xdr:col>
          <xdr:colOff>1200150</xdr:colOff>
          <xdr:row>10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7</xdr:row>
      <xdr:rowOff>85720</xdr:rowOff>
    </xdr:from>
    <xdr:to>
      <xdr:col>12</xdr:col>
      <xdr:colOff>800101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0</xdr:rowOff>
        </xdr:from>
        <xdr:to>
          <xdr:col>3</xdr:col>
          <xdr:colOff>1200150</xdr:colOff>
          <xdr:row>8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8</xdr:row>
          <xdr:rowOff>0</xdr:rowOff>
        </xdr:from>
        <xdr:to>
          <xdr:col>3</xdr:col>
          <xdr:colOff>1200150</xdr:colOff>
          <xdr:row>9</xdr:row>
          <xdr:rowOff>19050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9</xdr:row>
          <xdr:rowOff>0</xdr:rowOff>
        </xdr:from>
        <xdr:to>
          <xdr:col>3</xdr:col>
          <xdr:colOff>1200150</xdr:colOff>
          <xdr:row>10</xdr:row>
          <xdr:rowOff>19050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10</xdr:row>
          <xdr:rowOff>0</xdr:rowOff>
        </xdr:from>
        <xdr:to>
          <xdr:col>3</xdr:col>
          <xdr:colOff>1200150</xdr:colOff>
          <xdr:row>11</xdr:row>
          <xdr:rowOff>19050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7</xdr:row>
      <xdr:rowOff>104775</xdr:rowOff>
    </xdr:from>
    <xdr:to>
      <xdr:col>13</xdr:col>
      <xdr:colOff>28575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7</xdr:row>
      <xdr:rowOff>180975</xdr:rowOff>
    </xdr:from>
    <xdr:to>
      <xdr:col>12</xdr:col>
      <xdr:colOff>800100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7</xdr:row>
      <xdr:rowOff>57151</xdr:rowOff>
    </xdr:from>
    <xdr:to>
      <xdr:col>13</xdr:col>
      <xdr:colOff>28575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0</xdr:rowOff>
        </xdr:from>
        <xdr:to>
          <xdr:col>3</xdr:col>
          <xdr:colOff>1200150</xdr:colOff>
          <xdr:row>8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14</xdr:row>
      <xdr:rowOff>28575</xdr:rowOff>
    </xdr:from>
    <xdr:to>
      <xdr:col>13</xdr:col>
      <xdr:colOff>66675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5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10" Type="http://schemas.openxmlformats.org/officeDocument/2006/relationships/ctrlProp" Target="../ctrlProps/ctrlProp13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O32"/>
  <sheetViews>
    <sheetView showGridLines="0" tabSelected="1" zoomScale="150" zoomScaleNormal="150" workbookViewId="0">
      <selection activeCell="C19" sqref="C19"/>
    </sheetView>
  </sheetViews>
  <sheetFormatPr baseColWidth="10" defaultColWidth="9.140625" defaultRowHeight="15" x14ac:dyDescent="0.25"/>
  <cols>
    <col min="2" max="2" width="13.7109375" customWidth="1"/>
    <col min="3" max="3" width="39.5703125" bestFit="1" customWidth="1"/>
    <col min="4" max="4" width="19.42578125" bestFit="1" customWidth="1"/>
    <col min="5" max="5" width="9.85546875" bestFit="1" customWidth="1"/>
    <col min="6" max="6" width="9.85546875" hidden="1" customWidth="1"/>
    <col min="7" max="7" width="30.42578125" customWidth="1"/>
    <col min="8" max="8" width="9.5703125" customWidth="1"/>
    <col min="9" max="9" width="8.5703125" customWidth="1"/>
    <col min="10" max="10" width="10.7109375" customWidth="1"/>
    <col min="11" max="11" width="9.140625" hidden="1" customWidth="1"/>
    <col min="12" max="12" width="9.85546875" customWidth="1"/>
    <col min="13" max="13" width="12.140625" customWidth="1"/>
  </cols>
  <sheetData>
    <row r="2" spans="2:15" ht="16.5" x14ac:dyDescent="0.3">
      <c r="B2" s="29" t="s">
        <v>8</v>
      </c>
      <c r="C2" s="29" t="s">
        <v>6</v>
      </c>
      <c r="D2" s="5" t="s">
        <v>5</v>
      </c>
      <c r="E2" s="29" t="s">
        <v>0</v>
      </c>
      <c r="F2" s="32" t="s">
        <v>10</v>
      </c>
      <c r="G2" s="29" t="s">
        <v>7</v>
      </c>
      <c r="I2" s="34" t="s">
        <v>16</v>
      </c>
      <c r="J2" s="34"/>
      <c r="K2" s="10"/>
      <c r="L2" s="35" t="s">
        <v>17</v>
      </c>
      <c r="M2" s="36"/>
      <c r="O2" s="19"/>
    </row>
    <row r="3" spans="2:15" ht="16.5" x14ac:dyDescent="0.3">
      <c r="B3" s="29"/>
      <c r="C3" s="29"/>
      <c r="D3" s="5" t="s">
        <v>23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22</v>
      </c>
      <c r="M3" s="38"/>
      <c r="O3" s="19"/>
    </row>
    <row r="4" spans="2:15" ht="16.5" x14ac:dyDescent="0.3">
      <c r="B4" s="30" t="s">
        <v>47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21</v>
      </c>
      <c r="M4" s="40"/>
      <c r="O4" s="19"/>
    </row>
    <row r="5" spans="2:15" x14ac:dyDescent="0.25">
      <c r="B5" s="2">
        <v>1</v>
      </c>
      <c r="C5" s="3" t="s">
        <v>2</v>
      </c>
      <c r="D5" s="18" t="b">
        <v>0</v>
      </c>
      <c r="E5" s="43">
        <f>IF(EXACT(D5,"VERDADERO"),(10/COUNT(B5:B10)),0)</f>
        <v>0</v>
      </c>
      <c r="F5" s="8">
        <f>E5/10</f>
        <v>0</v>
      </c>
      <c r="G5" s="3"/>
      <c r="I5" s="12">
        <v>3.26</v>
      </c>
      <c r="J5" s="17">
        <v>5.5</v>
      </c>
      <c r="K5" s="17">
        <v>1.125</v>
      </c>
      <c r="L5" s="41" t="s">
        <v>20</v>
      </c>
      <c r="M5" s="42"/>
    </row>
    <row r="6" spans="2:15" x14ac:dyDescent="0.25">
      <c r="B6" s="2">
        <v>2</v>
      </c>
      <c r="C6" s="3" t="s">
        <v>1</v>
      </c>
      <c r="D6" s="18" t="b">
        <v>0</v>
      </c>
      <c r="E6" s="43">
        <f>IF(EXACT(D6,"VERDADERO"),(10/COUNT(B5:B10)),0)</f>
        <v>0</v>
      </c>
      <c r="F6" s="8">
        <f t="shared" ref="F6:F10" si="0">E6/10</f>
        <v>0</v>
      </c>
      <c r="G6" s="3"/>
      <c r="I6" s="12">
        <v>5.51</v>
      </c>
      <c r="J6" s="17">
        <v>7.75</v>
      </c>
      <c r="K6" s="17">
        <v>1.125</v>
      </c>
      <c r="L6" s="25" t="s">
        <v>19</v>
      </c>
      <c r="M6" s="26"/>
    </row>
    <row r="7" spans="2:15" x14ac:dyDescent="0.25">
      <c r="B7" s="2">
        <v>3</v>
      </c>
      <c r="C7" s="3" t="s">
        <v>45</v>
      </c>
      <c r="D7" s="18" t="b">
        <v>0</v>
      </c>
      <c r="E7" s="43">
        <f>IF(EXACT(D7,"VERDADERO"),(10/COUNT(B5:B10)),0)</f>
        <v>0</v>
      </c>
      <c r="F7" s="8">
        <f t="shared" si="0"/>
        <v>0</v>
      </c>
      <c r="G7" s="3"/>
      <c r="I7" s="12">
        <v>7.76</v>
      </c>
      <c r="J7" s="17">
        <v>10</v>
      </c>
      <c r="K7" s="17">
        <v>1.125</v>
      </c>
      <c r="L7" s="27" t="s">
        <v>18</v>
      </c>
      <c r="M7" s="28"/>
      <c r="N7" s="1"/>
    </row>
    <row r="8" spans="2:15" x14ac:dyDescent="0.25">
      <c r="B8" s="2">
        <v>4</v>
      </c>
      <c r="C8" s="3" t="s">
        <v>46</v>
      </c>
      <c r="D8" s="18" t="b">
        <v>0</v>
      </c>
      <c r="E8" s="43">
        <f>IF(EXACT(D8,"VERDADERO"),(10/COUNT(B5:B10)),0)</f>
        <v>0</v>
      </c>
      <c r="F8" s="8">
        <f t="shared" si="0"/>
        <v>0</v>
      </c>
      <c r="G8" s="3"/>
      <c r="K8" s="15">
        <v>5</v>
      </c>
      <c r="N8" s="1"/>
    </row>
    <row r="9" spans="2:15" x14ac:dyDescent="0.25">
      <c r="B9" s="2">
        <v>5</v>
      </c>
      <c r="C9" s="3" t="s">
        <v>3</v>
      </c>
      <c r="D9" s="18" t="b">
        <v>0</v>
      </c>
      <c r="E9" s="43">
        <f>IF(EXACT(D9,"VERDADERO"),(10/COUNT(B5:B10)),0)</f>
        <v>0</v>
      </c>
      <c r="F9" s="8">
        <f t="shared" si="0"/>
        <v>0</v>
      </c>
      <c r="G9" s="4"/>
      <c r="H9" s="1"/>
      <c r="N9" s="1"/>
    </row>
    <row r="10" spans="2:15" x14ac:dyDescent="0.25">
      <c r="B10" s="2">
        <v>6</v>
      </c>
      <c r="C10" s="3" t="s">
        <v>4</v>
      </c>
      <c r="D10" s="18" t="b">
        <v>0</v>
      </c>
      <c r="E10" s="43">
        <f>IF(EXACT(D10,"VERDADERO"),(10/COUNT(B5:B10)),0)</f>
        <v>0</v>
      </c>
      <c r="F10" s="8">
        <f t="shared" si="0"/>
        <v>0</v>
      </c>
      <c r="G10" s="3"/>
      <c r="N10" s="1"/>
    </row>
    <row r="11" spans="2:15" x14ac:dyDescent="0.25">
      <c r="B11" s="31" t="s">
        <v>9</v>
      </c>
      <c r="C11" s="31"/>
      <c r="D11" s="2">
        <f>COUNTIF(D5:D10,"VERDADERO")</f>
        <v>0</v>
      </c>
      <c r="E11" s="43">
        <f>SUM(E5:E10)</f>
        <v>0</v>
      </c>
      <c r="F11" s="9">
        <f>SUM(F5:F10)</f>
        <v>0</v>
      </c>
      <c r="G11" s="2"/>
    </row>
    <row r="12" spans="2:15" hidden="1" x14ac:dyDescent="0.25">
      <c r="D12" s="7"/>
      <c r="E12" s="6"/>
      <c r="F12" s="6"/>
      <c r="G12" s="1"/>
      <c r="H12" s="1"/>
      <c r="I12" s="13" t="s">
        <v>11</v>
      </c>
      <c r="J12" s="13">
        <f>F11*PI()</f>
        <v>0</v>
      </c>
      <c r="K12" s="13"/>
    </row>
    <row r="13" spans="2:15" hidden="1" x14ac:dyDescent="0.25">
      <c r="G13" s="1"/>
      <c r="H13" s="1"/>
      <c r="I13" s="13"/>
      <c r="J13" s="13"/>
      <c r="K13" s="13"/>
    </row>
    <row r="14" spans="2:15" ht="15.75" hidden="1" customHeight="1" x14ac:dyDescent="0.25">
      <c r="F14" s="1"/>
      <c r="G14" s="1"/>
      <c r="H14" s="1"/>
      <c r="I14" s="13"/>
      <c r="J14" s="13" t="s">
        <v>12</v>
      </c>
      <c r="K14" s="13" t="s">
        <v>13</v>
      </c>
      <c r="L14" s="1"/>
      <c r="M14" s="1"/>
    </row>
    <row r="15" spans="2:15" ht="45" hidden="1" customHeight="1" x14ac:dyDescent="0.25">
      <c r="F15" s="11"/>
      <c r="G15" s="1"/>
      <c r="H15" s="1"/>
      <c r="I15" s="13" t="s">
        <v>14</v>
      </c>
      <c r="J15" s="13">
        <v>0</v>
      </c>
      <c r="K15" s="13">
        <v>0</v>
      </c>
    </row>
    <row r="16" spans="2:15" ht="30" hidden="1" customHeight="1" x14ac:dyDescent="0.25">
      <c r="F16" s="16"/>
      <c r="I16" s="13" t="s">
        <v>15</v>
      </c>
      <c r="J16" s="13">
        <f>COS(J12)*-1</f>
        <v>-1</v>
      </c>
      <c r="K16" s="13">
        <f>SIN(J12)</f>
        <v>0</v>
      </c>
    </row>
    <row r="17" spans="2:6" x14ac:dyDescent="0.25">
      <c r="F17" s="16"/>
    </row>
    <row r="18" spans="2:6" ht="15" customHeight="1" x14ac:dyDescent="0.25">
      <c r="F18" s="16"/>
    </row>
    <row r="19" spans="2:6" x14ac:dyDescent="0.25">
      <c r="F19" s="16"/>
    </row>
    <row r="20" spans="2:6" ht="45" customHeight="1" x14ac:dyDescent="0.25">
      <c r="F20" s="16"/>
    </row>
    <row r="23" spans="2:6" x14ac:dyDescent="0.25">
      <c r="B23" s="13"/>
      <c r="C23" s="13"/>
      <c r="D23" s="13"/>
    </row>
    <row r="24" spans="2:6" x14ac:dyDescent="0.25">
      <c r="B24" s="13"/>
      <c r="C24" s="13"/>
      <c r="D24" s="14"/>
    </row>
    <row r="30" spans="2:6" x14ac:dyDescent="0.25">
      <c r="B30" s="13"/>
      <c r="C30" s="13"/>
      <c r="D30" s="13"/>
    </row>
    <row r="31" spans="2:6" x14ac:dyDescent="0.25">
      <c r="B31" s="13"/>
      <c r="C31" s="13"/>
      <c r="D31" s="13"/>
    </row>
    <row r="32" spans="2:6" x14ac:dyDescent="0.25">
      <c r="B32" s="13"/>
      <c r="C32" s="13"/>
      <c r="D32" s="13"/>
    </row>
  </sheetData>
  <mergeCells count="14">
    <mergeCell ref="L6:M6"/>
    <mergeCell ref="L7:M7"/>
    <mergeCell ref="B2:B3"/>
    <mergeCell ref="B4:G4"/>
    <mergeCell ref="B11:C11"/>
    <mergeCell ref="F2:F3"/>
    <mergeCell ref="C2:C3"/>
    <mergeCell ref="E2:E3"/>
    <mergeCell ref="G2:G3"/>
    <mergeCell ref="I2:J2"/>
    <mergeCell ref="L2:M2"/>
    <mergeCell ref="L3:M3"/>
    <mergeCell ref="L4:M4"/>
    <mergeCell ref="L5:M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3</xdr:col>
                    <xdr:colOff>523875</xdr:colOff>
                    <xdr:row>7</xdr:row>
                    <xdr:rowOff>0</xdr:rowOff>
                  </from>
                  <to>
                    <xdr:col>3</xdr:col>
                    <xdr:colOff>1200150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3</xdr:col>
                    <xdr:colOff>523875</xdr:colOff>
                    <xdr:row>8</xdr:row>
                    <xdr:rowOff>0</xdr:rowOff>
                  </from>
                  <to>
                    <xdr:col>3</xdr:col>
                    <xdr:colOff>1200150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3</xdr:col>
                    <xdr:colOff>523875</xdr:colOff>
                    <xdr:row>9</xdr:row>
                    <xdr:rowOff>0</xdr:rowOff>
                  </from>
                  <to>
                    <xdr:col>3</xdr:col>
                    <xdr:colOff>1200150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F38F-9D58-4117-851B-842623DCAAF1}">
  <sheetPr codeName="Hoja3"/>
  <dimension ref="B2:N33"/>
  <sheetViews>
    <sheetView showGridLines="0" zoomScale="150" zoomScaleNormal="150" workbookViewId="0">
      <selection activeCell="E5" sqref="E5:E12"/>
    </sheetView>
  </sheetViews>
  <sheetFormatPr baseColWidth="10" defaultColWidth="9.140625" defaultRowHeight="15" x14ac:dyDescent="0.25"/>
  <cols>
    <col min="2" max="2" width="13.7109375" customWidth="1"/>
    <col min="3" max="3" width="32.140625" customWidth="1"/>
    <col min="4" max="4" width="19.42578125" bestFit="1" customWidth="1"/>
    <col min="5" max="5" width="9.85546875" bestFit="1" customWidth="1"/>
    <col min="6" max="6" width="9.85546875" hidden="1" customWidth="1"/>
    <col min="7" max="7" width="30.42578125" customWidth="1"/>
    <col min="8" max="8" width="9.5703125" customWidth="1"/>
    <col min="9" max="9" width="10.42578125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8</v>
      </c>
      <c r="C2" s="29" t="s">
        <v>6</v>
      </c>
      <c r="D2" s="5" t="s">
        <v>5</v>
      </c>
      <c r="E2" s="29" t="s">
        <v>0</v>
      </c>
      <c r="F2" s="32" t="s">
        <v>10</v>
      </c>
      <c r="G2" s="29" t="s">
        <v>7</v>
      </c>
      <c r="I2" s="34" t="s">
        <v>16</v>
      </c>
      <c r="J2" s="34"/>
      <c r="K2" s="10"/>
      <c r="L2" s="35" t="s">
        <v>17</v>
      </c>
      <c r="M2" s="36"/>
    </row>
    <row r="3" spans="2:14" x14ac:dyDescent="0.25">
      <c r="B3" s="29"/>
      <c r="C3" s="29"/>
      <c r="D3" s="5" t="s">
        <v>23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22</v>
      </c>
      <c r="M3" s="38"/>
    </row>
    <row r="4" spans="2:14" x14ac:dyDescent="0.25">
      <c r="B4" s="30" t="s">
        <v>32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21</v>
      </c>
      <c r="M4" s="40"/>
    </row>
    <row r="5" spans="2:14" x14ac:dyDescent="0.25">
      <c r="B5" s="2">
        <v>1</v>
      </c>
      <c r="C5" s="3" t="s">
        <v>24</v>
      </c>
      <c r="D5" s="18" t="b">
        <v>0</v>
      </c>
      <c r="E5" s="43">
        <f>IF(EXACT(D5,"VERDADERO"),(10/COUNT(B5:B11)),0)</f>
        <v>0</v>
      </c>
      <c r="F5" s="8">
        <f>E5/10</f>
        <v>0</v>
      </c>
      <c r="G5" s="3"/>
      <c r="H5" s="1"/>
      <c r="I5" s="12">
        <v>3.26</v>
      </c>
      <c r="J5" s="17">
        <v>5.5</v>
      </c>
      <c r="K5" s="17">
        <v>1.125</v>
      </c>
      <c r="L5" s="41" t="s">
        <v>20</v>
      </c>
      <c r="M5" s="42"/>
    </row>
    <row r="6" spans="2:14" x14ac:dyDescent="0.25">
      <c r="B6" s="2">
        <v>2</v>
      </c>
      <c r="C6" s="3" t="s">
        <v>25</v>
      </c>
      <c r="D6" s="18" t="b">
        <v>0</v>
      </c>
      <c r="E6" s="43">
        <f>IF(EXACT(D6,"VERDADERO"),(10/COUNT(B5:B12)),0)</f>
        <v>0</v>
      </c>
      <c r="F6" s="8">
        <f t="shared" ref="F6:F11" si="0">E6/10</f>
        <v>0</v>
      </c>
      <c r="G6" s="3"/>
      <c r="I6" s="12">
        <v>5.51</v>
      </c>
      <c r="J6" s="17">
        <v>7.75</v>
      </c>
      <c r="K6" s="17">
        <v>1.125</v>
      </c>
      <c r="L6" s="25" t="s">
        <v>19</v>
      </c>
      <c r="M6" s="26"/>
    </row>
    <row r="7" spans="2:14" x14ac:dyDescent="0.25">
      <c r="B7" s="2">
        <v>3</v>
      </c>
      <c r="C7" s="3" t="s">
        <v>33</v>
      </c>
      <c r="D7" s="18" t="b">
        <v>0</v>
      </c>
      <c r="E7" s="43">
        <f>IF(EXACT(D7,"VERDADERO"),(10/COUNT(B5:B11)),0)</f>
        <v>0</v>
      </c>
      <c r="F7" s="8">
        <f t="shared" si="0"/>
        <v>0</v>
      </c>
      <c r="G7" s="3"/>
      <c r="I7" s="12">
        <v>7.76</v>
      </c>
      <c r="J7" s="17">
        <v>10</v>
      </c>
      <c r="K7" s="17">
        <v>1.125</v>
      </c>
      <c r="L7" s="27" t="s">
        <v>18</v>
      </c>
      <c r="M7" s="28"/>
      <c r="N7" s="1"/>
    </row>
    <row r="8" spans="2:14" x14ac:dyDescent="0.25">
      <c r="B8" s="2">
        <v>4</v>
      </c>
      <c r="C8" s="3" t="s">
        <v>26</v>
      </c>
      <c r="D8" s="18" t="b">
        <v>0</v>
      </c>
      <c r="E8" s="43">
        <f>IF(EXACT(D8,"VERDADERO"),(10/COUNT(B5:B11)),0)</f>
        <v>0</v>
      </c>
      <c r="F8" s="8">
        <f t="shared" si="0"/>
        <v>0</v>
      </c>
      <c r="G8" s="3"/>
      <c r="K8" s="15">
        <v>5</v>
      </c>
      <c r="N8" s="1"/>
    </row>
    <row r="9" spans="2:14" x14ac:dyDescent="0.25">
      <c r="B9" s="2">
        <v>5</v>
      </c>
      <c r="C9" s="3" t="s">
        <v>27</v>
      </c>
      <c r="D9" s="18" t="b">
        <v>0</v>
      </c>
      <c r="E9" s="43">
        <f>IF(EXACT(D9,"VERDADERO"),(10/COUNT(B5:B11)),0)</f>
        <v>0</v>
      </c>
      <c r="F9" s="8">
        <f t="shared" si="0"/>
        <v>0</v>
      </c>
      <c r="G9" s="4"/>
      <c r="H9" s="1"/>
      <c r="N9" s="1"/>
    </row>
    <row r="10" spans="2:14" x14ac:dyDescent="0.25">
      <c r="B10" s="2">
        <v>6</v>
      </c>
      <c r="C10" s="3" t="s">
        <v>28</v>
      </c>
      <c r="D10" s="18" t="b">
        <v>0</v>
      </c>
      <c r="E10" s="43">
        <f>IF(EXACT(D10,"VERDADERO"),(10/COUNT(B5:B11)),0)</f>
        <v>0</v>
      </c>
      <c r="F10" s="8">
        <f t="shared" si="0"/>
        <v>0</v>
      </c>
      <c r="G10" s="3"/>
      <c r="N10" s="1"/>
    </row>
    <row r="11" spans="2:14" x14ac:dyDescent="0.25">
      <c r="B11" s="2">
        <v>7</v>
      </c>
      <c r="C11" s="3" t="s">
        <v>29</v>
      </c>
      <c r="D11" s="18" t="b">
        <v>0</v>
      </c>
      <c r="E11" s="43">
        <f>IF(EXACT(D11,"VERDADERO"),(10/COUNT(B5:B11)),0)</f>
        <v>0</v>
      </c>
      <c r="F11" s="8">
        <f t="shared" si="0"/>
        <v>0</v>
      </c>
      <c r="G11" s="3"/>
      <c r="N11" s="1"/>
    </row>
    <row r="12" spans="2:14" x14ac:dyDescent="0.25">
      <c r="B12" s="31" t="s">
        <v>9</v>
      </c>
      <c r="C12" s="31"/>
      <c r="D12" s="2">
        <f>COUNTIF(D5:D11,"VERDADERO")</f>
        <v>0</v>
      </c>
      <c r="E12" s="43">
        <f>SUM(E5:E11)</f>
        <v>0</v>
      </c>
      <c r="F12" s="9">
        <f>SUM(F5:F11)</f>
        <v>0</v>
      </c>
      <c r="G12" s="2"/>
    </row>
    <row r="13" spans="2:14" x14ac:dyDescent="0.25">
      <c r="D13" s="7"/>
      <c r="E13" s="6"/>
      <c r="F13" s="6"/>
      <c r="G13" s="1"/>
      <c r="H13" s="1"/>
    </row>
    <row r="14" spans="2:14" hidden="1" x14ac:dyDescent="0.25">
      <c r="G14" s="1"/>
      <c r="H14" s="1"/>
      <c r="I14" s="13" t="s">
        <v>11</v>
      </c>
      <c r="J14" s="13">
        <f>F12*PI()</f>
        <v>0</v>
      </c>
      <c r="K14" s="13"/>
    </row>
    <row r="15" spans="2:14" ht="15.75" hidden="1" customHeight="1" x14ac:dyDescent="0.25">
      <c r="F15" s="1"/>
      <c r="G15" s="1"/>
      <c r="H15" s="1"/>
      <c r="I15" s="13"/>
      <c r="J15" s="13"/>
      <c r="K15" s="13"/>
      <c r="L15" s="1"/>
      <c r="M15" s="1"/>
    </row>
    <row r="16" spans="2:14" ht="45" hidden="1" customHeight="1" x14ac:dyDescent="0.25">
      <c r="F16" s="11"/>
      <c r="G16" s="1"/>
      <c r="H16" s="1"/>
      <c r="I16" s="13"/>
      <c r="J16" s="13" t="s">
        <v>12</v>
      </c>
      <c r="K16" s="13" t="s">
        <v>13</v>
      </c>
    </row>
    <row r="17" spans="2:11" ht="30" hidden="1" customHeight="1" x14ac:dyDescent="0.25">
      <c r="F17" s="16"/>
      <c r="I17" s="13" t="s">
        <v>14</v>
      </c>
      <c r="J17" s="13">
        <v>0</v>
      </c>
      <c r="K17" s="13">
        <v>0</v>
      </c>
    </row>
    <row r="18" spans="2:11" hidden="1" x14ac:dyDescent="0.25">
      <c r="F18" s="16"/>
      <c r="I18" s="13" t="s">
        <v>15</v>
      </c>
      <c r="J18" s="13">
        <f>COS(J14)*-1</f>
        <v>-1</v>
      </c>
      <c r="K18" s="13">
        <f>SIN(J14)</f>
        <v>0</v>
      </c>
    </row>
    <row r="19" spans="2:11" ht="15" customHeight="1" x14ac:dyDescent="0.25">
      <c r="F19" s="16"/>
    </row>
    <row r="20" spans="2:11" x14ac:dyDescent="0.25">
      <c r="F20" s="16"/>
      <c r="I20" s="20"/>
    </row>
    <row r="21" spans="2:11" ht="45" customHeight="1" x14ac:dyDescent="0.25">
      <c r="F21" s="16"/>
    </row>
    <row r="24" spans="2:11" x14ac:dyDescent="0.25">
      <c r="B24" s="13"/>
      <c r="C24" s="13"/>
      <c r="D24" s="13"/>
    </row>
    <row r="25" spans="2:11" x14ac:dyDescent="0.25">
      <c r="B25" s="13"/>
      <c r="C25" s="13"/>
      <c r="D25" s="14"/>
    </row>
    <row r="31" spans="2:11" x14ac:dyDescent="0.25">
      <c r="B31" s="13"/>
      <c r="C31" s="13"/>
      <c r="D31" s="13"/>
    </row>
    <row r="32" spans="2:11" x14ac:dyDescent="0.25">
      <c r="B32" s="13"/>
      <c r="C32" s="13"/>
      <c r="D32" s="13"/>
    </row>
    <row r="33" spans="2:4" x14ac:dyDescent="0.25">
      <c r="B33" s="13"/>
      <c r="C33" s="13"/>
      <c r="D33" s="13"/>
    </row>
  </sheetData>
  <mergeCells count="14">
    <mergeCell ref="I2:J2"/>
    <mergeCell ref="L2:M2"/>
    <mergeCell ref="B2:B3"/>
    <mergeCell ref="C2:C3"/>
    <mergeCell ref="E2:E3"/>
    <mergeCell ref="F2:F3"/>
    <mergeCell ref="G2:G3"/>
    <mergeCell ref="B12:C12"/>
    <mergeCell ref="B4:G4"/>
    <mergeCell ref="L3:M3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3</xdr:col>
                    <xdr:colOff>523875</xdr:colOff>
                    <xdr:row>7</xdr:row>
                    <xdr:rowOff>0</xdr:rowOff>
                  </from>
                  <to>
                    <xdr:col>3</xdr:col>
                    <xdr:colOff>1200150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3</xdr:col>
                    <xdr:colOff>523875</xdr:colOff>
                    <xdr:row>8</xdr:row>
                    <xdr:rowOff>0</xdr:rowOff>
                  </from>
                  <to>
                    <xdr:col>3</xdr:col>
                    <xdr:colOff>1200150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3</xdr:col>
                    <xdr:colOff>523875</xdr:colOff>
                    <xdr:row>9</xdr:row>
                    <xdr:rowOff>0</xdr:rowOff>
                  </from>
                  <to>
                    <xdr:col>3</xdr:col>
                    <xdr:colOff>1200150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3</xdr:col>
                    <xdr:colOff>523875</xdr:colOff>
                    <xdr:row>10</xdr:row>
                    <xdr:rowOff>0</xdr:rowOff>
                  </from>
                  <to>
                    <xdr:col>3</xdr:col>
                    <xdr:colOff>1200150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9846-0537-4FDE-AD89-2D2E55F30F70}">
  <dimension ref="B2:N29"/>
  <sheetViews>
    <sheetView showGridLines="0" zoomScale="150" zoomScaleNormal="150" workbookViewId="0">
      <selection activeCell="D15" sqref="D15"/>
    </sheetView>
  </sheetViews>
  <sheetFormatPr baseColWidth="10" defaultColWidth="9.140625" defaultRowHeight="15" x14ac:dyDescent="0.25"/>
  <cols>
    <col min="2" max="2" width="13.7109375" customWidth="1"/>
    <col min="3" max="3" width="32.140625" customWidth="1"/>
    <col min="4" max="4" width="19.42578125" bestFit="1" customWidth="1"/>
    <col min="5" max="5" width="9.85546875" bestFit="1" customWidth="1"/>
    <col min="6" max="6" width="9.85546875" hidden="1" customWidth="1"/>
    <col min="7" max="7" width="31.85546875" customWidth="1"/>
    <col min="8" max="8" width="9.5703125" customWidth="1"/>
    <col min="9" max="9" width="10.7109375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8</v>
      </c>
      <c r="C2" s="29" t="s">
        <v>6</v>
      </c>
      <c r="D2" s="5" t="s">
        <v>5</v>
      </c>
      <c r="E2" s="29" t="s">
        <v>0</v>
      </c>
      <c r="F2" s="32" t="s">
        <v>10</v>
      </c>
      <c r="G2" s="29" t="s">
        <v>7</v>
      </c>
      <c r="I2" s="34" t="s">
        <v>16</v>
      </c>
      <c r="J2" s="34"/>
      <c r="K2" s="10"/>
      <c r="L2" s="35" t="s">
        <v>17</v>
      </c>
      <c r="M2" s="36"/>
    </row>
    <row r="3" spans="2:14" x14ac:dyDescent="0.25">
      <c r="B3" s="29"/>
      <c r="C3" s="29"/>
      <c r="D3" s="5" t="s">
        <v>23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22</v>
      </c>
      <c r="M3" s="38"/>
    </row>
    <row r="4" spans="2:14" x14ac:dyDescent="0.25">
      <c r="B4" s="30" t="s">
        <v>48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21</v>
      </c>
      <c r="M4" s="40"/>
    </row>
    <row r="5" spans="2:14" x14ac:dyDescent="0.25">
      <c r="B5" s="2">
        <v>1</v>
      </c>
      <c r="C5" s="3" t="s">
        <v>30</v>
      </c>
      <c r="D5" s="18" t="b">
        <v>0</v>
      </c>
      <c r="E5" s="43">
        <f>IF(EXACT(D5,"VERDADERO"),(10/COUNT(B5:B7)),0)</f>
        <v>0</v>
      </c>
      <c r="F5" s="8">
        <f>E5/10</f>
        <v>0</v>
      </c>
      <c r="G5" s="3"/>
      <c r="H5" s="1"/>
      <c r="I5" s="12">
        <v>3.26</v>
      </c>
      <c r="J5" s="17">
        <v>5.5</v>
      </c>
      <c r="K5" s="17">
        <v>1.125</v>
      </c>
      <c r="L5" s="41" t="s">
        <v>20</v>
      </c>
      <c r="M5" s="42"/>
    </row>
    <row r="6" spans="2:14" x14ac:dyDescent="0.25">
      <c r="B6" s="2">
        <v>2</v>
      </c>
      <c r="C6" s="3" t="s">
        <v>49</v>
      </c>
      <c r="D6" s="18" t="b">
        <v>0</v>
      </c>
      <c r="E6" s="43">
        <f>IF(EXACT(D6,"VERDADERO"),(10/COUNT(B5:B7)),0)</f>
        <v>0</v>
      </c>
      <c r="F6" s="8">
        <f t="shared" ref="F6:F7" si="0">E6/10</f>
        <v>0</v>
      </c>
      <c r="G6" s="3"/>
      <c r="I6" s="12">
        <v>5.51</v>
      </c>
      <c r="J6" s="17">
        <v>7.75</v>
      </c>
      <c r="K6" s="17">
        <v>1.125</v>
      </c>
      <c r="L6" s="25" t="s">
        <v>19</v>
      </c>
      <c r="M6" s="26"/>
    </row>
    <row r="7" spans="2:14" x14ac:dyDescent="0.25">
      <c r="B7" s="2">
        <v>3</v>
      </c>
      <c r="C7" s="3" t="s">
        <v>31</v>
      </c>
      <c r="D7" s="18" t="b">
        <v>0</v>
      </c>
      <c r="E7" s="43">
        <f>IF(EXACT(D7,"VERDADERO"),(10/COUNT(B5:B7)),0)</f>
        <v>0</v>
      </c>
      <c r="F7" s="8">
        <f t="shared" si="0"/>
        <v>0</v>
      </c>
      <c r="G7" s="3"/>
      <c r="I7" s="12">
        <v>7.76</v>
      </c>
      <c r="J7" s="17">
        <v>10</v>
      </c>
      <c r="K7" s="17">
        <v>1.125</v>
      </c>
      <c r="L7" s="27" t="s">
        <v>18</v>
      </c>
      <c r="M7" s="28"/>
      <c r="N7" s="1"/>
    </row>
    <row r="8" spans="2:14" x14ac:dyDescent="0.25">
      <c r="B8" s="31" t="s">
        <v>9</v>
      </c>
      <c r="C8" s="31"/>
      <c r="D8" s="2">
        <f>COUNTIF(D5:D7,"VERDADERO")</f>
        <v>0</v>
      </c>
      <c r="E8" s="43">
        <f>SUM(E5:E7)</f>
        <v>0</v>
      </c>
      <c r="F8" s="9">
        <f>SUM(F5:F7)</f>
        <v>0</v>
      </c>
      <c r="G8" s="2"/>
      <c r="I8" s="23"/>
      <c r="J8" s="24"/>
      <c r="K8" s="22">
        <v>5</v>
      </c>
      <c r="N8" s="1"/>
    </row>
    <row r="9" spans="2:14" x14ac:dyDescent="0.25">
      <c r="D9" s="7"/>
      <c r="E9" s="6"/>
      <c r="F9" s="6"/>
      <c r="G9" s="1"/>
      <c r="K9" s="13"/>
    </row>
    <row r="10" spans="2:14" hidden="1" x14ac:dyDescent="0.25">
      <c r="G10" s="1"/>
      <c r="H10" s="1"/>
      <c r="I10" s="13" t="s">
        <v>11</v>
      </c>
      <c r="J10" s="13">
        <f>F8*PI()</f>
        <v>0</v>
      </c>
      <c r="K10" s="13"/>
    </row>
    <row r="11" spans="2:14" hidden="1" x14ac:dyDescent="0.25">
      <c r="F11" s="1"/>
      <c r="G11" s="1"/>
      <c r="H11" s="1"/>
      <c r="I11" s="13"/>
      <c r="J11" s="13"/>
      <c r="K11" s="13" t="s">
        <v>13</v>
      </c>
    </row>
    <row r="12" spans="2:14" ht="15.75" hidden="1" customHeight="1" x14ac:dyDescent="0.25">
      <c r="F12" s="11"/>
      <c r="G12" s="1"/>
      <c r="H12" s="1"/>
      <c r="I12" s="13"/>
      <c r="J12" s="13" t="s">
        <v>12</v>
      </c>
      <c r="K12" s="13">
        <v>0</v>
      </c>
      <c r="L12" s="1"/>
      <c r="M12" s="1"/>
    </row>
    <row r="13" spans="2:14" ht="45" hidden="1" customHeight="1" x14ac:dyDescent="0.25">
      <c r="F13" s="16"/>
      <c r="H13" s="1"/>
      <c r="I13" s="13" t="s">
        <v>14</v>
      </c>
      <c r="J13" s="13">
        <v>0</v>
      </c>
      <c r="K13" s="13">
        <f>SIN(J10)</f>
        <v>0</v>
      </c>
    </row>
    <row r="14" spans="2:14" ht="30" hidden="1" customHeight="1" x14ac:dyDescent="0.25">
      <c r="F14" s="16"/>
      <c r="I14" s="13" t="s">
        <v>15</v>
      </c>
      <c r="J14" s="13">
        <f>COS(J10)*-1</f>
        <v>-1</v>
      </c>
    </row>
    <row r="15" spans="2:14" x14ac:dyDescent="0.25">
      <c r="F15" s="16"/>
    </row>
    <row r="16" spans="2:14" ht="15" customHeight="1" x14ac:dyDescent="0.25">
      <c r="F16" s="16"/>
    </row>
    <row r="17" spans="2:9" x14ac:dyDescent="0.25">
      <c r="F17" s="16"/>
    </row>
    <row r="18" spans="2:9" ht="45" customHeight="1" x14ac:dyDescent="0.25">
      <c r="I18" s="20"/>
    </row>
    <row r="20" spans="2:9" x14ac:dyDescent="0.25">
      <c r="B20" s="13"/>
      <c r="C20" s="13"/>
      <c r="D20" s="13"/>
    </row>
    <row r="21" spans="2:9" x14ac:dyDescent="0.25">
      <c r="B21" s="13"/>
      <c r="C21" s="13"/>
      <c r="D21" s="14"/>
    </row>
    <row r="27" spans="2:9" x14ac:dyDescent="0.25">
      <c r="B27" s="13"/>
      <c r="C27" s="13"/>
      <c r="D27" s="13"/>
    </row>
    <row r="28" spans="2:9" x14ac:dyDescent="0.25">
      <c r="B28" s="13"/>
      <c r="C28" s="13"/>
      <c r="D28" s="13"/>
    </row>
    <row r="29" spans="2:9" x14ac:dyDescent="0.25">
      <c r="B29" s="13"/>
      <c r="C29" s="13"/>
      <c r="D29" s="13"/>
    </row>
  </sheetData>
  <mergeCells count="14">
    <mergeCell ref="B8:C8"/>
    <mergeCell ref="B4:G4"/>
    <mergeCell ref="L3:M3"/>
    <mergeCell ref="L4:M4"/>
    <mergeCell ref="L5:M5"/>
    <mergeCell ref="L6:M6"/>
    <mergeCell ref="L7:M7"/>
    <mergeCell ref="I2:J2"/>
    <mergeCell ref="L2:M2"/>
    <mergeCell ref="B2:B3"/>
    <mergeCell ref="C2:C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1AB0-5671-4047-A9BC-F4BFD61DA4CD}">
  <dimension ref="B2:N29"/>
  <sheetViews>
    <sheetView showGridLines="0" zoomScale="150" zoomScaleNormal="150" workbookViewId="0">
      <selection activeCell="D8" sqref="D8"/>
    </sheetView>
  </sheetViews>
  <sheetFormatPr baseColWidth="10" defaultColWidth="9.140625" defaultRowHeight="15" x14ac:dyDescent="0.25"/>
  <cols>
    <col min="2" max="2" width="13.7109375" customWidth="1"/>
    <col min="3" max="3" width="32.140625" customWidth="1"/>
    <col min="4" max="4" width="19.42578125" bestFit="1" customWidth="1"/>
    <col min="5" max="5" width="9.85546875" bestFit="1" customWidth="1"/>
    <col min="6" max="6" width="9.85546875" hidden="1" customWidth="1"/>
    <col min="7" max="7" width="39.140625" customWidth="1"/>
    <col min="8" max="8" width="9.5703125" customWidth="1"/>
    <col min="9" max="9" width="10.7109375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8</v>
      </c>
      <c r="C2" s="29" t="s">
        <v>6</v>
      </c>
      <c r="D2" s="5" t="s">
        <v>5</v>
      </c>
      <c r="E2" s="29" t="s">
        <v>0</v>
      </c>
      <c r="F2" s="32" t="s">
        <v>10</v>
      </c>
      <c r="G2" s="29" t="s">
        <v>7</v>
      </c>
      <c r="I2" s="34" t="s">
        <v>16</v>
      </c>
      <c r="J2" s="34"/>
      <c r="K2" s="10"/>
      <c r="L2" s="35" t="s">
        <v>17</v>
      </c>
      <c r="M2" s="36"/>
    </row>
    <row r="3" spans="2:14" x14ac:dyDescent="0.25">
      <c r="B3" s="29"/>
      <c r="C3" s="29"/>
      <c r="D3" s="5" t="s">
        <v>23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22</v>
      </c>
      <c r="M3" s="38"/>
    </row>
    <row r="4" spans="2:14" x14ac:dyDescent="0.25">
      <c r="B4" s="30" t="s">
        <v>51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21</v>
      </c>
      <c r="M4" s="40"/>
    </row>
    <row r="5" spans="2:14" x14ac:dyDescent="0.25">
      <c r="B5" s="2">
        <v>1</v>
      </c>
      <c r="C5" s="3" t="s">
        <v>50</v>
      </c>
      <c r="D5" s="18" t="b">
        <v>0</v>
      </c>
      <c r="E5" s="43">
        <f>IF(EXACT(D5,"VERDADERO"),(10/COUNT(B5:B7)),0)</f>
        <v>0</v>
      </c>
      <c r="F5" s="8">
        <f>E5/10</f>
        <v>0</v>
      </c>
      <c r="G5" s="3"/>
      <c r="H5" s="1"/>
      <c r="I5" s="12">
        <v>3.26</v>
      </c>
      <c r="J5" s="17">
        <v>5.5</v>
      </c>
      <c r="K5" s="17">
        <v>1.125</v>
      </c>
      <c r="L5" s="41" t="s">
        <v>20</v>
      </c>
      <c r="M5" s="42"/>
    </row>
    <row r="6" spans="2:14" x14ac:dyDescent="0.25">
      <c r="B6" s="2">
        <v>2</v>
      </c>
      <c r="C6" s="3" t="s">
        <v>34</v>
      </c>
      <c r="D6" s="18" t="b">
        <v>0</v>
      </c>
      <c r="E6" s="43">
        <f>IF(EXACT(D6,"VERDADERO"),(10/COUNT(B5:B7)),0)</f>
        <v>0</v>
      </c>
      <c r="F6" s="8">
        <f t="shared" ref="F6:F7" si="0">E6/10</f>
        <v>0</v>
      </c>
      <c r="G6" s="3"/>
      <c r="I6" s="12">
        <v>5.51</v>
      </c>
      <c r="J6" s="17">
        <v>7.75</v>
      </c>
      <c r="K6" s="17">
        <v>1.125</v>
      </c>
      <c r="L6" s="25" t="s">
        <v>19</v>
      </c>
      <c r="M6" s="26"/>
    </row>
    <row r="7" spans="2:14" x14ac:dyDescent="0.25">
      <c r="B7" s="2">
        <v>3</v>
      </c>
      <c r="C7" s="21" t="s">
        <v>35</v>
      </c>
      <c r="D7" s="18" t="b">
        <v>0</v>
      </c>
      <c r="E7" s="43">
        <f>IF(EXACT(D7,"VERDADERO"),(10/COUNT(B5:B7)),0)</f>
        <v>0</v>
      </c>
      <c r="F7" s="8">
        <f t="shared" si="0"/>
        <v>0</v>
      </c>
      <c r="G7" s="3"/>
      <c r="I7" s="12">
        <v>7.76</v>
      </c>
      <c r="J7" s="17">
        <v>10</v>
      </c>
      <c r="K7" s="17">
        <v>1.125</v>
      </c>
      <c r="L7" s="27" t="s">
        <v>18</v>
      </c>
      <c r="M7" s="28"/>
      <c r="N7" s="1"/>
    </row>
    <row r="8" spans="2:14" x14ac:dyDescent="0.25">
      <c r="B8" s="31" t="s">
        <v>9</v>
      </c>
      <c r="C8" s="31"/>
      <c r="D8" s="2">
        <f>COUNTIF(D5:D7,"VERDADERO")</f>
        <v>0</v>
      </c>
      <c r="E8" s="43">
        <f>SUM(E5:E7)</f>
        <v>0</v>
      </c>
      <c r="F8" s="9">
        <f>SUM(F5:F7)</f>
        <v>0</v>
      </c>
      <c r="G8" s="2"/>
      <c r="I8" s="23"/>
      <c r="J8" s="24"/>
      <c r="K8" s="22">
        <v>5</v>
      </c>
      <c r="N8" s="1"/>
    </row>
    <row r="9" spans="2:14" x14ac:dyDescent="0.25">
      <c r="D9" s="7"/>
      <c r="E9" s="6"/>
      <c r="F9" s="6"/>
      <c r="G9" s="1"/>
      <c r="K9" s="13"/>
    </row>
    <row r="10" spans="2:14" hidden="1" x14ac:dyDescent="0.25">
      <c r="G10" s="1"/>
      <c r="H10" s="1"/>
      <c r="I10" s="13" t="s">
        <v>11</v>
      </c>
      <c r="J10" s="13">
        <f>F8*PI()</f>
        <v>0</v>
      </c>
      <c r="K10" s="13"/>
    </row>
    <row r="11" spans="2:14" hidden="1" x14ac:dyDescent="0.25">
      <c r="F11" s="1"/>
      <c r="G11" s="1"/>
      <c r="H11" s="1"/>
      <c r="I11" s="13"/>
      <c r="J11" s="13"/>
      <c r="K11" s="13" t="s">
        <v>13</v>
      </c>
    </row>
    <row r="12" spans="2:14" ht="15.75" hidden="1" customHeight="1" x14ac:dyDescent="0.25">
      <c r="F12" s="11"/>
      <c r="G12" s="1"/>
      <c r="H12" s="1"/>
      <c r="I12" s="13"/>
      <c r="J12" s="13" t="s">
        <v>12</v>
      </c>
      <c r="K12" s="13">
        <v>0</v>
      </c>
      <c r="L12" s="1"/>
      <c r="M12" s="1"/>
    </row>
    <row r="13" spans="2:14" ht="45" hidden="1" customHeight="1" x14ac:dyDescent="0.25">
      <c r="F13" s="16"/>
      <c r="H13" s="1"/>
      <c r="I13" s="13" t="s">
        <v>14</v>
      </c>
      <c r="J13" s="13">
        <v>0</v>
      </c>
      <c r="K13" s="13">
        <f>SIN(J10)</f>
        <v>0</v>
      </c>
    </row>
    <row r="14" spans="2:14" ht="30" hidden="1" customHeight="1" x14ac:dyDescent="0.25">
      <c r="F14" s="16"/>
      <c r="I14" s="13" t="s">
        <v>15</v>
      </c>
      <c r="J14" s="13">
        <f>COS(J10)*-1</f>
        <v>-1</v>
      </c>
    </row>
    <row r="15" spans="2:14" x14ac:dyDescent="0.25">
      <c r="F15" s="16"/>
    </row>
    <row r="16" spans="2:14" ht="15" customHeight="1" x14ac:dyDescent="0.25">
      <c r="F16" s="16"/>
    </row>
    <row r="17" spans="2:9" x14ac:dyDescent="0.25">
      <c r="F17" s="16"/>
    </row>
    <row r="18" spans="2:9" ht="45" customHeight="1" x14ac:dyDescent="0.25">
      <c r="I18" s="20"/>
    </row>
    <row r="20" spans="2:9" x14ac:dyDescent="0.25">
      <c r="B20" s="13"/>
      <c r="C20" s="13"/>
      <c r="D20" s="13"/>
    </row>
    <row r="21" spans="2:9" x14ac:dyDescent="0.25">
      <c r="B21" s="13"/>
      <c r="C21" s="13"/>
      <c r="D21" s="14"/>
    </row>
    <row r="27" spans="2:9" x14ac:dyDescent="0.25">
      <c r="B27" s="13"/>
      <c r="C27" s="13"/>
      <c r="D27" s="13"/>
    </row>
    <row r="28" spans="2:9" x14ac:dyDescent="0.25">
      <c r="B28" s="13"/>
      <c r="C28" s="13"/>
      <c r="D28" s="13"/>
    </row>
    <row r="29" spans="2:9" x14ac:dyDescent="0.25">
      <c r="B29" s="13"/>
      <c r="C29" s="13"/>
      <c r="D29" s="13"/>
    </row>
  </sheetData>
  <mergeCells count="14">
    <mergeCell ref="B8:C8"/>
    <mergeCell ref="B4:G4"/>
    <mergeCell ref="L3:M3"/>
    <mergeCell ref="L4:M4"/>
    <mergeCell ref="L5:M5"/>
    <mergeCell ref="L6:M6"/>
    <mergeCell ref="L7:M7"/>
    <mergeCell ref="I2:J2"/>
    <mergeCell ref="L2:M2"/>
    <mergeCell ref="B2:B3"/>
    <mergeCell ref="C2:C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D9A5-BCCB-4797-8E75-98129B5E70CA}">
  <dimension ref="B2:N29"/>
  <sheetViews>
    <sheetView showGridLines="0" topLeftCell="B1" zoomScale="150" zoomScaleNormal="150" workbookViewId="0">
      <selection activeCell="E9" sqref="E9"/>
    </sheetView>
  </sheetViews>
  <sheetFormatPr baseColWidth="10" defaultColWidth="9.140625" defaultRowHeight="15" x14ac:dyDescent="0.25"/>
  <cols>
    <col min="2" max="2" width="13.7109375" customWidth="1"/>
    <col min="3" max="3" width="36.140625" bestFit="1" customWidth="1"/>
    <col min="4" max="4" width="19.5703125" bestFit="1" customWidth="1"/>
    <col min="5" max="5" width="10" bestFit="1" customWidth="1"/>
    <col min="6" max="6" width="9.85546875" hidden="1" customWidth="1"/>
    <col min="7" max="7" width="35.42578125" customWidth="1"/>
    <col min="8" max="8" width="9.5703125" customWidth="1"/>
    <col min="9" max="9" width="10.7109375" customWidth="1"/>
    <col min="10" max="10" width="15.42578125" bestFit="1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8</v>
      </c>
      <c r="C2" s="29" t="s">
        <v>6</v>
      </c>
      <c r="D2" s="5" t="s">
        <v>5</v>
      </c>
      <c r="E2" s="29" t="s">
        <v>0</v>
      </c>
      <c r="F2" s="32" t="s">
        <v>10</v>
      </c>
      <c r="G2" s="29" t="s">
        <v>7</v>
      </c>
      <c r="I2" s="34" t="s">
        <v>16</v>
      </c>
      <c r="J2" s="34"/>
      <c r="K2" s="10"/>
      <c r="L2" s="35" t="s">
        <v>17</v>
      </c>
      <c r="M2" s="36"/>
    </row>
    <row r="3" spans="2:14" x14ac:dyDescent="0.25">
      <c r="B3" s="29"/>
      <c r="C3" s="29"/>
      <c r="D3" s="5" t="s">
        <v>23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22</v>
      </c>
      <c r="M3" s="38"/>
    </row>
    <row r="4" spans="2:14" x14ac:dyDescent="0.25">
      <c r="B4" s="30" t="s">
        <v>36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21</v>
      </c>
      <c r="M4" s="40"/>
    </row>
    <row r="5" spans="2:14" x14ac:dyDescent="0.25">
      <c r="B5" s="2">
        <v>1</v>
      </c>
      <c r="C5" s="3" t="s">
        <v>37</v>
      </c>
      <c r="D5" s="18" t="b">
        <v>0</v>
      </c>
      <c r="E5" s="43">
        <f>IF(EXACT(D5,"VERDADERO"),(10/COUNT(B5:B8)),0)</f>
        <v>0</v>
      </c>
      <c r="F5" s="8">
        <f>E5/10</f>
        <v>0</v>
      </c>
      <c r="G5" s="3"/>
      <c r="H5" s="1"/>
      <c r="I5" s="12">
        <v>3.26</v>
      </c>
      <c r="J5" s="17">
        <v>5.5</v>
      </c>
      <c r="K5" s="17">
        <v>1.125</v>
      </c>
      <c r="L5" s="41" t="s">
        <v>20</v>
      </c>
      <c r="M5" s="42"/>
    </row>
    <row r="6" spans="2:14" x14ac:dyDescent="0.25">
      <c r="B6" s="2">
        <v>2</v>
      </c>
      <c r="C6" s="3" t="s">
        <v>38</v>
      </c>
      <c r="D6" s="18" t="b">
        <v>0</v>
      </c>
      <c r="E6" s="43">
        <f>IF(EXACT(D6,"VERDADERO"),(10/COUNT(B5:B8)),0)</f>
        <v>0</v>
      </c>
      <c r="F6" s="8">
        <f t="shared" ref="F6:F8" si="0">E6/10</f>
        <v>0</v>
      </c>
      <c r="G6" s="3"/>
      <c r="I6" s="12">
        <v>5.51</v>
      </c>
      <c r="J6" s="17">
        <v>7.75</v>
      </c>
      <c r="K6" s="17">
        <v>1.125</v>
      </c>
      <c r="L6" s="25" t="s">
        <v>19</v>
      </c>
      <c r="M6" s="26"/>
    </row>
    <row r="7" spans="2:14" x14ac:dyDescent="0.25">
      <c r="B7" s="2">
        <v>3</v>
      </c>
      <c r="C7" s="3" t="s">
        <v>39</v>
      </c>
      <c r="D7" s="18" t="b">
        <v>0</v>
      </c>
      <c r="E7" s="43">
        <f>IF(EXACT(D7,"VERDADERO"),(10/COUNT(B5:B8)),0)</f>
        <v>0</v>
      </c>
      <c r="F7" s="8">
        <f t="shared" si="0"/>
        <v>0</v>
      </c>
      <c r="G7" s="3"/>
      <c r="I7" s="12">
        <v>7.76</v>
      </c>
      <c r="J7" s="17">
        <v>10</v>
      </c>
      <c r="K7" s="17">
        <v>1.125</v>
      </c>
      <c r="L7" s="27" t="s">
        <v>18</v>
      </c>
      <c r="M7" s="28"/>
      <c r="N7" s="1"/>
    </row>
    <row r="8" spans="2:14" x14ac:dyDescent="0.25">
      <c r="B8" s="2">
        <v>4</v>
      </c>
      <c r="C8" s="21" t="s">
        <v>40</v>
      </c>
      <c r="D8" s="18" t="b">
        <v>0</v>
      </c>
      <c r="E8" s="43">
        <f>IF(EXACT(D8,"VERDADERO"),(10/COUNT(B5:B8)),0)</f>
        <v>0</v>
      </c>
      <c r="F8" s="8">
        <f t="shared" si="0"/>
        <v>0</v>
      </c>
      <c r="G8" s="3"/>
      <c r="K8" s="22">
        <v>5</v>
      </c>
      <c r="N8" s="1"/>
    </row>
    <row r="9" spans="2:14" x14ac:dyDescent="0.25">
      <c r="B9" s="31" t="s">
        <v>9</v>
      </c>
      <c r="C9" s="31"/>
      <c r="D9" s="2">
        <f>COUNTIF(D5:D8,"VERDADERO")</f>
        <v>0</v>
      </c>
      <c r="E9" s="2">
        <f>SUM(E5:E8)</f>
        <v>0</v>
      </c>
      <c r="F9" s="9">
        <f>SUM(F5:F8)</f>
        <v>0</v>
      </c>
      <c r="G9" s="2"/>
    </row>
    <row r="10" spans="2:14" x14ac:dyDescent="0.25">
      <c r="D10" s="7"/>
      <c r="E10" s="6"/>
      <c r="F10" s="6"/>
      <c r="G10" s="1"/>
      <c r="H10" s="1"/>
    </row>
    <row r="11" spans="2:14" x14ac:dyDescent="0.25">
      <c r="G11" s="1"/>
      <c r="H11" s="1"/>
    </row>
    <row r="12" spans="2:14" ht="15.75" hidden="1" customHeight="1" x14ac:dyDescent="0.25">
      <c r="F12" s="1"/>
      <c r="G12" s="1"/>
      <c r="H12" s="1"/>
      <c r="I12" s="13" t="s">
        <v>11</v>
      </c>
      <c r="J12" s="13">
        <f>F9*PI()</f>
        <v>0</v>
      </c>
      <c r="K12" s="13"/>
      <c r="L12" s="1"/>
      <c r="M12" s="1"/>
    </row>
    <row r="13" spans="2:14" ht="30" hidden="1" customHeight="1" x14ac:dyDescent="0.25">
      <c r="F13" s="16"/>
      <c r="I13" s="13"/>
      <c r="J13" s="13" t="s">
        <v>12</v>
      </c>
      <c r="K13" s="13" t="s">
        <v>13</v>
      </c>
    </row>
    <row r="14" spans="2:14" hidden="1" x14ac:dyDescent="0.25">
      <c r="F14" s="16"/>
      <c r="I14" s="13" t="s">
        <v>14</v>
      </c>
      <c r="J14" s="13">
        <v>0</v>
      </c>
      <c r="K14" s="13">
        <v>0</v>
      </c>
    </row>
    <row r="15" spans="2:14" ht="15" hidden="1" customHeight="1" x14ac:dyDescent="0.25">
      <c r="F15" s="16"/>
      <c r="I15" s="13" t="s">
        <v>15</v>
      </c>
      <c r="J15" s="13">
        <f>COS(J12)*-1</f>
        <v>-1</v>
      </c>
      <c r="K15" s="13">
        <f>SIN(J12)</f>
        <v>0</v>
      </c>
    </row>
    <row r="16" spans="2:14" x14ac:dyDescent="0.25">
      <c r="F16" s="16"/>
      <c r="I16" s="20"/>
    </row>
    <row r="17" spans="2:6" ht="45" customHeight="1" x14ac:dyDescent="0.25">
      <c r="F17" s="16"/>
    </row>
    <row r="20" spans="2:6" x14ac:dyDescent="0.25">
      <c r="B20" s="13"/>
      <c r="C20" s="13"/>
      <c r="D20" s="13"/>
    </row>
    <row r="21" spans="2:6" x14ac:dyDescent="0.25">
      <c r="B21" s="13"/>
      <c r="C21" s="13"/>
      <c r="D21" s="14"/>
    </row>
    <row r="27" spans="2:6" x14ac:dyDescent="0.25">
      <c r="B27" s="13"/>
      <c r="C27" s="13"/>
      <c r="D27" s="13"/>
    </row>
    <row r="28" spans="2:6" x14ac:dyDescent="0.25">
      <c r="B28" s="13"/>
      <c r="C28" s="13"/>
      <c r="D28" s="13"/>
    </row>
    <row r="29" spans="2:6" x14ac:dyDescent="0.25">
      <c r="B29" s="13"/>
      <c r="C29" s="13"/>
      <c r="D29" s="13"/>
    </row>
  </sheetData>
  <mergeCells count="14">
    <mergeCell ref="B9:C9"/>
    <mergeCell ref="B4:G4"/>
    <mergeCell ref="L3:M3"/>
    <mergeCell ref="L4:M4"/>
    <mergeCell ref="L5:M5"/>
    <mergeCell ref="L6:M6"/>
    <mergeCell ref="L7:M7"/>
    <mergeCell ref="I2:J2"/>
    <mergeCell ref="L2:M2"/>
    <mergeCell ref="B2:B3"/>
    <mergeCell ref="C2:C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3</xdr:col>
                    <xdr:colOff>523875</xdr:colOff>
                    <xdr:row>7</xdr:row>
                    <xdr:rowOff>0</xdr:rowOff>
                  </from>
                  <to>
                    <xdr:col>3</xdr:col>
                    <xdr:colOff>1200150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302D-A212-4583-B82C-E3456DEEAB1E}">
  <dimension ref="B2:N29"/>
  <sheetViews>
    <sheetView showGridLines="0" zoomScale="150" zoomScaleNormal="150" workbookViewId="0">
      <selection activeCell="E8" sqref="E8"/>
    </sheetView>
  </sheetViews>
  <sheetFormatPr baseColWidth="10" defaultColWidth="9.140625" defaultRowHeight="15" x14ac:dyDescent="0.25"/>
  <cols>
    <col min="2" max="2" width="13.7109375" customWidth="1"/>
    <col min="3" max="3" width="32.140625" customWidth="1"/>
    <col min="4" max="4" width="19.42578125" bestFit="1" customWidth="1"/>
    <col min="5" max="5" width="10.85546875" bestFit="1" customWidth="1"/>
    <col min="6" max="6" width="9.85546875" hidden="1" customWidth="1"/>
    <col min="7" max="7" width="35.42578125" customWidth="1"/>
    <col min="8" max="8" width="9.5703125" customWidth="1"/>
    <col min="9" max="9" width="10.7109375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8</v>
      </c>
      <c r="C2" s="29" t="s">
        <v>6</v>
      </c>
      <c r="D2" s="5" t="s">
        <v>5</v>
      </c>
      <c r="E2" s="29" t="s">
        <v>0</v>
      </c>
      <c r="F2" s="32" t="s">
        <v>10</v>
      </c>
      <c r="G2" s="29" t="s">
        <v>7</v>
      </c>
      <c r="I2" s="34" t="s">
        <v>16</v>
      </c>
      <c r="J2" s="34"/>
      <c r="K2" s="10"/>
      <c r="L2" s="35" t="s">
        <v>17</v>
      </c>
      <c r="M2" s="36"/>
    </row>
    <row r="3" spans="2:14" x14ac:dyDescent="0.25">
      <c r="B3" s="29"/>
      <c r="C3" s="29"/>
      <c r="D3" s="5" t="s">
        <v>23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22</v>
      </c>
      <c r="M3" s="38"/>
    </row>
    <row r="4" spans="2:14" x14ac:dyDescent="0.25">
      <c r="B4" s="30" t="s">
        <v>41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21</v>
      </c>
      <c r="M4" s="40"/>
    </row>
    <row r="5" spans="2:14" x14ac:dyDescent="0.25">
      <c r="B5" s="2">
        <v>1</v>
      </c>
      <c r="C5" s="3" t="s">
        <v>42</v>
      </c>
      <c r="D5" s="18" t="b">
        <v>0</v>
      </c>
      <c r="E5" s="43">
        <f>IF(EXACT(D5,"VERDADERO"),(10/COUNT(B5:B7)),0)</f>
        <v>0</v>
      </c>
      <c r="F5" s="8">
        <f>E5/10</f>
        <v>0</v>
      </c>
      <c r="G5" s="3"/>
      <c r="H5" s="1"/>
      <c r="I5" s="12">
        <v>3.26</v>
      </c>
      <c r="J5" s="17">
        <v>5.5</v>
      </c>
      <c r="K5" s="17">
        <v>1.125</v>
      </c>
      <c r="L5" s="41" t="s">
        <v>20</v>
      </c>
      <c r="M5" s="42"/>
    </row>
    <row r="6" spans="2:14" x14ac:dyDescent="0.25">
      <c r="B6" s="2">
        <v>2</v>
      </c>
      <c r="C6" s="3" t="s">
        <v>43</v>
      </c>
      <c r="D6" s="18" t="b">
        <v>0</v>
      </c>
      <c r="E6" s="43">
        <f>IF(EXACT(D6,"VERDADERO"),(10/COUNT(B5:B7)),0)</f>
        <v>0</v>
      </c>
      <c r="F6" s="8">
        <f t="shared" ref="F6:F7" si="0">E6/10</f>
        <v>0</v>
      </c>
      <c r="G6" s="3"/>
      <c r="I6" s="12">
        <v>5.51</v>
      </c>
      <c r="J6" s="17">
        <v>7.75</v>
      </c>
      <c r="K6" s="17">
        <v>1.125</v>
      </c>
      <c r="L6" s="25" t="s">
        <v>19</v>
      </c>
      <c r="M6" s="26"/>
    </row>
    <row r="7" spans="2:14" x14ac:dyDescent="0.25">
      <c r="B7" s="2">
        <v>3</v>
      </c>
      <c r="C7" s="3" t="s">
        <v>44</v>
      </c>
      <c r="D7" s="18" t="b">
        <v>0</v>
      </c>
      <c r="E7" s="43">
        <f>IF(EXACT(D7,"VERDADERO"),(10/COUNT(B5:B7)),0)</f>
        <v>0</v>
      </c>
      <c r="F7" s="8">
        <f t="shared" si="0"/>
        <v>0</v>
      </c>
      <c r="G7" s="3"/>
      <c r="I7" s="12">
        <v>7.76</v>
      </c>
      <c r="J7" s="17">
        <v>10</v>
      </c>
      <c r="K7" s="17">
        <v>1.125</v>
      </c>
      <c r="L7" s="27" t="s">
        <v>18</v>
      </c>
      <c r="M7" s="28"/>
      <c r="N7" s="1"/>
    </row>
    <row r="8" spans="2:14" x14ac:dyDescent="0.25">
      <c r="B8" s="31" t="s">
        <v>9</v>
      </c>
      <c r="C8" s="31"/>
      <c r="D8" s="2">
        <f>COUNTIF(D5:D7,"VERDADERO")</f>
        <v>0</v>
      </c>
      <c r="E8" s="43">
        <f>SUM(E5:E7)</f>
        <v>0</v>
      </c>
      <c r="F8" s="9">
        <f>SUM(F5:F7)</f>
        <v>0</v>
      </c>
      <c r="G8" s="2"/>
      <c r="K8" s="22">
        <v>5</v>
      </c>
      <c r="N8" s="1"/>
    </row>
    <row r="9" spans="2:14" hidden="1" x14ac:dyDescent="0.25">
      <c r="D9" s="7"/>
      <c r="E9" s="6"/>
      <c r="F9" s="6"/>
      <c r="G9" s="1"/>
      <c r="I9" s="13" t="s">
        <v>11</v>
      </c>
      <c r="J9" s="13">
        <f>F8*PI()</f>
        <v>0</v>
      </c>
      <c r="K9" s="13"/>
    </row>
    <row r="10" spans="2:14" hidden="1" x14ac:dyDescent="0.25">
      <c r="G10" s="1"/>
      <c r="H10" s="1"/>
      <c r="I10" s="13"/>
      <c r="J10" s="13"/>
      <c r="K10" s="13"/>
    </row>
    <row r="11" spans="2:14" hidden="1" x14ac:dyDescent="0.25">
      <c r="F11" s="1"/>
      <c r="G11" s="1"/>
      <c r="H11" s="1"/>
      <c r="I11" s="13"/>
      <c r="J11" s="13" t="s">
        <v>12</v>
      </c>
      <c r="K11" s="13" t="s">
        <v>13</v>
      </c>
    </row>
    <row r="12" spans="2:14" ht="15.75" hidden="1" customHeight="1" x14ac:dyDescent="0.25">
      <c r="F12" s="11"/>
      <c r="G12" s="1"/>
      <c r="H12" s="1"/>
      <c r="I12" s="13" t="s">
        <v>14</v>
      </c>
      <c r="J12" s="13">
        <v>0</v>
      </c>
      <c r="K12" s="13">
        <v>0</v>
      </c>
      <c r="L12" s="1"/>
      <c r="M12" s="1"/>
    </row>
    <row r="13" spans="2:14" ht="45" hidden="1" customHeight="1" x14ac:dyDescent="0.25">
      <c r="F13" s="16"/>
      <c r="H13" s="1"/>
      <c r="I13" s="13" t="s">
        <v>15</v>
      </c>
      <c r="J13" s="13">
        <f>COS(J9)*-1</f>
        <v>-1</v>
      </c>
      <c r="K13" s="13">
        <f>SIN(J9)</f>
        <v>0</v>
      </c>
    </row>
    <row r="14" spans="2:14" ht="30" hidden="1" customHeight="1" x14ac:dyDescent="0.25">
      <c r="F14" s="16"/>
    </row>
    <row r="15" spans="2:14" x14ac:dyDescent="0.25">
      <c r="F15" s="16"/>
    </row>
    <row r="16" spans="2:14" ht="15" customHeight="1" x14ac:dyDescent="0.25">
      <c r="F16" s="16"/>
    </row>
    <row r="17" spans="2:9" x14ac:dyDescent="0.25">
      <c r="F17" s="16"/>
      <c r="I17" s="20"/>
    </row>
    <row r="18" spans="2:9" ht="45" customHeight="1" x14ac:dyDescent="0.25"/>
    <row r="20" spans="2:9" x14ac:dyDescent="0.25">
      <c r="B20" s="13"/>
      <c r="C20" s="13"/>
      <c r="D20" s="13"/>
    </row>
    <row r="21" spans="2:9" x14ac:dyDescent="0.25">
      <c r="B21" s="13"/>
      <c r="C21" s="13"/>
      <c r="D21" s="14"/>
    </row>
    <row r="27" spans="2:9" x14ac:dyDescent="0.25">
      <c r="B27" s="13"/>
      <c r="C27" s="13"/>
      <c r="D27" s="13"/>
    </row>
    <row r="28" spans="2:9" x14ac:dyDescent="0.25">
      <c r="B28" s="13"/>
      <c r="C28" s="13"/>
      <c r="D28" s="13"/>
    </row>
    <row r="29" spans="2:9" x14ac:dyDescent="0.25">
      <c r="B29" s="13"/>
      <c r="C29" s="13"/>
      <c r="D29" s="13"/>
    </row>
  </sheetData>
  <mergeCells count="14">
    <mergeCell ref="B8:C8"/>
    <mergeCell ref="B4:G4"/>
    <mergeCell ref="L3:M3"/>
    <mergeCell ref="L4:M4"/>
    <mergeCell ref="L5:M5"/>
    <mergeCell ref="L6:M6"/>
    <mergeCell ref="L7:M7"/>
    <mergeCell ref="I2:J2"/>
    <mergeCell ref="L2:M2"/>
    <mergeCell ref="B2:B3"/>
    <mergeCell ref="C2:C3"/>
    <mergeCell ref="E2:E3"/>
    <mergeCell ref="F2:F3"/>
    <mergeCell ref="G2:G3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Recomendaciones generales</vt:lpstr>
      <vt:lpstr>Adaptabilidad-Rec específicas</vt:lpstr>
      <vt:lpstr>Accesibilidad-Rec específicas</vt:lpstr>
      <vt:lpstr>Estimulación positiva-Rec espec</vt:lpstr>
      <vt:lpstr>Estructura de niveles-Rec espec</vt:lpstr>
      <vt:lpstr>Mecanismo ecológico-Rec especif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Personal_</dc:creator>
  <cp:lastModifiedBy>Personal_</cp:lastModifiedBy>
  <cp:lastPrinted>2023-12-01T17:50:16Z</cp:lastPrinted>
  <dcterms:created xsi:type="dcterms:W3CDTF">2015-06-05T18:19:34Z</dcterms:created>
  <dcterms:modified xsi:type="dcterms:W3CDTF">2024-02-27T01:41:03Z</dcterms:modified>
</cp:coreProperties>
</file>