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ca384_cornell_edu/Documents/2020 Data/tricot data 2020/"/>
    </mc:Choice>
  </mc:AlternateContent>
  <xr:revisionPtr revIDLastSave="0" documentId="8_{27BACFCF-A61F-6642-8D32-7A3C85B27FF0}" xr6:coauthVersionLast="47" xr6:coauthVersionMax="47" xr10:uidLastSave="{00000000-0000-0000-0000-000000000000}"/>
  <bookViews>
    <workbookView xWindow="0" yWindow="520" windowWidth="28800" windowHeight="16400" activeTab="3" xr2:uid="{6E87193E-66BA-E24B-A547-F1107E010F7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2" i="4" l="1"/>
  <c r="F81" i="4"/>
  <c r="F80" i="4"/>
  <c r="F85" i="4"/>
  <c r="F86" i="4"/>
  <c r="F87" i="4"/>
  <c r="F91" i="4"/>
  <c r="F92" i="4"/>
  <c r="F90" i="4"/>
  <c r="F97" i="4"/>
  <c r="F96" i="4"/>
  <c r="F95" i="4"/>
  <c r="F106" i="4"/>
  <c r="F105" i="4"/>
  <c r="F104" i="4"/>
  <c r="F101" i="4"/>
  <c r="F100" i="4"/>
  <c r="F54" i="4"/>
  <c r="F53" i="4"/>
  <c r="F52" i="4"/>
  <c r="F51" i="4"/>
  <c r="F57" i="4"/>
  <c r="F58" i="4"/>
  <c r="F59" i="4"/>
  <c r="F60" i="4"/>
  <c r="F65" i="4"/>
  <c r="F64" i="4"/>
  <c r="F63" i="4"/>
  <c r="F77" i="4"/>
  <c r="F76" i="4"/>
  <c r="F75" i="4"/>
  <c r="F74" i="4"/>
  <c r="F48" i="4"/>
  <c r="F47" i="4"/>
  <c r="F46" i="4"/>
  <c r="F45" i="4"/>
  <c r="F42" i="4"/>
  <c r="F41" i="4"/>
  <c r="F40" i="4"/>
  <c r="F39" i="4"/>
  <c r="F36" i="4"/>
  <c r="F35" i="4"/>
  <c r="F34" i="4"/>
  <c r="F31" i="4"/>
  <c r="F30" i="4"/>
  <c r="F29" i="4"/>
  <c r="F28" i="4"/>
  <c r="F25" i="4"/>
  <c r="F24" i="4"/>
  <c r="F23" i="4"/>
  <c r="F22" i="4"/>
  <c r="F6" i="4"/>
  <c r="F5" i="4"/>
  <c r="F4" i="4"/>
  <c r="F3" i="4"/>
  <c r="E107" i="1"/>
  <c r="E106" i="1"/>
  <c r="E105" i="1"/>
  <c r="E103" i="1"/>
  <c r="E102" i="1"/>
  <c r="E101" i="1"/>
  <c r="E100" i="1"/>
  <c r="E96" i="1"/>
  <c r="E95" i="1"/>
  <c r="F103" i="1"/>
  <c r="F102" i="1"/>
  <c r="F101" i="1"/>
  <c r="F100" i="1"/>
  <c r="E94" i="1"/>
  <c r="E91" i="1"/>
  <c r="E90" i="1"/>
  <c r="E89" i="1"/>
  <c r="E85" i="1"/>
  <c r="E88" i="1"/>
  <c r="E84" i="1"/>
  <c r="E83" i="1"/>
  <c r="E82" i="1"/>
  <c r="E79" i="1"/>
  <c r="E78" i="1"/>
  <c r="E77" i="1"/>
  <c r="E74" i="1"/>
  <c r="E73" i="1"/>
  <c r="E72" i="1"/>
  <c r="E69" i="1"/>
  <c r="E68" i="1"/>
  <c r="E67" i="1"/>
  <c r="E66" i="1"/>
  <c r="E63" i="1"/>
  <c r="E62" i="1"/>
  <c r="E61" i="1"/>
  <c r="E60" i="1"/>
  <c r="E57" i="1"/>
  <c r="E56" i="1"/>
  <c r="E55" i="1"/>
  <c r="E54" i="1"/>
  <c r="E51" i="1"/>
  <c r="E50" i="1"/>
  <c r="E46" i="1"/>
  <c r="E45" i="1"/>
  <c r="E41" i="1"/>
  <c r="E40" i="1"/>
  <c r="E39" i="1"/>
  <c r="E36" i="1"/>
  <c r="E35" i="1"/>
  <c r="E34" i="1"/>
  <c r="E33" i="1"/>
  <c r="E30" i="1"/>
  <c r="E29" i="1"/>
  <c r="E28" i="1"/>
  <c r="E25" i="1"/>
  <c r="E24" i="1"/>
  <c r="E23" i="1"/>
  <c r="E13" i="1" l="1"/>
  <c r="E10" i="1"/>
  <c r="E11" i="1"/>
  <c r="E12" i="1"/>
  <c r="E18" i="1"/>
  <c r="E19" i="1"/>
  <c r="E17" i="1"/>
  <c r="F6" i="1"/>
  <c r="F5" i="1"/>
  <c r="F4" i="1"/>
</calcChain>
</file>

<file path=xl/sharedStrings.xml><?xml version="1.0" encoding="utf-8"?>
<sst xmlns="http://schemas.openxmlformats.org/spreadsheetml/2006/main" count="906" uniqueCount="131">
  <si>
    <t>A</t>
  </si>
  <si>
    <t>B</t>
  </si>
  <si>
    <t>samples</t>
  </si>
  <si>
    <t>weight of garr</t>
  </si>
  <si>
    <t>volume of garri</t>
  </si>
  <si>
    <t>250ml</t>
  </si>
  <si>
    <t>c</t>
  </si>
  <si>
    <t>d</t>
  </si>
  <si>
    <t>cosmos</t>
  </si>
  <si>
    <t>quantity of water</t>
  </si>
  <si>
    <t>a</t>
  </si>
  <si>
    <t>b</t>
  </si>
  <si>
    <t>TBF</t>
  </si>
  <si>
    <t>TAF</t>
  </si>
  <si>
    <t>texture profilling order</t>
  </si>
  <si>
    <t>Chineye meje</t>
  </si>
  <si>
    <t>D</t>
  </si>
  <si>
    <t>C</t>
  </si>
  <si>
    <t>sample order on TPA</t>
  </si>
  <si>
    <t>two samples , a sample 2 scanssamples eac</t>
  </si>
  <si>
    <t>eba1</t>
  </si>
  <si>
    <t>eba2</t>
  </si>
  <si>
    <t>eba3</t>
  </si>
  <si>
    <t>eba4</t>
  </si>
  <si>
    <t>eba5</t>
  </si>
  <si>
    <t>eba6</t>
  </si>
  <si>
    <t>next day Eba</t>
  </si>
  <si>
    <t>eba next day2</t>
  </si>
  <si>
    <t>temperature</t>
  </si>
  <si>
    <t xml:space="preserve"> saved as CHICHI NEXT DAY EBA</t>
  </si>
  <si>
    <t>joy Azuama</t>
  </si>
  <si>
    <t xml:space="preserve">nnena </t>
  </si>
  <si>
    <t>Louisa</t>
  </si>
  <si>
    <t xml:space="preserve">Emma </t>
  </si>
  <si>
    <t>degree farenheight</t>
  </si>
  <si>
    <t>temperature of water celcius</t>
  </si>
  <si>
    <t>fresh eba day 2</t>
  </si>
  <si>
    <t>eba next day</t>
  </si>
  <si>
    <t>chiyere meje A</t>
  </si>
  <si>
    <t>fresh eba day 2 1</t>
  </si>
  <si>
    <t>fresh eba day 2 2</t>
  </si>
  <si>
    <t xml:space="preserve">joy </t>
  </si>
  <si>
    <t>fresh eba day 2 3</t>
  </si>
  <si>
    <t>fresh eba day 2 4</t>
  </si>
  <si>
    <t>fresh eba day 2 5</t>
  </si>
  <si>
    <t>fresh eba day 2 6</t>
  </si>
  <si>
    <t>joy c</t>
  </si>
  <si>
    <t>fresh eba day 2 7</t>
  </si>
  <si>
    <t>fresh eba day 2 8</t>
  </si>
  <si>
    <t xml:space="preserve">cosmos </t>
  </si>
  <si>
    <t>fresh eba day 2 9</t>
  </si>
  <si>
    <t>fresh eba day 2 10</t>
  </si>
  <si>
    <t>fresh eba day 2 11</t>
  </si>
  <si>
    <t>fresh eba day 2 12</t>
  </si>
  <si>
    <t>fresh eba day 2 13</t>
  </si>
  <si>
    <t>fresh eba day 2 14</t>
  </si>
  <si>
    <t>fresh eba day 2 15</t>
  </si>
  <si>
    <t>fresh eba day2 16</t>
  </si>
  <si>
    <t>temp at analysis</t>
  </si>
  <si>
    <t>chineye meje</t>
  </si>
  <si>
    <t>eba next day 2</t>
  </si>
  <si>
    <t>joy</t>
  </si>
  <si>
    <t>redo</t>
  </si>
  <si>
    <t>ethel</t>
  </si>
  <si>
    <t>chika</t>
  </si>
  <si>
    <t>weight of eba</t>
  </si>
  <si>
    <t>fresh eba day3 1</t>
  </si>
  <si>
    <t>fresh eba day3 2</t>
  </si>
  <si>
    <t>fresh eba day3 3</t>
  </si>
  <si>
    <t>fresh eba day3 4</t>
  </si>
  <si>
    <t>fresh eba day3 5</t>
  </si>
  <si>
    <t>fresh eba day3 6</t>
  </si>
  <si>
    <t>fresh eba day3 7</t>
  </si>
  <si>
    <t>fresh eba day3 8</t>
  </si>
  <si>
    <t>fresh eba day3 9</t>
  </si>
  <si>
    <t>fresh eba day3 10</t>
  </si>
  <si>
    <t>louisa</t>
  </si>
  <si>
    <t>fresh eba day3 11</t>
  </si>
  <si>
    <t>fresh eba day3 12</t>
  </si>
  <si>
    <t>fresh eba day3 13</t>
  </si>
  <si>
    <t>fresh eba day3 14</t>
  </si>
  <si>
    <t>emma</t>
  </si>
  <si>
    <t>fresh eba day3 15</t>
  </si>
  <si>
    <t>fresh eba day3 16</t>
  </si>
  <si>
    <t>fresh eba day3 17</t>
  </si>
  <si>
    <t>fresh eba day3 18</t>
  </si>
  <si>
    <t>fresh eba day3 19</t>
  </si>
  <si>
    <t>fresh eba day3 20</t>
  </si>
  <si>
    <t>fresh eba day3 21</t>
  </si>
  <si>
    <t>fresh eba day3 22</t>
  </si>
  <si>
    <t>Ethel</t>
  </si>
  <si>
    <t>fresh eba day3 23</t>
  </si>
  <si>
    <t>fresh eba day3 24</t>
  </si>
  <si>
    <t>fresh eba day3 25</t>
  </si>
  <si>
    <t>fresh eba day3 26</t>
  </si>
  <si>
    <t>fresh eba day3 27</t>
  </si>
  <si>
    <t>fresh eba day3 28</t>
  </si>
  <si>
    <t>nnenna</t>
  </si>
  <si>
    <t>old</t>
  </si>
  <si>
    <t>new</t>
  </si>
  <si>
    <t>agnes</t>
  </si>
  <si>
    <t>franca</t>
  </si>
  <si>
    <t>eba next day3</t>
  </si>
  <si>
    <t>meje</t>
  </si>
  <si>
    <t>bennadin</t>
  </si>
  <si>
    <t>deleted because of fracture</t>
  </si>
  <si>
    <t>joy nwoke</t>
  </si>
  <si>
    <t>rose</t>
  </si>
  <si>
    <t>ewe nkechinyere</t>
  </si>
  <si>
    <t>Martina</t>
  </si>
  <si>
    <t>chioma</t>
  </si>
  <si>
    <t>osuagwu</t>
  </si>
  <si>
    <t>nkeiru</t>
  </si>
  <si>
    <t>lost in the exponent</t>
  </si>
  <si>
    <t>day 4</t>
  </si>
  <si>
    <t>Agnes</t>
  </si>
  <si>
    <t>bernadin</t>
  </si>
  <si>
    <t>J. Nweke</t>
  </si>
  <si>
    <t>Rose</t>
  </si>
  <si>
    <t>Ewe Nkechyere</t>
  </si>
  <si>
    <t>Chioma</t>
  </si>
  <si>
    <t>Osuagwu</t>
  </si>
  <si>
    <t>Nkeiru</t>
  </si>
  <si>
    <t>next day eba day 4</t>
  </si>
  <si>
    <t>chika 1</t>
  </si>
  <si>
    <t xml:space="preserve">Agnes </t>
  </si>
  <si>
    <t>Ewe Nkechinyere</t>
  </si>
  <si>
    <t xml:space="preserve">chioma </t>
  </si>
  <si>
    <t>fresh eba day4</t>
  </si>
  <si>
    <t>meje chinyere</t>
  </si>
  <si>
    <t>chinyere meje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</si>
</sst>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DBD-6262-E943-9FB2-15A89EE82EF1}">
  <dimension ref="A1:J107"/>
  <sheetViews>
    <sheetView topLeftCell="A4" zoomScale="150" workbookViewId="0">
      <selection activeCell="A104" sqref="A104:G107"/>
    </sheetView>
  </sheetViews>
  <sheetFormatPr baseColWidth="10" defaultRowHeight="16" x14ac:dyDescent="0.2"/>
  <cols>
    <col min="4" max="4" width="14.6640625" customWidth="1"/>
    <col min="5" max="5" width="21.6640625" customWidth="1"/>
    <col min="6" max="6" width="23" customWidth="1"/>
    <col min="7" max="7" width="21.1640625" customWidth="1"/>
  </cols>
  <sheetData>
    <row r="1" spans="1:10" x14ac:dyDescent="0.2">
      <c r="A1" t="s">
        <v>130</v>
      </c>
    </row>
    <row r="2" spans="1:10" x14ac:dyDescent="0.2">
      <c r="A2" t="s">
        <v>2</v>
      </c>
      <c r="B2" t="s">
        <v>4</v>
      </c>
      <c r="C2" t="s">
        <v>3</v>
      </c>
      <c r="D2" t="s">
        <v>34</v>
      </c>
      <c r="E2" t="s">
        <v>35</v>
      </c>
      <c r="F2" t="s">
        <v>9</v>
      </c>
      <c r="G2" t="s">
        <v>65</v>
      </c>
      <c r="H2" t="s">
        <v>12</v>
      </c>
      <c r="I2" t="s">
        <v>13</v>
      </c>
    </row>
    <row r="3" spans="1:10" s="1" customFormat="1" x14ac:dyDescent="0.2">
      <c r="A3" s="1" t="s">
        <v>0</v>
      </c>
      <c r="B3" s="1" t="s">
        <v>5</v>
      </c>
      <c r="C3" s="1">
        <v>110.77</v>
      </c>
      <c r="D3">
        <v>190</v>
      </c>
      <c r="E3" s="1">
        <v>87.5</v>
      </c>
      <c r="F3" s="1">
        <v>300</v>
      </c>
      <c r="G3" s="1">
        <v>382.17</v>
      </c>
      <c r="J3" s="1">
        <v>186</v>
      </c>
    </row>
    <row r="4" spans="1:10" x14ac:dyDescent="0.2">
      <c r="A4" t="s">
        <v>1</v>
      </c>
      <c r="C4">
        <v>108.24</v>
      </c>
      <c r="F4">
        <f>500-270</f>
        <v>230</v>
      </c>
      <c r="G4">
        <v>295.97000000000003</v>
      </c>
    </row>
    <row r="5" spans="1:10" x14ac:dyDescent="0.2">
      <c r="A5" t="s">
        <v>6</v>
      </c>
      <c r="C5">
        <v>112.39</v>
      </c>
      <c r="E5">
        <v>85.55</v>
      </c>
      <c r="F5">
        <f>500-279</f>
        <v>221</v>
      </c>
      <c r="G5">
        <v>305.64</v>
      </c>
    </row>
    <row r="6" spans="1:10" x14ac:dyDescent="0.2">
      <c r="A6" t="s">
        <v>7</v>
      </c>
      <c r="C6">
        <v>97.9</v>
      </c>
      <c r="E6">
        <v>84.8</v>
      </c>
      <c r="F6">
        <f>500-290</f>
        <v>210</v>
      </c>
      <c r="G6">
        <v>267.14</v>
      </c>
    </row>
    <row r="9" spans="1:10" x14ac:dyDescent="0.2">
      <c r="A9" t="s">
        <v>8</v>
      </c>
    </row>
    <row r="10" spans="1:10" x14ac:dyDescent="0.2">
      <c r="A10" t="s">
        <v>10</v>
      </c>
      <c r="B10">
        <v>250</v>
      </c>
      <c r="C10">
        <v>117.48</v>
      </c>
      <c r="D10">
        <v>172</v>
      </c>
      <c r="E10">
        <f>((D10-32)*(5/9))</f>
        <v>77.777777777777786</v>
      </c>
      <c r="F10">
        <v>345</v>
      </c>
      <c r="G10">
        <v>437.61</v>
      </c>
    </row>
    <row r="11" spans="1:10" x14ac:dyDescent="0.2">
      <c r="A11" t="s">
        <v>11</v>
      </c>
      <c r="C11">
        <v>123.47</v>
      </c>
      <c r="D11">
        <v>174</v>
      </c>
      <c r="E11">
        <f>((D11-32)*(5/9))</f>
        <v>78.888888888888886</v>
      </c>
      <c r="F11">
        <v>313</v>
      </c>
      <c r="G11">
        <v>408.03</v>
      </c>
    </row>
    <row r="12" spans="1:10" x14ac:dyDescent="0.2">
      <c r="A12" t="s">
        <v>6</v>
      </c>
      <c r="C12">
        <v>113.59</v>
      </c>
      <c r="D12">
        <v>172</v>
      </c>
      <c r="E12">
        <f>((D12-32)*(5/9))</f>
        <v>77.777777777777786</v>
      </c>
      <c r="F12">
        <v>250</v>
      </c>
      <c r="G12">
        <v>342.65</v>
      </c>
    </row>
    <row r="13" spans="1:10" x14ac:dyDescent="0.2">
      <c r="A13" t="s">
        <v>7</v>
      </c>
      <c r="C13">
        <v>119.39</v>
      </c>
      <c r="D13">
        <v>174</v>
      </c>
      <c r="E13">
        <f>((D13-32)*(5/9))</f>
        <v>78.888888888888886</v>
      </c>
      <c r="F13">
        <v>360</v>
      </c>
      <c r="G13">
        <v>452.46</v>
      </c>
    </row>
    <row r="16" spans="1:10" x14ac:dyDescent="0.2">
      <c r="A16" t="s">
        <v>30</v>
      </c>
    </row>
    <row r="17" spans="1:7" x14ac:dyDescent="0.2">
      <c r="A17" t="s">
        <v>10</v>
      </c>
      <c r="C17">
        <v>110.55</v>
      </c>
      <c r="D17">
        <v>187</v>
      </c>
      <c r="E17">
        <f>((D17-32)*(5/9))</f>
        <v>86.111111111111114</v>
      </c>
      <c r="F17">
        <v>374</v>
      </c>
      <c r="G17">
        <v>454.13</v>
      </c>
    </row>
    <row r="18" spans="1:7" x14ac:dyDescent="0.2">
      <c r="A18" t="s">
        <v>11</v>
      </c>
      <c r="C18">
        <v>121.754</v>
      </c>
      <c r="D18">
        <v>190</v>
      </c>
      <c r="E18">
        <f>((D18-32)*(5/9))</f>
        <v>87.777777777777786</v>
      </c>
      <c r="F18">
        <v>455</v>
      </c>
      <c r="G18">
        <v>451.53</v>
      </c>
    </row>
    <row r="19" spans="1:7" x14ac:dyDescent="0.2">
      <c r="A19" t="s">
        <v>6</v>
      </c>
      <c r="B19">
        <v>250</v>
      </c>
      <c r="C19">
        <v>114.5</v>
      </c>
      <c r="D19">
        <v>165</v>
      </c>
      <c r="E19">
        <f>((D19-32)*(5/9))</f>
        <v>73.888888888888886</v>
      </c>
      <c r="F19">
        <v>370</v>
      </c>
      <c r="G19">
        <v>440.46</v>
      </c>
    </row>
    <row r="21" spans="1:7" x14ac:dyDescent="0.2">
      <c r="A21" t="s">
        <v>31</v>
      </c>
    </row>
    <row r="22" spans="1:7" x14ac:dyDescent="0.2">
      <c r="A22" t="s">
        <v>10</v>
      </c>
      <c r="B22">
        <v>250</v>
      </c>
      <c r="C22">
        <v>128.87</v>
      </c>
      <c r="E22">
        <v>75.5</v>
      </c>
      <c r="F22">
        <v>344</v>
      </c>
      <c r="G22">
        <v>439.94</v>
      </c>
    </row>
    <row r="23" spans="1:7" x14ac:dyDescent="0.2">
      <c r="A23" t="s">
        <v>11</v>
      </c>
      <c r="C23">
        <v>135.38</v>
      </c>
      <c r="D23">
        <v>176</v>
      </c>
      <c r="E23">
        <f>((D23-32)*(5/9))</f>
        <v>80</v>
      </c>
      <c r="F23">
        <v>321</v>
      </c>
      <c r="G23">
        <v>429.63</v>
      </c>
    </row>
    <row r="24" spans="1:7" x14ac:dyDescent="0.2">
      <c r="A24" t="s">
        <v>6</v>
      </c>
      <c r="C24">
        <v>134.02000000000001</v>
      </c>
      <c r="D24">
        <v>182</v>
      </c>
      <c r="E24">
        <f>((D24-32)*(5/9))</f>
        <v>83.333333333333343</v>
      </c>
      <c r="F24">
        <v>340</v>
      </c>
      <c r="G24">
        <v>447.87</v>
      </c>
    </row>
    <row r="25" spans="1:7" x14ac:dyDescent="0.2">
      <c r="A25" t="s">
        <v>7</v>
      </c>
      <c r="C25">
        <v>121.56</v>
      </c>
      <c r="D25">
        <v>180</v>
      </c>
      <c r="E25">
        <f>((D25-32)*(5/9))</f>
        <v>82.222222222222229</v>
      </c>
      <c r="F25">
        <v>370</v>
      </c>
      <c r="G25">
        <v>465.48</v>
      </c>
    </row>
    <row r="27" spans="1:7" x14ac:dyDescent="0.2">
      <c r="A27" t="s">
        <v>32</v>
      </c>
    </row>
    <row r="28" spans="1:7" x14ac:dyDescent="0.2">
      <c r="A28" t="s">
        <v>10</v>
      </c>
      <c r="C28">
        <v>107.96</v>
      </c>
      <c r="D28">
        <v>180</v>
      </c>
      <c r="E28">
        <f>((D28-32)*(5/9))</f>
        <v>82.222222222222229</v>
      </c>
      <c r="F28">
        <v>320</v>
      </c>
      <c r="G28">
        <v>399.68</v>
      </c>
    </row>
    <row r="29" spans="1:7" x14ac:dyDescent="0.2">
      <c r="A29" t="s">
        <v>11</v>
      </c>
      <c r="C29">
        <v>100.88</v>
      </c>
      <c r="D29">
        <v>182</v>
      </c>
      <c r="E29">
        <f>((D29-32)*(5/9))</f>
        <v>83.333333333333343</v>
      </c>
      <c r="F29">
        <v>250</v>
      </c>
      <c r="G29">
        <v>329.97</v>
      </c>
    </row>
    <row r="30" spans="1:7" x14ac:dyDescent="0.2">
      <c r="A30" t="s">
        <v>6</v>
      </c>
      <c r="C30">
        <v>107.85</v>
      </c>
      <c r="D30">
        <v>188</v>
      </c>
      <c r="E30">
        <f>((D30-32)*(5/9))</f>
        <v>86.666666666666671</v>
      </c>
      <c r="F30">
        <v>280</v>
      </c>
      <c r="G30">
        <v>365.54</v>
      </c>
    </row>
    <row r="32" spans="1:7" x14ac:dyDescent="0.2">
      <c r="A32" t="s">
        <v>33</v>
      </c>
    </row>
    <row r="33" spans="1:7" x14ac:dyDescent="0.2">
      <c r="A33" t="s">
        <v>0</v>
      </c>
      <c r="C33">
        <v>113.63</v>
      </c>
      <c r="D33">
        <v>184</v>
      </c>
      <c r="E33">
        <f>((D33-32)*(5/9))</f>
        <v>84.444444444444443</v>
      </c>
      <c r="F33">
        <v>260</v>
      </c>
      <c r="G33">
        <v>353</v>
      </c>
    </row>
    <row r="34" spans="1:7" x14ac:dyDescent="0.2">
      <c r="A34" t="s">
        <v>11</v>
      </c>
      <c r="C34">
        <v>124.07</v>
      </c>
      <c r="D34">
        <v>188</v>
      </c>
      <c r="E34">
        <f>((D34-32)*(5/9))</f>
        <v>86.666666666666671</v>
      </c>
      <c r="F34">
        <v>380</v>
      </c>
      <c r="G34">
        <v>486.55</v>
      </c>
    </row>
    <row r="35" spans="1:7" x14ac:dyDescent="0.2">
      <c r="A35" t="s">
        <v>6</v>
      </c>
      <c r="C35">
        <v>128.97999999999999</v>
      </c>
      <c r="D35">
        <v>184</v>
      </c>
      <c r="E35">
        <f>((D35-32)*(5/9))</f>
        <v>84.444444444444443</v>
      </c>
      <c r="F35">
        <v>370</v>
      </c>
      <c r="G35">
        <v>472.52</v>
      </c>
    </row>
    <row r="36" spans="1:7" x14ac:dyDescent="0.2">
      <c r="A36" t="s">
        <v>7</v>
      </c>
      <c r="C36">
        <v>118.73</v>
      </c>
      <c r="D36">
        <v>178</v>
      </c>
      <c r="E36">
        <f>((D36-32)*(5/9))</f>
        <v>81.111111111111114</v>
      </c>
      <c r="F36">
        <v>330</v>
      </c>
      <c r="G36">
        <v>427.25</v>
      </c>
    </row>
    <row r="38" spans="1:7" x14ac:dyDescent="0.2">
      <c r="A38" t="s">
        <v>63</v>
      </c>
    </row>
    <row r="39" spans="1:7" x14ac:dyDescent="0.2">
      <c r="A39" t="s">
        <v>10</v>
      </c>
      <c r="C39">
        <v>113.32</v>
      </c>
      <c r="D39">
        <v>182</v>
      </c>
      <c r="E39">
        <f>((D39-32)*(5/9))</f>
        <v>83.333333333333343</v>
      </c>
      <c r="F39">
        <v>305</v>
      </c>
      <c r="G39">
        <v>393.22</v>
      </c>
    </row>
    <row r="40" spans="1:7" x14ac:dyDescent="0.2">
      <c r="A40" t="s">
        <v>11</v>
      </c>
      <c r="C40">
        <v>99.71</v>
      </c>
      <c r="D40">
        <v>182</v>
      </c>
      <c r="E40">
        <f>((D40-32)*(5/9))</f>
        <v>83.333333333333343</v>
      </c>
      <c r="F40">
        <v>331.85</v>
      </c>
      <c r="G40">
        <v>375.56</v>
      </c>
    </row>
    <row r="41" spans="1:7" x14ac:dyDescent="0.2">
      <c r="A41" t="s">
        <v>6</v>
      </c>
      <c r="C41">
        <v>123.63</v>
      </c>
      <c r="D41">
        <v>182</v>
      </c>
      <c r="E41">
        <f>((D41-32)*(5/9))</f>
        <v>83.333333333333343</v>
      </c>
      <c r="F41">
        <v>330</v>
      </c>
      <c r="G41">
        <v>428.63</v>
      </c>
    </row>
    <row r="44" spans="1:7" x14ac:dyDescent="0.2">
      <c r="A44" t="s">
        <v>64</v>
      </c>
    </row>
    <row r="45" spans="1:7" x14ac:dyDescent="0.2">
      <c r="A45" t="s">
        <v>10</v>
      </c>
      <c r="C45">
        <v>103.94</v>
      </c>
      <c r="D45">
        <v>180</v>
      </c>
      <c r="E45">
        <f>((D45-32)*(5/9))</f>
        <v>82.222222222222229</v>
      </c>
      <c r="F45">
        <v>360</v>
      </c>
      <c r="G45">
        <v>425.9</v>
      </c>
    </row>
    <row r="46" spans="1:7" x14ac:dyDescent="0.2">
      <c r="A46" t="s">
        <v>6</v>
      </c>
      <c r="C46">
        <v>94.68</v>
      </c>
      <c r="D46">
        <v>176</v>
      </c>
      <c r="E46">
        <f>((D46-32)*(5/9))</f>
        <v>80</v>
      </c>
      <c r="F46">
        <v>340</v>
      </c>
      <c r="G46">
        <v>405.26</v>
      </c>
    </row>
    <row r="47" spans="1:7" x14ac:dyDescent="0.2">
      <c r="A47" t="s">
        <v>7</v>
      </c>
      <c r="C47">
        <v>98.35</v>
      </c>
      <c r="E47">
        <v>80.5</v>
      </c>
      <c r="F47">
        <v>350</v>
      </c>
      <c r="G47">
        <v>419.73</v>
      </c>
    </row>
    <row r="49" spans="1:7" x14ac:dyDescent="0.2">
      <c r="A49" t="s">
        <v>100</v>
      </c>
    </row>
    <row r="50" spans="1:7" x14ac:dyDescent="0.2">
      <c r="A50" t="s">
        <v>10</v>
      </c>
      <c r="C50">
        <v>104.4</v>
      </c>
      <c r="D50">
        <v>178</v>
      </c>
      <c r="E50">
        <f>((D50-32)*(5/9))</f>
        <v>81.111111111111114</v>
      </c>
      <c r="F50">
        <v>280</v>
      </c>
      <c r="G50">
        <v>368.2</v>
      </c>
    </row>
    <row r="51" spans="1:7" x14ac:dyDescent="0.2">
      <c r="A51" t="s">
        <v>11</v>
      </c>
      <c r="C51">
        <v>112.05</v>
      </c>
      <c r="D51">
        <v>180</v>
      </c>
      <c r="E51">
        <f>((D51-32)*(5/9))</f>
        <v>82.222222222222229</v>
      </c>
      <c r="F51">
        <v>340</v>
      </c>
      <c r="G51">
        <v>424.86</v>
      </c>
    </row>
    <row r="53" spans="1:7" x14ac:dyDescent="0.2">
      <c r="A53" t="s">
        <v>101</v>
      </c>
    </row>
    <row r="54" spans="1:7" x14ac:dyDescent="0.2">
      <c r="A54" t="s">
        <v>10</v>
      </c>
      <c r="C54">
        <v>110.72</v>
      </c>
      <c r="D54">
        <v>186</v>
      </c>
      <c r="E54">
        <f>((D54-32)*(5/9))</f>
        <v>85.555555555555557</v>
      </c>
      <c r="F54">
        <v>420</v>
      </c>
      <c r="G54">
        <v>497.23</v>
      </c>
    </row>
    <row r="55" spans="1:7" x14ac:dyDescent="0.2">
      <c r="A55" t="s">
        <v>11</v>
      </c>
      <c r="C55">
        <v>110.35</v>
      </c>
      <c r="D55">
        <v>176</v>
      </c>
      <c r="E55">
        <f>((D55-32)*(5/9))</f>
        <v>80</v>
      </c>
      <c r="F55">
        <v>320</v>
      </c>
      <c r="G55">
        <v>400.26</v>
      </c>
    </row>
    <row r="56" spans="1:7" x14ac:dyDescent="0.2">
      <c r="A56" t="s">
        <v>6</v>
      </c>
      <c r="C56">
        <v>117.37</v>
      </c>
      <c r="D56">
        <v>184</v>
      </c>
      <c r="E56">
        <f>((D56-32)*(5/9))</f>
        <v>84.444444444444443</v>
      </c>
      <c r="F56">
        <v>340</v>
      </c>
      <c r="G56">
        <v>426</v>
      </c>
    </row>
    <row r="57" spans="1:7" x14ac:dyDescent="0.2">
      <c r="A57" t="s">
        <v>7</v>
      </c>
      <c r="C57">
        <v>115.91</v>
      </c>
      <c r="D57">
        <v>178</v>
      </c>
      <c r="E57">
        <f>((D57-32)*(5/9))</f>
        <v>81.111111111111114</v>
      </c>
      <c r="F57">
        <v>335</v>
      </c>
      <c r="G57">
        <v>421.83</v>
      </c>
    </row>
    <row r="59" spans="1:7" x14ac:dyDescent="0.2">
      <c r="A59" t="s">
        <v>103</v>
      </c>
    </row>
    <row r="60" spans="1:7" x14ac:dyDescent="0.2">
      <c r="A60" t="s">
        <v>10</v>
      </c>
      <c r="C60">
        <v>124.2</v>
      </c>
      <c r="D60">
        <v>180</v>
      </c>
      <c r="E60">
        <f>((D60-32)*(5/9))</f>
        <v>82.222222222222229</v>
      </c>
      <c r="F60">
        <v>320</v>
      </c>
      <c r="G60">
        <v>416.72</v>
      </c>
    </row>
    <row r="61" spans="1:7" x14ac:dyDescent="0.2">
      <c r="A61" t="s">
        <v>11</v>
      </c>
      <c r="C61">
        <v>125.82</v>
      </c>
      <c r="D61">
        <v>180</v>
      </c>
      <c r="E61">
        <f>((D61-32)*(5/9))</f>
        <v>82.222222222222229</v>
      </c>
      <c r="F61">
        <v>297</v>
      </c>
      <c r="G61">
        <v>402.23</v>
      </c>
    </row>
    <row r="62" spans="1:7" x14ac:dyDescent="0.2">
      <c r="A62" t="s">
        <v>6</v>
      </c>
      <c r="C62">
        <v>128.15</v>
      </c>
      <c r="D62">
        <v>178</v>
      </c>
      <c r="E62">
        <f>((D62-32)*(5/9))</f>
        <v>81.111111111111114</v>
      </c>
      <c r="F62">
        <v>340</v>
      </c>
      <c r="G62">
        <v>437.73</v>
      </c>
    </row>
    <row r="63" spans="1:7" x14ac:dyDescent="0.2">
      <c r="A63" t="s">
        <v>7</v>
      </c>
      <c r="C63">
        <v>118.73</v>
      </c>
      <c r="D63">
        <v>178</v>
      </c>
      <c r="E63">
        <f>((D63-32)*(5/9))</f>
        <v>81.111111111111114</v>
      </c>
      <c r="F63">
        <v>296</v>
      </c>
      <c r="G63">
        <v>392.01</v>
      </c>
    </row>
    <row r="65" spans="1:7" x14ac:dyDescent="0.2">
      <c r="A65" t="s">
        <v>104</v>
      </c>
    </row>
    <row r="66" spans="1:7" x14ac:dyDescent="0.2">
      <c r="A66" t="s">
        <v>10</v>
      </c>
      <c r="C66">
        <v>113.49</v>
      </c>
      <c r="D66">
        <v>178</v>
      </c>
      <c r="E66">
        <f>((D66-32)*(5/9))</f>
        <v>81.111111111111114</v>
      </c>
      <c r="F66">
        <v>300.5</v>
      </c>
      <c r="G66">
        <v>384.27</v>
      </c>
    </row>
    <row r="67" spans="1:7" x14ac:dyDescent="0.2">
      <c r="A67" t="s">
        <v>11</v>
      </c>
      <c r="C67">
        <v>112.37</v>
      </c>
      <c r="D67">
        <v>178</v>
      </c>
      <c r="E67">
        <f>((D67-32)*(5/9))</f>
        <v>81.111111111111114</v>
      </c>
      <c r="F67">
        <v>375</v>
      </c>
      <c r="G67">
        <v>452.1</v>
      </c>
    </row>
    <row r="68" spans="1:7" x14ac:dyDescent="0.2">
      <c r="A68" t="s">
        <v>6</v>
      </c>
      <c r="C68">
        <v>115.04</v>
      </c>
      <c r="D68">
        <v>174</v>
      </c>
      <c r="E68">
        <f>((D68-32)*(5/9))</f>
        <v>78.888888888888886</v>
      </c>
      <c r="F68">
        <v>339</v>
      </c>
      <c r="G68">
        <v>426.31</v>
      </c>
    </row>
    <row r="69" spans="1:7" x14ac:dyDescent="0.2">
      <c r="A69" t="s">
        <v>7</v>
      </c>
      <c r="C69">
        <v>100.74</v>
      </c>
      <c r="D69">
        <v>180</v>
      </c>
      <c r="E69">
        <f>((D69-32)*(5/9))</f>
        <v>82.222222222222229</v>
      </c>
      <c r="F69">
        <v>304</v>
      </c>
      <c r="G69">
        <v>377.4</v>
      </c>
    </row>
    <row r="71" spans="1:7" x14ac:dyDescent="0.2">
      <c r="A71" t="s">
        <v>106</v>
      </c>
    </row>
    <row r="72" spans="1:7" x14ac:dyDescent="0.2">
      <c r="A72" t="s">
        <v>10</v>
      </c>
      <c r="C72">
        <v>106.05</v>
      </c>
      <c r="D72">
        <v>176</v>
      </c>
      <c r="E72">
        <f>((D72-32)*(5/9))</f>
        <v>80</v>
      </c>
      <c r="F72">
        <v>374</v>
      </c>
      <c r="G72">
        <v>455</v>
      </c>
    </row>
    <row r="73" spans="1:7" x14ac:dyDescent="0.2">
      <c r="A73" t="s">
        <v>6</v>
      </c>
      <c r="C73">
        <v>101.03</v>
      </c>
      <c r="D73">
        <v>182</v>
      </c>
      <c r="E73">
        <f>((D73-32)*(5/9))</f>
        <v>83.333333333333343</v>
      </c>
      <c r="F73">
        <v>345</v>
      </c>
      <c r="G73">
        <v>411.91</v>
      </c>
    </row>
    <row r="74" spans="1:7" x14ac:dyDescent="0.2">
      <c r="A74" t="s">
        <v>7</v>
      </c>
      <c r="C74">
        <v>111.18</v>
      </c>
      <c r="D74">
        <v>182</v>
      </c>
      <c r="E74">
        <f>((D74-32)*(5/9))</f>
        <v>83.333333333333343</v>
      </c>
      <c r="F74">
        <v>397</v>
      </c>
      <c r="G74">
        <v>466.46</v>
      </c>
    </row>
    <row r="76" spans="1:7" x14ac:dyDescent="0.2">
      <c r="A76" t="s">
        <v>107</v>
      </c>
    </row>
    <row r="77" spans="1:7" x14ac:dyDescent="0.2">
      <c r="A77" t="s">
        <v>10</v>
      </c>
      <c r="C77">
        <v>108.78</v>
      </c>
      <c r="D77">
        <v>176</v>
      </c>
      <c r="E77">
        <f>((D77-32)*(5/9))</f>
        <v>80</v>
      </c>
      <c r="F77">
        <v>350</v>
      </c>
      <c r="G77">
        <v>426.52</v>
      </c>
    </row>
    <row r="78" spans="1:7" x14ac:dyDescent="0.2">
      <c r="A78" t="s">
        <v>11</v>
      </c>
      <c r="C78">
        <v>108.39</v>
      </c>
      <c r="D78">
        <v>184</v>
      </c>
      <c r="E78">
        <f>((D78-32)*(5/9))</f>
        <v>84.444444444444443</v>
      </c>
      <c r="F78">
        <v>320</v>
      </c>
      <c r="G78">
        <v>398.88</v>
      </c>
    </row>
    <row r="79" spans="1:7" x14ac:dyDescent="0.2">
      <c r="A79" t="s">
        <v>6</v>
      </c>
      <c r="C79">
        <v>120.63</v>
      </c>
      <c r="D79">
        <v>184</v>
      </c>
      <c r="E79">
        <f>((D79-32)*(5/9))</f>
        <v>84.444444444444443</v>
      </c>
      <c r="F79">
        <v>350</v>
      </c>
      <c r="G79">
        <v>437.45</v>
      </c>
    </row>
    <row r="81" spans="1:7" x14ac:dyDescent="0.2">
      <c r="A81" t="s">
        <v>108</v>
      </c>
    </row>
    <row r="82" spans="1:7" x14ac:dyDescent="0.2">
      <c r="A82" t="s">
        <v>10</v>
      </c>
      <c r="C82">
        <v>126.42</v>
      </c>
      <c r="D82">
        <v>182</v>
      </c>
      <c r="E82">
        <f>((D82-32)*(5/9))</f>
        <v>83.333333333333343</v>
      </c>
      <c r="F82">
        <v>330</v>
      </c>
      <c r="G82">
        <v>427.27</v>
      </c>
    </row>
    <row r="83" spans="1:7" x14ac:dyDescent="0.2">
      <c r="A83" t="s">
        <v>11</v>
      </c>
      <c r="C83">
        <v>124.4</v>
      </c>
      <c r="D83">
        <v>182</v>
      </c>
      <c r="E83">
        <f>((D83-32)*(5/9))</f>
        <v>83.333333333333343</v>
      </c>
      <c r="F83">
        <v>350</v>
      </c>
      <c r="G83">
        <v>441.17</v>
      </c>
    </row>
    <row r="84" spans="1:7" x14ac:dyDescent="0.2">
      <c r="A84" t="s">
        <v>6</v>
      </c>
      <c r="C84">
        <v>126.53</v>
      </c>
      <c r="D84">
        <v>180</v>
      </c>
      <c r="E84">
        <f>((D84-32)*(5/9))</f>
        <v>82.222222222222229</v>
      </c>
      <c r="F84">
        <v>390</v>
      </c>
      <c r="G84">
        <v>486.17</v>
      </c>
    </row>
    <row r="85" spans="1:7" x14ac:dyDescent="0.2">
      <c r="A85" t="s">
        <v>7</v>
      </c>
      <c r="C85">
        <v>139.65</v>
      </c>
      <c r="D85">
        <v>176</v>
      </c>
      <c r="E85">
        <f>((D85-32)*(5/9))</f>
        <v>80</v>
      </c>
      <c r="F85">
        <v>365</v>
      </c>
      <c r="G85">
        <v>477.11</v>
      </c>
    </row>
    <row r="87" spans="1:7" x14ac:dyDescent="0.2">
      <c r="A87" t="s">
        <v>109</v>
      </c>
    </row>
    <row r="88" spans="1:7" x14ac:dyDescent="0.2">
      <c r="A88" t="s">
        <v>10</v>
      </c>
      <c r="C88">
        <v>118.74</v>
      </c>
      <c r="D88">
        <v>184</v>
      </c>
      <c r="E88">
        <f>((D88-32)*(5/9))</f>
        <v>84.444444444444443</v>
      </c>
      <c r="F88">
        <v>350</v>
      </c>
      <c r="G88">
        <v>433.35</v>
      </c>
    </row>
    <row r="89" spans="1:7" x14ac:dyDescent="0.2">
      <c r="A89" t="s">
        <v>11</v>
      </c>
      <c r="C89">
        <v>103.01</v>
      </c>
      <c r="D89">
        <v>186</v>
      </c>
      <c r="E89">
        <f>((D89-32)*(5/9))</f>
        <v>85.555555555555557</v>
      </c>
      <c r="F89">
        <v>350</v>
      </c>
      <c r="G89">
        <v>414.1</v>
      </c>
    </row>
    <row r="90" spans="1:7" x14ac:dyDescent="0.2">
      <c r="A90" t="s">
        <v>6</v>
      </c>
      <c r="C90">
        <v>93.67</v>
      </c>
      <c r="D90">
        <v>176</v>
      </c>
      <c r="E90">
        <f>((D90-32)*(5/9))</f>
        <v>80</v>
      </c>
      <c r="F90">
        <v>330</v>
      </c>
      <c r="G90">
        <v>394.31</v>
      </c>
    </row>
    <row r="91" spans="1:7" x14ac:dyDescent="0.2">
      <c r="A91" t="s">
        <v>7</v>
      </c>
      <c r="C91">
        <v>110.98</v>
      </c>
      <c r="D91">
        <v>176</v>
      </c>
      <c r="E91">
        <f>((D91-32)*(5/9))</f>
        <v>80</v>
      </c>
      <c r="F91">
        <v>360</v>
      </c>
      <c r="G91">
        <v>437.93</v>
      </c>
    </row>
    <row r="93" spans="1:7" x14ac:dyDescent="0.2">
      <c r="A93" t="s">
        <v>110</v>
      </c>
    </row>
    <row r="94" spans="1:7" x14ac:dyDescent="0.2">
      <c r="A94" t="s">
        <v>10</v>
      </c>
      <c r="C94">
        <v>133.69999999999999</v>
      </c>
      <c r="D94">
        <v>186</v>
      </c>
      <c r="E94">
        <f>((D94-32)*(5/9))</f>
        <v>85.555555555555557</v>
      </c>
      <c r="F94">
        <v>365</v>
      </c>
      <c r="G94">
        <v>464.39</v>
      </c>
    </row>
    <row r="95" spans="1:7" x14ac:dyDescent="0.2">
      <c r="A95" t="s">
        <v>11</v>
      </c>
      <c r="C95">
        <v>132.82</v>
      </c>
      <c r="D95">
        <v>184</v>
      </c>
      <c r="E95">
        <f>((D95-32)*(5/9))</f>
        <v>84.444444444444443</v>
      </c>
      <c r="F95">
        <v>370</v>
      </c>
      <c r="G95">
        <v>444.3</v>
      </c>
    </row>
    <row r="96" spans="1:7" x14ac:dyDescent="0.2">
      <c r="A96" t="s">
        <v>6</v>
      </c>
      <c r="C96">
        <v>139.57</v>
      </c>
      <c r="D96">
        <v>178</v>
      </c>
      <c r="E96">
        <f>((D96-32)*(5/9))</f>
        <v>81.111111111111114</v>
      </c>
      <c r="F96">
        <v>360</v>
      </c>
      <c r="G96">
        <v>478.22</v>
      </c>
    </row>
    <row r="97" spans="1:7" x14ac:dyDescent="0.2">
      <c r="A97" t="s">
        <v>7</v>
      </c>
      <c r="C97">
        <v>134.38</v>
      </c>
      <c r="F97">
        <v>330</v>
      </c>
    </row>
    <row r="99" spans="1:7" x14ac:dyDescent="0.2">
      <c r="A99" t="s">
        <v>111</v>
      </c>
    </row>
    <row r="100" spans="1:7" x14ac:dyDescent="0.2">
      <c r="A100" t="s">
        <v>10</v>
      </c>
      <c r="C100">
        <v>110.37</v>
      </c>
      <c r="D100">
        <v>178</v>
      </c>
      <c r="E100">
        <f>((D100-32)*(5/9))</f>
        <v>81.111111111111114</v>
      </c>
      <c r="F100">
        <f>500-84</f>
        <v>416</v>
      </c>
      <c r="G100">
        <v>472.85</v>
      </c>
    </row>
    <row r="101" spans="1:7" x14ac:dyDescent="0.2">
      <c r="A101" t="s">
        <v>11</v>
      </c>
      <c r="C101">
        <v>103.73</v>
      </c>
      <c r="D101">
        <v>172</v>
      </c>
      <c r="E101">
        <f>((D101-32)*(5/9))</f>
        <v>77.777777777777786</v>
      </c>
      <c r="F101">
        <f>500-83</f>
        <v>417</v>
      </c>
      <c r="G101">
        <v>460.85</v>
      </c>
    </row>
    <row r="102" spans="1:7" x14ac:dyDescent="0.2">
      <c r="A102" t="s">
        <v>6</v>
      </c>
      <c r="C102">
        <v>101.43</v>
      </c>
      <c r="D102">
        <v>176</v>
      </c>
      <c r="E102">
        <f>((D102-32)*(5/9))</f>
        <v>80</v>
      </c>
      <c r="F102">
        <f>500-200</f>
        <v>300</v>
      </c>
      <c r="G102">
        <v>370.51</v>
      </c>
    </row>
    <row r="103" spans="1:7" x14ac:dyDescent="0.2">
      <c r="A103" t="s">
        <v>7</v>
      </c>
      <c r="C103">
        <v>105.02</v>
      </c>
      <c r="D103">
        <v>176</v>
      </c>
      <c r="E103">
        <f>((D103-32)*(5/9))</f>
        <v>80</v>
      </c>
      <c r="F103">
        <f>500-140</f>
        <v>360</v>
      </c>
      <c r="G103">
        <v>430.53</v>
      </c>
    </row>
    <row r="104" spans="1:7" x14ac:dyDescent="0.2">
      <c r="A104" t="s">
        <v>112</v>
      </c>
    </row>
    <row r="105" spans="1:7" x14ac:dyDescent="0.2">
      <c r="A105" t="s">
        <v>11</v>
      </c>
      <c r="C105">
        <v>108.31</v>
      </c>
      <c r="D105">
        <v>180</v>
      </c>
      <c r="E105">
        <f>((D105-32)*(5/9))</f>
        <v>82.222222222222229</v>
      </c>
      <c r="F105">
        <v>350</v>
      </c>
      <c r="G105">
        <v>423.46</v>
      </c>
    </row>
    <row r="106" spans="1:7" x14ac:dyDescent="0.2">
      <c r="A106" t="s">
        <v>6</v>
      </c>
      <c r="C106">
        <v>103.06</v>
      </c>
      <c r="D106">
        <v>176</v>
      </c>
      <c r="E106">
        <f>((D106-32)*(5/9))</f>
        <v>80</v>
      </c>
      <c r="F106">
        <v>350</v>
      </c>
      <c r="G106">
        <v>414.58</v>
      </c>
    </row>
    <row r="107" spans="1:7" x14ac:dyDescent="0.2">
      <c r="A107" t="s">
        <v>7</v>
      </c>
      <c r="C107">
        <v>108.12</v>
      </c>
      <c r="D107">
        <v>174</v>
      </c>
      <c r="E107">
        <f>((D107-32)*(5/9))</f>
        <v>78.888888888888886</v>
      </c>
      <c r="F107">
        <v>320</v>
      </c>
      <c r="G107">
        <v>401.81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3F65-4C99-354B-BB24-524E8ED93D3B}">
  <dimension ref="A1:G142"/>
  <sheetViews>
    <sheetView topLeftCell="A126" zoomScale="150" workbookViewId="0">
      <selection activeCell="I140" sqref="I140"/>
    </sheetView>
  </sheetViews>
  <sheetFormatPr baseColWidth="10" defaultRowHeight="16" x14ac:dyDescent="0.2"/>
  <sheetData>
    <row r="1" spans="2:6" x14ac:dyDescent="0.2">
      <c r="B1" t="s">
        <v>14</v>
      </c>
    </row>
    <row r="2" spans="2:6" x14ac:dyDescent="0.2">
      <c r="B2" t="s">
        <v>19</v>
      </c>
    </row>
    <row r="3" spans="2:6" x14ac:dyDescent="0.2">
      <c r="B3" t="s">
        <v>15</v>
      </c>
      <c r="C3" t="s">
        <v>18</v>
      </c>
      <c r="F3" t="s">
        <v>58</v>
      </c>
    </row>
    <row r="4" spans="2:6" x14ac:dyDescent="0.2">
      <c r="C4" t="s">
        <v>17</v>
      </c>
      <c r="D4" t="s">
        <v>20</v>
      </c>
      <c r="F4">
        <v>25</v>
      </c>
    </row>
    <row r="5" spans="2:6" x14ac:dyDescent="0.2">
      <c r="C5" t="s">
        <v>6</v>
      </c>
      <c r="D5" t="s">
        <v>21</v>
      </c>
      <c r="F5">
        <v>25</v>
      </c>
    </row>
    <row r="6" spans="2:6" x14ac:dyDescent="0.2">
      <c r="C6" t="s">
        <v>16</v>
      </c>
      <c r="D6" t="s">
        <v>22</v>
      </c>
      <c r="F6">
        <v>25</v>
      </c>
    </row>
    <row r="7" spans="2:6" x14ac:dyDescent="0.2">
      <c r="C7" t="s">
        <v>16</v>
      </c>
      <c r="D7" t="s">
        <v>23</v>
      </c>
      <c r="F7">
        <v>25</v>
      </c>
    </row>
    <row r="8" spans="2:6" x14ac:dyDescent="0.2">
      <c r="C8" t="s">
        <v>11</v>
      </c>
      <c r="D8" t="s">
        <v>24</v>
      </c>
      <c r="F8">
        <v>25</v>
      </c>
    </row>
    <row r="9" spans="2:6" x14ac:dyDescent="0.2">
      <c r="C9" t="s">
        <v>11</v>
      </c>
      <c r="D9" t="s">
        <v>25</v>
      </c>
      <c r="F9">
        <v>25</v>
      </c>
    </row>
    <row r="10" spans="2:6" x14ac:dyDescent="0.2">
      <c r="B10" t="s">
        <v>36</v>
      </c>
    </row>
    <row r="12" spans="2:6" x14ac:dyDescent="0.2">
      <c r="B12" t="s">
        <v>38</v>
      </c>
      <c r="C12" t="s">
        <v>0</v>
      </c>
      <c r="D12" t="s">
        <v>39</v>
      </c>
      <c r="F12">
        <v>25.3</v>
      </c>
    </row>
    <row r="13" spans="2:6" x14ac:dyDescent="0.2">
      <c r="B13" t="s">
        <v>38</v>
      </c>
      <c r="C13" t="s">
        <v>0</v>
      </c>
      <c r="D13" t="s">
        <v>40</v>
      </c>
      <c r="F13">
        <v>24.7</v>
      </c>
    </row>
    <row r="14" spans="2:6" x14ac:dyDescent="0.2">
      <c r="B14" t="s">
        <v>41</v>
      </c>
      <c r="C14" t="s">
        <v>0</v>
      </c>
      <c r="D14" t="s">
        <v>42</v>
      </c>
      <c r="F14">
        <v>24.9</v>
      </c>
    </row>
    <row r="15" spans="2:6" x14ac:dyDescent="0.2">
      <c r="B15" t="s">
        <v>41</v>
      </c>
      <c r="C15" t="s">
        <v>0</v>
      </c>
      <c r="D15" t="s">
        <v>43</v>
      </c>
      <c r="F15">
        <v>25.8</v>
      </c>
    </row>
    <row r="16" spans="2:6" x14ac:dyDescent="0.2">
      <c r="B16" t="s">
        <v>61</v>
      </c>
      <c r="C16" t="s">
        <v>11</v>
      </c>
      <c r="D16" t="s">
        <v>44</v>
      </c>
      <c r="F16">
        <v>26</v>
      </c>
    </row>
    <row r="17" spans="1:7" x14ac:dyDescent="0.2">
      <c r="B17" t="s">
        <v>41</v>
      </c>
      <c r="C17" t="s">
        <v>11</v>
      </c>
      <c r="D17" t="s">
        <v>45</v>
      </c>
      <c r="F17">
        <v>25.7</v>
      </c>
    </row>
    <row r="18" spans="1:7" x14ac:dyDescent="0.2">
      <c r="B18" t="s">
        <v>46</v>
      </c>
      <c r="C18" t="s">
        <v>6</v>
      </c>
      <c r="D18" t="s">
        <v>47</v>
      </c>
      <c r="F18">
        <v>28.3</v>
      </c>
    </row>
    <row r="19" spans="1:7" x14ac:dyDescent="0.2">
      <c r="B19" t="s">
        <v>46</v>
      </c>
      <c r="C19" t="s">
        <v>6</v>
      </c>
      <c r="D19" t="s">
        <v>48</v>
      </c>
      <c r="F19">
        <v>28.3</v>
      </c>
    </row>
    <row r="20" spans="1:7" x14ac:dyDescent="0.2">
      <c r="B20" t="s">
        <v>49</v>
      </c>
      <c r="C20" t="s">
        <v>0</v>
      </c>
      <c r="D20" t="s">
        <v>50</v>
      </c>
      <c r="F20">
        <v>29.9</v>
      </c>
    </row>
    <row r="21" spans="1:7" x14ac:dyDescent="0.2">
      <c r="B21" t="s">
        <v>49</v>
      </c>
      <c r="C21" t="s">
        <v>0</v>
      </c>
      <c r="D21" t="s">
        <v>51</v>
      </c>
      <c r="F21">
        <v>28.3</v>
      </c>
    </row>
    <row r="22" spans="1:7" x14ac:dyDescent="0.2">
      <c r="B22" t="s">
        <v>49</v>
      </c>
      <c r="C22" t="s">
        <v>11</v>
      </c>
      <c r="D22" t="s">
        <v>52</v>
      </c>
      <c r="F22">
        <v>29.8</v>
      </c>
    </row>
    <row r="23" spans="1:7" x14ac:dyDescent="0.2">
      <c r="B23" t="s">
        <v>49</v>
      </c>
      <c r="C23" t="s">
        <v>11</v>
      </c>
      <c r="D23" t="s">
        <v>53</v>
      </c>
      <c r="F23">
        <v>29.2</v>
      </c>
    </row>
    <row r="24" spans="1:7" x14ac:dyDescent="0.2">
      <c r="B24" t="s">
        <v>49</v>
      </c>
      <c r="C24" t="s">
        <v>6</v>
      </c>
      <c r="D24" t="s">
        <v>54</v>
      </c>
      <c r="F24">
        <v>28.9</v>
      </c>
    </row>
    <row r="25" spans="1:7" x14ac:dyDescent="0.2">
      <c r="B25" t="s">
        <v>49</v>
      </c>
      <c r="C25" t="s">
        <v>6</v>
      </c>
      <c r="D25" t="s">
        <v>55</v>
      </c>
      <c r="F25">
        <v>29.6</v>
      </c>
    </row>
    <row r="26" spans="1:7" x14ac:dyDescent="0.2">
      <c r="B26" t="s">
        <v>49</v>
      </c>
      <c r="C26" t="s">
        <v>7</v>
      </c>
      <c r="D26" t="s">
        <v>56</v>
      </c>
      <c r="F26">
        <v>29.4</v>
      </c>
    </row>
    <row r="27" spans="1:7" x14ac:dyDescent="0.2">
      <c r="B27" t="s">
        <v>49</v>
      </c>
      <c r="C27" t="s">
        <v>7</v>
      </c>
      <c r="D27" t="s">
        <v>57</v>
      </c>
      <c r="F27">
        <v>28.7</v>
      </c>
    </row>
    <row r="29" spans="1:7" x14ac:dyDescent="0.2">
      <c r="F29" t="s">
        <v>98</v>
      </c>
      <c r="G29" t="s">
        <v>99</v>
      </c>
    </row>
    <row r="30" spans="1:7" x14ac:dyDescent="0.2">
      <c r="A30">
        <v>1</v>
      </c>
      <c r="B30" t="s">
        <v>97</v>
      </c>
      <c r="C30" t="s">
        <v>10</v>
      </c>
      <c r="D30" t="s">
        <v>66</v>
      </c>
      <c r="F30">
        <v>30.4</v>
      </c>
      <c r="G30">
        <v>22.1</v>
      </c>
    </row>
    <row r="31" spans="1:7" x14ac:dyDescent="0.2">
      <c r="B31" t="s">
        <v>97</v>
      </c>
      <c r="C31" t="s">
        <v>10</v>
      </c>
      <c r="D31" s="3" t="s">
        <v>67</v>
      </c>
      <c r="F31">
        <v>30.2</v>
      </c>
      <c r="G31">
        <v>21.9</v>
      </c>
    </row>
    <row r="32" spans="1:7" x14ac:dyDescent="0.2">
      <c r="A32">
        <v>2</v>
      </c>
      <c r="B32" t="s">
        <v>97</v>
      </c>
      <c r="C32" t="s">
        <v>11</v>
      </c>
      <c r="D32" s="3" t="s">
        <v>68</v>
      </c>
      <c r="F32">
        <v>32.5</v>
      </c>
      <c r="G32">
        <v>22.1</v>
      </c>
    </row>
    <row r="33" spans="1:7" x14ac:dyDescent="0.2">
      <c r="B33" t="s">
        <v>97</v>
      </c>
      <c r="C33" t="s">
        <v>11</v>
      </c>
      <c r="D33" s="3" t="s">
        <v>69</v>
      </c>
      <c r="F33">
        <v>31.3</v>
      </c>
      <c r="G33">
        <v>21.8</v>
      </c>
    </row>
    <row r="34" spans="1:7" x14ac:dyDescent="0.2">
      <c r="A34">
        <v>3</v>
      </c>
      <c r="B34" t="s">
        <v>97</v>
      </c>
      <c r="C34" t="s">
        <v>6</v>
      </c>
      <c r="D34" s="3" t="s">
        <v>70</v>
      </c>
      <c r="F34">
        <v>31.7</v>
      </c>
      <c r="G34">
        <v>23.5</v>
      </c>
    </row>
    <row r="35" spans="1:7" x14ac:dyDescent="0.2">
      <c r="B35" t="s">
        <v>97</v>
      </c>
      <c r="C35" t="s">
        <v>6</v>
      </c>
      <c r="D35" s="3" t="s">
        <v>71</v>
      </c>
      <c r="F35">
        <v>31.1</v>
      </c>
      <c r="G35">
        <v>23.4</v>
      </c>
    </row>
    <row r="36" spans="1:7" x14ac:dyDescent="0.2">
      <c r="A36">
        <v>4</v>
      </c>
      <c r="B36" t="s">
        <v>97</v>
      </c>
      <c r="C36" t="s">
        <v>7</v>
      </c>
      <c r="D36" s="3" t="s">
        <v>72</v>
      </c>
      <c r="F36">
        <v>33.1</v>
      </c>
      <c r="G36">
        <v>25.8</v>
      </c>
    </row>
    <row r="37" spans="1:7" x14ac:dyDescent="0.2">
      <c r="B37" t="s">
        <v>97</v>
      </c>
      <c r="C37" t="s">
        <v>7</v>
      </c>
      <c r="D37" s="3" t="s">
        <v>73</v>
      </c>
      <c r="F37">
        <v>34.200000000000003</v>
      </c>
      <c r="G37">
        <v>25.4</v>
      </c>
    </row>
    <row r="38" spans="1:7" x14ac:dyDescent="0.2">
      <c r="A38">
        <v>5</v>
      </c>
      <c r="B38" t="s">
        <v>76</v>
      </c>
      <c r="C38" t="s">
        <v>10</v>
      </c>
      <c r="D38" s="3" t="s">
        <v>74</v>
      </c>
      <c r="F38">
        <v>31.6</v>
      </c>
      <c r="G38">
        <v>25.1</v>
      </c>
    </row>
    <row r="39" spans="1:7" x14ac:dyDescent="0.2">
      <c r="B39" t="s">
        <v>76</v>
      </c>
      <c r="C39" t="s">
        <v>10</v>
      </c>
      <c r="D39" s="3" t="s">
        <v>75</v>
      </c>
      <c r="F39">
        <v>36.5</v>
      </c>
      <c r="G39">
        <v>25.3</v>
      </c>
    </row>
    <row r="40" spans="1:7" x14ac:dyDescent="0.2">
      <c r="A40">
        <v>6</v>
      </c>
      <c r="B40" t="s">
        <v>76</v>
      </c>
      <c r="C40" t="s">
        <v>11</v>
      </c>
      <c r="D40" s="3" t="s">
        <v>77</v>
      </c>
      <c r="F40">
        <v>33.5</v>
      </c>
      <c r="G40">
        <v>31.7</v>
      </c>
    </row>
    <row r="41" spans="1:7" x14ac:dyDescent="0.2">
      <c r="B41" t="s">
        <v>76</v>
      </c>
      <c r="C41" t="s">
        <v>11</v>
      </c>
      <c r="D41" s="3" t="s">
        <v>78</v>
      </c>
      <c r="F41">
        <v>33.700000000000003</v>
      </c>
      <c r="G41">
        <v>31.7</v>
      </c>
    </row>
    <row r="42" spans="1:7" x14ac:dyDescent="0.2">
      <c r="A42">
        <v>7</v>
      </c>
      <c r="B42" t="s">
        <v>76</v>
      </c>
      <c r="C42" t="s">
        <v>6</v>
      </c>
      <c r="D42" s="3" t="s">
        <v>79</v>
      </c>
      <c r="F42">
        <v>32.799999999999997</v>
      </c>
      <c r="G42">
        <v>28.3</v>
      </c>
    </row>
    <row r="43" spans="1:7" x14ac:dyDescent="0.2">
      <c r="B43" t="s">
        <v>76</v>
      </c>
      <c r="C43" t="s">
        <v>6</v>
      </c>
      <c r="D43" s="3" t="s">
        <v>80</v>
      </c>
      <c r="F43">
        <v>30.2</v>
      </c>
      <c r="G43">
        <v>28.2</v>
      </c>
    </row>
    <row r="44" spans="1:7" x14ac:dyDescent="0.2">
      <c r="A44">
        <v>8</v>
      </c>
      <c r="B44" t="s">
        <v>81</v>
      </c>
      <c r="C44" t="s">
        <v>10</v>
      </c>
      <c r="D44" s="3" t="s">
        <v>82</v>
      </c>
      <c r="F44">
        <v>33.9</v>
      </c>
      <c r="G44">
        <v>29.4</v>
      </c>
    </row>
    <row r="45" spans="1:7" x14ac:dyDescent="0.2">
      <c r="B45" t="s">
        <v>81</v>
      </c>
      <c r="C45" t="s">
        <v>10</v>
      </c>
      <c r="D45" s="3" t="s">
        <v>83</v>
      </c>
      <c r="F45">
        <v>31.9</v>
      </c>
      <c r="G45">
        <v>29.8</v>
      </c>
    </row>
    <row r="46" spans="1:7" x14ac:dyDescent="0.2">
      <c r="A46">
        <v>9</v>
      </c>
      <c r="B46" t="s">
        <v>81</v>
      </c>
      <c r="C46" t="s">
        <v>11</v>
      </c>
      <c r="D46" s="3" t="s">
        <v>84</v>
      </c>
      <c r="F46">
        <v>31.6</v>
      </c>
      <c r="G46">
        <v>35.799999999999997</v>
      </c>
    </row>
    <row r="47" spans="1:7" x14ac:dyDescent="0.2">
      <c r="B47" t="s">
        <v>81</v>
      </c>
      <c r="C47" t="s">
        <v>11</v>
      </c>
      <c r="D47" s="3" t="s">
        <v>85</v>
      </c>
      <c r="F47">
        <v>30.6</v>
      </c>
      <c r="G47">
        <v>28.3</v>
      </c>
    </row>
    <row r="48" spans="1:7" x14ac:dyDescent="0.2">
      <c r="A48">
        <v>10</v>
      </c>
      <c r="B48" t="s">
        <v>81</v>
      </c>
      <c r="C48" t="s">
        <v>6</v>
      </c>
      <c r="D48" s="3" t="s">
        <v>86</v>
      </c>
      <c r="F48">
        <v>33.9</v>
      </c>
      <c r="G48">
        <v>34.4</v>
      </c>
    </row>
    <row r="49" spans="1:7" x14ac:dyDescent="0.2">
      <c r="B49" t="s">
        <v>81</v>
      </c>
      <c r="C49" t="s">
        <v>6</v>
      </c>
      <c r="D49" s="3" t="s">
        <v>87</v>
      </c>
      <c r="F49">
        <v>33.700000000000003</v>
      </c>
      <c r="G49">
        <v>35.700000000000003</v>
      </c>
    </row>
    <row r="50" spans="1:7" x14ac:dyDescent="0.2">
      <c r="A50">
        <v>11</v>
      </c>
      <c r="B50" t="s">
        <v>81</v>
      </c>
      <c r="C50" t="s">
        <v>7</v>
      </c>
      <c r="D50" s="3" t="s">
        <v>88</v>
      </c>
      <c r="F50">
        <v>30.7</v>
      </c>
      <c r="G50">
        <v>40.5</v>
      </c>
    </row>
    <row r="51" spans="1:7" x14ac:dyDescent="0.2">
      <c r="B51" t="s">
        <v>81</v>
      </c>
      <c r="C51" t="s">
        <v>7</v>
      </c>
      <c r="D51" s="3" t="s">
        <v>89</v>
      </c>
      <c r="F51">
        <v>33</v>
      </c>
      <c r="G51">
        <v>40.1</v>
      </c>
    </row>
    <row r="52" spans="1:7" x14ac:dyDescent="0.2">
      <c r="A52">
        <v>12</v>
      </c>
      <c r="B52" t="s">
        <v>90</v>
      </c>
      <c r="C52" t="s">
        <v>10</v>
      </c>
      <c r="D52" s="3" t="s">
        <v>91</v>
      </c>
      <c r="F52">
        <v>35.200000000000003</v>
      </c>
      <c r="G52">
        <v>28.9</v>
      </c>
    </row>
    <row r="53" spans="1:7" x14ac:dyDescent="0.2">
      <c r="B53" t="s">
        <v>90</v>
      </c>
      <c r="C53" t="s">
        <v>10</v>
      </c>
      <c r="D53" s="3" t="s">
        <v>92</v>
      </c>
      <c r="F53">
        <v>32.6</v>
      </c>
      <c r="G53">
        <v>31.6</v>
      </c>
    </row>
    <row r="54" spans="1:7" x14ac:dyDescent="0.2">
      <c r="A54">
        <v>13</v>
      </c>
      <c r="B54" t="s">
        <v>90</v>
      </c>
      <c r="C54" t="s">
        <v>11</v>
      </c>
      <c r="D54" s="3" t="s">
        <v>93</v>
      </c>
      <c r="F54">
        <v>31.7</v>
      </c>
      <c r="G54">
        <v>32.6</v>
      </c>
    </row>
    <row r="55" spans="1:7" x14ac:dyDescent="0.2">
      <c r="B55" t="s">
        <v>90</v>
      </c>
      <c r="C55" t="s">
        <v>11</v>
      </c>
      <c r="D55" s="3" t="s">
        <v>94</v>
      </c>
      <c r="F55">
        <v>30.1</v>
      </c>
      <c r="G55">
        <v>37.700000000000003</v>
      </c>
    </row>
    <row r="56" spans="1:7" x14ac:dyDescent="0.2">
      <c r="A56">
        <v>14</v>
      </c>
      <c r="B56" t="s">
        <v>90</v>
      </c>
      <c r="C56" t="s">
        <v>6</v>
      </c>
      <c r="D56" s="3" t="s">
        <v>95</v>
      </c>
      <c r="G56">
        <v>33.200000000000003</v>
      </c>
    </row>
    <row r="57" spans="1:7" x14ac:dyDescent="0.2">
      <c r="B57" t="s">
        <v>90</v>
      </c>
      <c r="C57" t="s">
        <v>6</v>
      </c>
      <c r="D57" s="3" t="s">
        <v>96</v>
      </c>
      <c r="G57">
        <v>30.6</v>
      </c>
    </row>
    <row r="60" spans="1:7" x14ac:dyDescent="0.2">
      <c r="A60" t="s">
        <v>114</v>
      </c>
    </row>
    <row r="61" spans="1:7" x14ac:dyDescent="0.2">
      <c r="A61">
        <v>1</v>
      </c>
      <c r="B61" t="s">
        <v>64</v>
      </c>
      <c r="C61" t="s">
        <v>10</v>
      </c>
      <c r="D61" s="3" t="s">
        <v>128</v>
      </c>
      <c r="E61">
        <v>1</v>
      </c>
      <c r="F61">
        <v>31.8</v>
      </c>
    </row>
    <row r="62" spans="1:7" x14ac:dyDescent="0.2">
      <c r="B62" t="s">
        <v>64</v>
      </c>
      <c r="C62" t="s">
        <v>10</v>
      </c>
      <c r="D62" s="3" t="s">
        <v>128</v>
      </c>
      <c r="E62">
        <v>2</v>
      </c>
      <c r="F62">
        <v>29.6</v>
      </c>
    </row>
    <row r="63" spans="1:7" x14ac:dyDescent="0.2">
      <c r="A63">
        <v>2</v>
      </c>
      <c r="B63" t="s">
        <v>64</v>
      </c>
      <c r="C63" t="s">
        <v>6</v>
      </c>
      <c r="D63" s="3" t="s">
        <v>128</v>
      </c>
      <c r="E63">
        <v>3</v>
      </c>
      <c r="F63">
        <v>35.299999999999997</v>
      </c>
    </row>
    <row r="64" spans="1:7" x14ac:dyDescent="0.2">
      <c r="B64" t="s">
        <v>64</v>
      </c>
      <c r="C64" t="s">
        <v>6</v>
      </c>
      <c r="D64" s="3" t="s">
        <v>128</v>
      </c>
      <c r="E64">
        <v>4</v>
      </c>
      <c r="F64">
        <v>33.299999999999997</v>
      </c>
    </row>
    <row r="65" spans="1:6" x14ac:dyDescent="0.2">
      <c r="A65">
        <v>3</v>
      </c>
      <c r="B65" t="s">
        <v>64</v>
      </c>
      <c r="C65" t="s">
        <v>7</v>
      </c>
      <c r="D65" s="3" t="s">
        <v>128</v>
      </c>
      <c r="E65">
        <v>5</v>
      </c>
      <c r="F65">
        <v>36.200000000000003</v>
      </c>
    </row>
    <row r="66" spans="1:6" x14ac:dyDescent="0.2">
      <c r="B66" t="s">
        <v>64</v>
      </c>
      <c r="C66" t="s">
        <v>7</v>
      </c>
      <c r="D66" s="3" t="s">
        <v>128</v>
      </c>
      <c r="E66">
        <v>6</v>
      </c>
      <c r="F66">
        <v>33.799999999999997</v>
      </c>
    </row>
    <row r="67" spans="1:6" x14ac:dyDescent="0.2">
      <c r="A67">
        <v>4</v>
      </c>
      <c r="B67" t="s">
        <v>115</v>
      </c>
      <c r="C67" t="s">
        <v>10</v>
      </c>
      <c r="D67" s="3" t="s">
        <v>128</v>
      </c>
      <c r="E67">
        <v>7</v>
      </c>
      <c r="F67">
        <v>35.9</v>
      </c>
    </row>
    <row r="68" spans="1:6" x14ac:dyDescent="0.2">
      <c r="B68" t="s">
        <v>115</v>
      </c>
      <c r="C68" t="s">
        <v>10</v>
      </c>
      <c r="D68" s="3" t="s">
        <v>128</v>
      </c>
      <c r="E68">
        <v>8</v>
      </c>
      <c r="F68">
        <v>34.4</v>
      </c>
    </row>
    <row r="69" spans="1:6" x14ac:dyDescent="0.2">
      <c r="A69">
        <v>5</v>
      </c>
      <c r="B69" t="s">
        <v>115</v>
      </c>
      <c r="C69" t="s">
        <v>11</v>
      </c>
      <c r="D69" s="3" t="s">
        <v>128</v>
      </c>
      <c r="E69">
        <v>9</v>
      </c>
      <c r="F69">
        <v>36.1</v>
      </c>
    </row>
    <row r="70" spans="1:6" x14ac:dyDescent="0.2">
      <c r="B70" t="s">
        <v>115</v>
      </c>
      <c r="C70" t="s">
        <v>11</v>
      </c>
      <c r="D70" s="3" t="s">
        <v>128</v>
      </c>
      <c r="E70">
        <v>10</v>
      </c>
      <c r="F70">
        <v>38.5</v>
      </c>
    </row>
    <row r="71" spans="1:6" x14ac:dyDescent="0.2">
      <c r="A71">
        <v>6</v>
      </c>
      <c r="B71" t="s">
        <v>101</v>
      </c>
      <c r="C71" t="s">
        <v>10</v>
      </c>
      <c r="D71" s="3" t="s">
        <v>128</v>
      </c>
      <c r="E71">
        <v>11</v>
      </c>
      <c r="F71">
        <v>34.700000000000003</v>
      </c>
    </row>
    <row r="72" spans="1:6" x14ac:dyDescent="0.2">
      <c r="B72" t="s">
        <v>101</v>
      </c>
      <c r="C72" t="s">
        <v>10</v>
      </c>
      <c r="D72" s="3" t="s">
        <v>128</v>
      </c>
      <c r="E72">
        <v>12</v>
      </c>
      <c r="F72">
        <v>37.1</v>
      </c>
    </row>
    <row r="73" spans="1:6" x14ac:dyDescent="0.2">
      <c r="A73">
        <v>7</v>
      </c>
      <c r="B73" t="s">
        <v>101</v>
      </c>
      <c r="C73" t="s">
        <v>11</v>
      </c>
      <c r="D73" s="3" t="s">
        <v>128</v>
      </c>
      <c r="E73">
        <v>13</v>
      </c>
      <c r="F73">
        <v>33.6</v>
      </c>
    </row>
    <row r="74" spans="1:6" x14ac:dyDescent="0.2">
      <c r="B74" t="s">
        <v>101</v>
      </c>
      <c r="C74" t="s">
        <v>11</v>
      </c>
      <c r="D74" s="3" t="s">
        <v>128</v>
      </c>
      <c r="E74">
        <v>14</v>
      </c>
      <c r="F74">
        <v>38.700000000000003</v>
      </c>
    </row>
    <row r="75" spans="1:6" x14ac:dyDescent="0.2">
      <c r="A75">
        <v>8</v>
      </c>
      <c r="B75" t="s">
        <v>101</v>
      </c>
      <c r="C75" t="s">
        <v>6</v>
      </c>
      <c r="D75" s="3" t="s">
        <v>128</v>
      </c>
      <c r="E75">
        <v>15</v>
      </c>
      <c r="F75">
        <v>39.6</v>
      </c>
    </row>
    <row r="76" spans="1:6" x14ac:dyDescent="0.2">
      <c r="B76" t="s">
        <v>101</v>
      </c>
      <c r="C76" t="s">
        <v>6</v>
      </c>
      <c r="D76" s="3" t="s">
        <v>128</v>
      </c>
      <c r="E76">
        <v>16</v>
      </c>
      <c r="F76">
        <v>38.9</v>
      </c>
    </row>
    <row r="77" spans="1:6" x14ac:dyDescent="0.2">
      <c r="A77">
        <v>9</v>
      </c>
      <c r="B77" t="s">
        <v>101</v>
      </c>
      <c r="C77" t="s">
        <v>7</v>
      </c>
      <c r="D77" s="3" t="s">
        <v>128</v>
      </c>
      <c r="E77">
        <v>17</v>
      </c>
      <c r="F77">
        <v>40.799999999999997</v>
      </c>
    </row>
    <row r="78" spans="1:6" x14ac:dyDescent="0.2">
      <c r="B78" t="s">
        <v>101</v>
      </c>
      <c r="C78" t="s">
        <v>7</v>
      </c>
      <c r="D78" s="3" t="s">
        <v>128</v>
      </c>
      <c r="E78">
        <v>18</v>
      </c>
      <c r="F78">
        <v>37.299999999999997</v>
      </c>
    </row>
    <row r="79" spans="1:6" x14ac:dyDescent="0.2">
      <c r="A79">
        <v>10</v>
      </c>
      <c r="B79" t="s">
        <v>103</v>
      </c>
      <c r="C79" t="s">
        <v>10</v>
      </c>
      <c r="D79" s="3" t="s">
        <v>128</v>
      </c>
      <c r="E79">
        <v>19</v>
      </c>
      <c r="F79">
        <v>41.2</v>
      </c>
    </row>
    <row r="80" spans="1:6" x14ac:dyDescent="0.2">
      <c r="B80" t="s">
        <v>103</v>
      </c>
      <c r="C80" t="s">
        <v>10</v>
      </c>
      <c r="D80" s="3" t="s">
        <v>128</v>
      </c>
      <c r="E80">
        <v>20</v>
      </c>
      <c r="F80">
        <v>39.200000000000003</v>
      </c>
    </row>
    <row r="81" spans="1:6" x14ac:dyDescent="0.2">
      <c r="A81">
        <v>11</v>
      </c>
      <c r="B81" t="s">
        <v>103</v>
      </c>
      <c r="C81" t="s">
        <v>11</v>
      </c>
      <c r="D81" s="3" t="s">
        <v>128</v>
      </c>
      <c r="E81">
        <v>21</v>
      </c>
      <c r="F81">
        <v>39.200000000000003</v>
      </c>
    </row>
    <row r="82" spans="1:6" x14ac:dyDescent="0.2">
      <c r="B82" t="s">
        <v>103</v>
      </c>
      <c r="C82" t="s">
        <v>11</v>
      </c>
      <c r="D82" s="3" t="s">
        <v>128</v>
      </c>
      <c r="E82">
        <v>22</v>
      </c>
      <c r="F82">
        <v>42.8</v>
      </c>
    </row>
    <row r="83" spans="1:6" x14ac:dyDescent="0.2">
      <c r="A83">
        <v>12</v>
      </c>
      <c r="B83" t="s">
        <v>103</v>
      </c>
      <c r="C83" t="s">
        <v>6</v>
      </c>
      <c r="D83" s="3" t="s">
        <v>128</v>
      </c>
      <c r="E83">
        <v>23</v>
      </c>
      <c r="F83">
        <v>39.799999999999997</v>
      </c>
    </row>
    <row r="84" spans="1:6" x14ac:dyDescent="0.2">
      <c r="B84" t="s">
        <v>103</v>
      </c>
      <c r="C84" t="s">
        <v>6</v>
      </c>
      <c r="D84" s="3" t="s">
        <v>128</v>
      </c>
      <c r="E84">
        <v>24</v>
      </c>
      <c r="F84">
        <v>37.700000000000003</v>
      </c>
    </row>
    <row r="85" spans="1:6" x14ac:dyDescent="0.2">
      <c r="A85">
        <v>13</v>
      </c>
      <c r="B85" t="s">
        <v>103</v>
      </c>
      <c r="C85" t="s">
        <v>7</v>
      </c>
      <c r="D85" s="3" t="s">
        <v>128</v>
      </c>
      <c r="E85">
        <v>25</v>
      </c>
      <c r="F85">
        <v>43.8</v>
      </c>
    </row>
    <row r="86" spans="1:6" x14ac:dyDescent="0.2">
      <c r="B86" t="s">
        <v>103</v>
      </c>
      <c r="C86" t="s">
        <v>7</v>
      </c>
      <c r="D86" s="3" t="s">
        <v>128</v>
      </c>
      <c r="E86">
        <v>26</v>
      </c>
      <c r="F86">
        <v>39.6</v>
      </c>
    </row>
    <row r="87" spans="1:6" x14ac:dyDescent="0.2">
      <c r="A87">
        <v>14</v>
      </c>
      <c r="B87" t="s">
        <v>116</v>
      </c>
      <c r="C87" t="s">
        <v>10</v>
      </c>
      <c r="D87" s="3" t="s">
        <v>128</v>
      </c>
      <c r="E87">
        <v>27</v>
      </c>
      <c r="F87">
        <v>43.6</v>
      </c>
    </row>
    <row r="88" spans="1:6" x14ac:dyDescent="0.2">
      <c r="B88" t="s">
        <v>116</v>
      </c>
      <c r="C88" t="s">
        <v>10</v>
      </c>
      <c r="D88" s="3" t="s">
        <v>128</v>
      </c>
      <c r="E88">
        <v>28</v>
      </c>
      <c r="F88">
        <v>42.2</v>
      </c>
    </row>
    <row r="89" spans="1:6" x14ac:dyDescent="0.2">
      <c r="A89">
        <v>15</v>
      </c>
      <c r="B89" t="s">
        <v>116</v>
      </c>
      <c r="C89" t="s">
        <v>11</v>
      </c>
      <c r="D89" s="3" t="s">
        <v>128</v>
      </c>
      <c r="E89">
        <v>29</v>
      </c>
      <c r="F89">
        <v>39.9</v>
      </c>
    </row>
    <row r="90" spans="1:6" x14ac:dyDescent="0.2">
      <c r="B90" t="s">
        <v>116</v>
      </c>
      <c r="C90" t="s">
        <v>11</v>
      </c>
      <c r="D90" s="3" t="s">
        <v>128</v>
      </c>
      <c r="E90">
        <v>30</v>
      </c>
      <c r="F90">
        <v>42.6</v>
      </c>
    </row>
    <row r="91" spans="1:6" x14ac:dyDescent="0.2">
      <c r="A91">
        <v>16</v>
      </c>
      <c r="B91" t="s">
        <v>116</v>
      </c>
      <c r="C91" t="s">
        <v>6</v>
      </c>
      <c r="D91" s="3" t="s">
        <v>128</v>
      </c>
      <c r="E91">
        <v>31</v>
      </c>
      <c r="F91">
        <v>42.1</v>
      </c>
    </row>
    <row r="92" spans="1:6" x14ac:dyDescent="0.2">
      <c r="B92" t="s">
        <v>116</v>
      </c>
      <c r="C92" t="s">
        <v>6</v>
      </c>
      <c r="D92" s="3" t="s">
        <v>128</v>
      </c>
      <c r="E92">
        <v>32</v>
      </c>
      <c r="F92">
        <v>39.9</v>
      </c>
    </row>
    <row r="93" spans="1:6" x14ac:dyDescent="0.2">
      <c r="A93">
        <v>17</v>
      </c>
      <c r="B93" t="s">
        <v>116</v>
      </c>
      <c r="C93" t="s">
        <v>7</v>
      </c>
      <c r="D93" s="3" t="s">
        <v>128</v>
      </c>
      <c r="E93">
        <v>33</v>
      </c>
      <c r="F93">
        <v>41.3</v>
      </c>
    </row>
    <row r="94" spans="1:6" x14ac:dyDescent="0.2">
      <c r="B94" t="s">
        <v>116</v>
      </c>
      <c r="C94" t="s">
        <v>7</v>
      </c>
      <c r="D94" s="3" t="s">
        <v>128</v>
      </c>
      <c r="E94">
        <v>34</v>
      </c>
      <c r="F94">
        <v>43.2</v>
      </c>
    </row>
    <row r="95" spans="1:6" x14ac:dyDescent="0.2">
      <c r="A95">
        <v>18</v>
      </c>
      <c r="B95" t="s">
        <v>117</v>
      </c>
      <c r="C95" t="s">
        <v>10</v>
      </c>
      <c r="D95" s="3" t="s">
        <v>128</v>
      </c>
      <c r="E95">
        <v>35</v>
      </c>
      <c r="F95">
        <v>44.8</v>
      </c>
    </row>
    <row r="96" spans="1:6" x14ac:dyDescent="0.2">
      <c r="B96" t="s">
        <v>117</v>
      </c>
      <c r="C96" t="s">
        <v>10</v>
      </c>
      <c r="D96" s="3" t="s">
        <v>128</v>
      </c>
      <c r="E96">
        <v>36</v>
      </c>
      <c r="F96">
        <v>45.2</v>
      </c>
    </row>
    <row r="97" spans="1:6" x14ac:dyDescent="0.2">
      <c r="A97">
        <v>19</v>
      </c>
      <c r="B97" t="s">
        <v>117</v>
      </c>
      <c r="C97" t="s">
        <v>6</v>
      </c>
      <c r="D97" s="3" t="s">
        <v>128</v>
      </c>
      <c r="E97">
        <v>37</v>
      </c>
      <c r="F97">
        <v>38.9</v>
      </c>
    </row>
    <row r="98" spans="1:6" x14ac:dyDescent="0.2">
      <c r="B98" t="s">
        <v>117</v>
      </c>
      <c r="C98" t="s">
        <v>6</v>
      </c>
      <c r="D98" s="3" t="s">
        <v>128</v>
      </c>
      <c r="E98">
        <v>38</v>
      </c>
      <c r="F98">
        <v>40.799999999999997</v>
      </c>
    </row>
    <row r="99" spans="1:6" x14ac:dyDescent="0.2">
      <c r="A99">
        <v>20</v>
      </c>
      <c r="B99" t="s">
        <v>117</v>
      </c>
      <c r="C99" t="s">
        <v>7</v>
      </c>
      <c r="D99" s="3" t="s">
        <v>128</v>
      </c>
      <c r="E99">
        <v>39</v>
      </c>
      <c r="F99">
        <v>44.5</v>
      </c>
    </row>
    <row r="100" spans="1:6" x14ac:dyDescent="0.2">
      <c r="B100" t="s">
        <v>117</v>
      </c>
      <c r="C100" t="s">
        <v>7</v>
      </c>
      <c r="D100" s="3" t="s">
        <v>128</v>
      </c>
      <c r="E100">
        <v>40</v>
      </c>
      <c r="F100">
        <v>41</v>
      </c>
    </row>
    <row r="101" spans="1:6" x14ac:dyDescent="0.2">
      <c r="A101">
        <v>21</v>
      </c>
      <c r="B101" t="s">
        <v>118</v>
      </c>
      <c r="C101" t="s">
        <v>10</v>
      </c>
      <c r="D101" s="3" t="s">
        <v>128</v>
      </c>
      <c r="E101">
        <v>41</v>
      </c>
      <c r="F101">
        <v>43.1</v>
      </c>
    </row>
    <row r="102" spans="1:6" x14ac:dyDescent="0.2">
      <c r="B102" t="s">
        <v>118</v>
      </c>
      <c r="C102" t="s">
        <v>10</v>
      </c>
      <c r="D102" s="3" t="s">
        <v>128</v>
      </c>
      <c r="E102">
        <v>42</v>
      </c>
      <c r="F102">
        <v>36.5</v>
      </c>
    </row>
    <row r="103" spans="1:6" x14ac:dyDescent="0.2">
      <c r="A103">
        <v>22</v>
      </c>
      <c r="B103" t="s">
        <v>118</v>
      </c>
      <c r="C103" t="s">
        <v>11</v>
      </c>
      <c r="D103" s="3" t="s">
        <v>128</v>
      </c>
      <c r="E103">
        <v>43</v>
      </c>
      <c r="F103">
        <v>42.2</v>
      </c>
    </row>
    <row r="104" spans="1:6" x14ac:dyDescent="0.2">
      <c r="B104" t="s">
        <v>118</v>
      </c>
      <c r="C104" t="s">
        <v>11</v>
      </c>
      <c r="D104" s="3" t="s">
        <v>128</v>
      </c>
      <c r="E104">
        <v>44</v>
      </c>
      <c r="F104">
        <v>43.1</v>
      </c>
    </row>
    <row r="105" spans="1:6" x14ac:dyDescent="0.2">
      <c r="A105">
        <v>23</v>
      </c>
      <c r="B105" t="s">
        <v>118</v>
      </c>
      <c r="C105" t="s">
        <v>6</v>
      </c>
      <c r="D105" s="3" t="s">
        <v>128</v>
      </c>
      <c r="E105">
        <v>45</v>
      </c>
      <c r="F105">
        <v>41</v>
      </c>
    </row>
    <row r="106" spans="1:6" x14ac:dyDescent="0.2">
      <c r="B106" t="s">
        <v>118</v>
      </c>
      <c r="C106" t="s">
        <v>6</v>
      </c>
      <c r="D106" s="3" t="s">
        <v>128</v>
      </c>
      <c r="E106">
        <v>46</v>
      </c>
      <c r="F106">
        <v>42.8</v>
      </c>
    </row>
    <row r="107" spans="1:6" x14ac:dyDescent="0.2">
      <c r="A107">
        <v>24</v>
      </c>
      <c r="B107" t="s">
        <v>119</v>
      </c>
      <c r="C107" t="s">
        <v>10</v>
      </c>
      <c r="D107" s="3" t="s">
        <v>128</v>
      </c>
      <c r="E107">
        <v>47</v>
      </c>
      <c r="F107">
        <v>45.2</v>
      </c>
    </row>
    <row r="108" spans="1:6" x14ac:dyDescent="0.2">
      <c r="B108" t="s">
        <v>119</v>
      </c>
      <c r="C108" t="s">
        <v>10</v>
      </c>
      <c r="D108" s="3" t="s">
        <v>128</v>
      </c>
      <c r="E108">
        <v>48</v>
      </c>
      <c r="F108">
        <v>44.3</v>
      </c>
    </row>
    <row r="109" spans="1:6" x14ac:dyDescent="0.2">
      <c r="A109">
        <v>25</v>
      </c>
      <c r="B109" t="s">
        <v>119</v>
      </c>
      <c r="C109" t="s">
        <v>11</v>
      </c>
      <c r="D109" s="3" t="s">
        <v>128</v>
      </c>
      <c r="E109">
        <v>49</v>
      </c>
      <c r="F109">
        <v>43.9</v>
      </c>
    </row>
    <row r="110" spans="1:6" x14ac:dyDescent="0.2">
      <c r="B110" t="s">
        <v>119</v>
      </c>
      <c r="C110" t="s">
        <v>11</v>
      </c>
      <c r="D110" s="3" t="s">
        <v>128</v>
      </c>
      <c r="E110">
        <v>50</v>
      </c>
      <c r="F110">
        <v>45.3</v>
      </c>
    </row>
    <row r="111" spans="1:6" x14ac:dyDescent="0.2">
      <c r="A111">
        <v>26</v>
      </c>
      <c r="B111" t="s">
        <v>119</v>
      </c>
      <c r="C111" t="s">
        <v>6</v>
      </c>
      <c r="D111" s="3" t="s">
        <v>128</v>
      </c>
      <c r="E111">
        <v>51</v>
      </c>
      <c r="F111">
        <v>33.5</v>
      </c>
    </row>
    <row r="112" spans="1:6" x14ac:dyDescent="0.2">
      <c r="B112" t="s">
        <v>119</v>
      </c>
      <c r="C112" t="s">
        <v>6</v>
      </c>
      <c r="D112" s="3" t="s">
        <v>128</v>
      </c>
      <c r="E112">
        <v>52</v>
      </c>
      <c r="F112">
        <v>41.3</v>
      </c>
    </row>
    <row r="113" spans="1:6" x14ac:dyDescent="0.2">
      <c r="A113">
        <v>27</v>
      </c>
      <c r="B113" t="s">
        <v>119</v>
      </c>
      <c r="C113" t="s">
        <v>7</v>
      </c>
      <c r="D113" s="3" t="s">
        <v>128</v>
      </c>
      <c r="E113">
        <v>53</v>
      </c>
      <c r="F113">
        <v>47.5</v>
      </c>
    </row>
    <row r="114" spans="1:6" x14ac:dyDescent="0.2">
      <c r="B114" t="s">
        <v>119</v>
      </c>
      <c r="C114" t="s">
        <v>7</v>
      </c>
      <c r="D114" s="3" t="s">
        <v>128</v>
      </c>
      <c r="E114">
        <v>54</v>
      </c>
      <c r="F114">
        <v>50.5</v>
      </c>
    </row>
    <row r="115" spans="1:6" x14ac:dyDescent="0.2">
      <c r="A115">
        <v>28</v>
      </c>
      <c r="B115" t="s">
        <v>109</v>
      </c>
      <c r="C115" t="s">
        <v>10</v>
      </c>
      <c r="D115" s="3" t="s">
        <v>128</v>
      </c>
      <c r="E115">
        <v>55</v>
      </c>
      <c r="F115">
        <v>45.7</v>
      </c>
    </row>
    <row r="116" spans="1:6" x14ac:dyDescent="0.2">
      <c r="B116" t="s">
        <v>109</v>
      </c>
      <c r="C116" t="s">
        <v>10</v>
      </c>
      <c r="D116" s="3" t="s">
        <v>128</v>
      </c>
      <c r="E116">
        <v>56</v>
      </c>
      <c r="F116">
        <v>48.2</v>
      </c>
    </row>
    <row r="117" spans="1:6" x14ac:dyDescent="0.2">
      <c r="A117">
        <v>29</v>
      </c>
      <c r="B117" t="s">
        <v>109</v>
      </c>
      <c r="C117" t="s">
        <v>11</v>
      </c>
      <c r="D117" s="3" t="s">
        <v>128</v>
      </c>
      <c r="E117">
        <v>57</v>
      </c>
      <c r="F117">
        <v>39.5</v>
      </c>
    </row>
    <row r="118" spans="1:6" x14ac:dyDescent="0.2">
      <c r="B118" t="s">
        <v>109</v>
      </c>
      <c r="C118" t="s">
        <v>11</v>
      </c>
      <c r="D118" s="3" t="s">
        <v>128</v>
      </c>
      <c r="E118">
        <v>58</v>
      </c>
      <c r="F118">
        <v>39.5</v>
      </c>
    </row>
    <row r="119" spans="1:6" x14ac:dyDescent="0.2">
      <c r="A119">
        <v>30</v>
      </c>
      <c r="B119" t="s">
        <v>109</v>
      </c>
      <c r="C119" t="s">
        <v>6</v>
      </c>
      <c r="D119" s="3" t="s">
        <v>128</v>
      </c>
      <c r="E119">
        <v>59</v>
      </c>
      <c r="F119">
        <v>32</v>
      </c>
    </row>
    <row r="120" spans="1:6" x14ac:dyDescent="0.2">
      <c r="B120" t="s">
        <v>109</v>
      </c>
      <c r="C120" t="s">
        <v>6</v>
      </c>
      <c r="D120" s="3" t="s">
        <v>128</v>
      </c>
      <c r="E120">
        <v>60</v>
      </c>
      <c r="F120">
        <v>39.9</v>
      </c>
    </row>
    <row r="121" spans="1:6" x14ac:dyDescent="0.2">
      <c r="A121">
        <v>31</v>
      </c>
      <c r="B121" t="s">
        <v>109</v>
      </c>
      <c r="C121" t="s">
        <v>7</v>
      </c>
      <c r="D121" s="3" t="s">
        <v>128</v>
      </c>
      <c r="E121">
        <v>61</v>
      </c>
      <c r="F121">
        <v>34.700000000000003</v>
      </c>
    </row>
    <row r="122" spans="1:6" x14ac:dyDescent="0.2">
      <c r="B122" t="s">
        <v>109</v>
      </c>
      <c r="C122" t="s">
        <v>7</v>
      </c>
      <c r="D122" s="3" t="s">
        <v>128</v>
      </c>
      <c r="E122">
        <v>62</v>
      </c>
      <c r="F122">
        <v>39.200000000000003</v>
      </c>
    </row>
    <row r="123" spans="1:6" x14ac:dyDescent="0.2">
      <c r="A123">
        <v>32</v>
      </c>
      <c r="B123" t="s">
        <v>120</v>
      </c>
      <c r="C123" t="s">
        <v>10</v>
      </c>
      <c r="D123" s="3" t="s">
        <v>128</v>
      </c>
      <c r="E123">
        <v>63</v>
      </c>
      <c r="F123">
        <v>38.200000000000003</v>
      </c>
    </row>
    <row r="124" spans="1:6" x14ac:dyDescent="0.2">
      <c r="B124" t="s">
        <v>120</v>
      </c>
      <c r="C124" t="s">
        <v>10</v>
      </c>
      <c r="D124" s="3" t="s">
        <v>128</v>
      </c>
      <c r="E124">
        <v>64</v>
      </c>
      <c r="F124">
        <v>39.1</v>
      </c>
    </row>
    <row r="125" spans="1:6" x14ac:dyDescent="0.2">
      <c r="A125">
        <v>33</v>
      </c>
      <c r="B125" t="s">
        <v>120</v>
      </c>
      <c r="C125" t="s">
        <v>11</v>
      </c>
      <c r="D125" s="3" t="s">
        <v>128</v>
      </c>
      <c r="E125">
        <v>65</v>
      </c>
      <c r="F125">
        <v>39.299999999999997</v>
      </c>
    </row>
    <row r="126" spans="1:6" x14ac:dyDescent="0.2">
      <c r="B126" t="s">
        <v>120</v>
      </c>
      <c r="C126" t="s">
        <v>11</v>
      </c>
      <c r="D126" s="3" t="s">
        <v>128</v>
      </c>
      <c r="E126">
        <v>66</v>
      </c>
      <c r="F126">
        <v>37.1</v>
      </c>
    </row>
    <row r="127" spans="1:6" x14ac:dyDescent="0.2">
      <c r="A127">
        <v>34</v>
      </c>
      <c r="B127" t="s">
        <v>120</v>
      </c>
      <c r="C127" t="s">
        <v>6</v>
      </c>
      <c r="D127" s="3" t="s">
        <v>128</v>
      </c>
      <c r="E127">
        <v>67</v>
      </c>
      <c r="F127">
        <v>34.4</v>
      </c>
    </row>
    <row r="128" spans="1:6" x14ac:dyDescent="0.2">
      <c r="B128" t="s">
        <v>120</v>
      </c>
      <c r="C128" t="s">
        <v>6</v>
      </c>
      <c r="D128" s="3" t="s">
        <v>128</v>
      </c>
      <c r="E128">
        <v>68</v>
      </c>
      <c r="F128">
        <v>36.5</v>
      </c>
    </row>
    <row r="129" spans="1:6" x14ac:dyDescent="0.2">
      <c r="A129">
        <v>35</v>
      </c>
      <c r="B129" t="s">
        <v>121</v>
      </c>
      <c r="C129" t="s">
        <v>10</v>
      </c>
      <c r="D129" s="3" t="s">
        <v>128</v>
      </c>
      <c r="E129">
        <v>69</v>
      </c>
      <c r="F129">
        <v>38.799999999999997</v>
      </c>
    </row>
    <row r="130" spans="1:6" x14ac:dyDescent="0.2">
      <c r="B130" t="s">
        <v>121</v>
      </c>
      <c r="C130" t="s">
        <v>10</v>
      </c>
      <c r="D130" s="3" t="s">
        <v>128</v>
      </c>
      <c r="E130">
        <v>70</v>
      </c>
      <c r="F130">
        <v>40.1</v>
      </c>
    </row>
    <row r="131" spans="1:6" x14ac:dyDescent="0.2">
      <c r="A131">
        <v>36</v>
      </c>
      <c r="B131" t="s">
        <v>121</v>
      </c>
      <c r="C131" t="s">
        <v>11</v>
      </c>
      <c r="D131" s="3" t="s">
        <v>128</v>
      </c>
      <c r="E131">
        <v>71</v>
      </c>
      <c r="F131">
        <v>39.4</v>
      </c>
    </row>
    <row r="132" spans="1:6" x14ac:dyDescent="0.2">
      <c r="B132" t="s">
        <v>121</v>
      </c>
      <c r="C132" t="s">
        <v>11</v>
      </c>
      <c r="D132" s="3" t="s">
        <v>128</v>
      </c>
      <c r="E132">
        <v>72</v>
      </c>
      <c r="F132">
        <v>36.700000000000003</v>
      </c>
    </row>
    <row r="133" spans="1:6" x14ac:dyDescent="0.2">
      <c r="A133">
        <v>37</v>
      </c>
      <c r="B133" t="s">
        <v>121</v>
      </c>
      <c r="C133" t="s">
        <v>6</v>
      </c>
      <c r="D133" s="3" t="s">
        <v>128</v>
      </c>
      <c r="E133">
        <v>73</v>
      </c>
      <c r="F133">
        <v>39.700000000000003</v>
      </c>
    </row>
    <row r="134" spans="1:6" x14ac:dyDescent="0.2">
      <c r="B134" t="s">
        <v>121</v>
      </c>
      <c r="C134" t="s">
        <v>6</v>
      </c>
      <c r="D134" s="3" t="s">
        <v>128</v>
      </c>
      <c r="E134">
        <v>74</v>
      </c>
      <c r="F134">
        <v>37.9</v>
      </c>
    </row>
    <row r="135" spans="1:6" x14ac:dyDescent="0.2">
      <c r="A135">
        <v>38</v>
      </c>
      <c r="B135" t="s">
        <v>121</v>
      </c>
      <c r="C135" t="s">
        <v>7</v>
      </c>
      <c r="D135" s="3" t="s">
        <v>128</v>
      </c>
      <c r="E135">
        <v>75</v>
      </c>
      <c r="F135">
        <v>37.5</v>
      </c>
    </row>
    <row r="136" spans="1:6" x14ac:dyDescent="0.2">
      <c r="B136" t="s">
        <v>121</v>
      </c>
      <c r="C136" t="s">
        <v>7</v>
      </c>
      <c r="D136" s="3" t="s">
        <v>128</v>
      </c>
      <c r="E136">
        <v>76</v>
      </c>
      <c r="F136">
        <v>38.4</v>
      </c>
    </row>
    <row r="137" spans="1:6" x14ac:dyDescent="0.2">
      <c r="A137">
        <v>39</v>
      </c>
      <c r="B137" t="s">
        <v>122</v>
      </c>
      <c r="C137" t="s">
        <v>11</v>
      </c>
      <c r="D137" s="3" t="s">
        <v>128</v>
      </c>
      <c r="E137">
        <v>77</v>
      </c>
      <c r="F137">
        <v>34.9</v>
      </c>
    </row>
    <row r="138" spans="1:6" x14ac:dyDescent="0.2">
      <c r="B138" t="s">
        <v>122</v>
      </c>
      <c r="C138" t="s">
        <v>11</v>
      </c>
      <c r="D138" s="3" t="s">
        <v>128</v>
      </c>
      <c r="E138">
        <v>78</v>
      </c>
      <c r="F138">
        <v>36.700000000000003</v>
      </c>
    </row>
    <row r="139" spans="1:6" x14ac:dyDescent="0.2">
      <c r="A139">
        <v>40</v>
      </c>
      <c r="B139" t="s">
        <v>122</v>
      </c>
      <c r="C139" t="s">
        <v>6</v>
      </c>
      <c r="D139" s="3" t="s">
        <v>128</v>
      </c>
      <c r="E139">
        <v>79</v>
      </c>
      <c r="F139">
        <v>37.299999999999997</v>
      </c>
    </row>
    <row r="140" spans="1:6" x14ac:dyDescent="0.2">
      <c r="B140" t="s">
        <v>122</v>
      </c>
      <c r="C140" t="s">
        <v>6</v>
      </c>
      <c r="D140" s="3" t="s">
        <v>128</v>
      </c>
      <c r="E140">
        <v>80</v>
      </c>
      <c r="F140">
        <v>34.6</v>
      </c>
    </row>
    <row r="141" spans="1:6" x14ac:dyDescent="0.2">
      <c r="A141">
        <v>41</v>
      </c>
      <c r="B141" t="s">
        <v>122</v>
      </c>
      <c r="C141" t="s">
        <v>7</v>
      </c>
      <c r="D141" s="3" t="s">
        <v>128</v>
      </c>
      <c r="E141">
        <v>81</v>
      </c>
      <c r="F141">
        <v>39.200000000000003</v>
      </c>
    </row>
    <row r="142" spans="1:6" x14ac:dyDescent="0.2">
      <c r="B142" t="s">
        <v>122</v>
      </c>
      <c r="C142" t="s">
        <v>7</v>
      </c>
      <c r="D142" s="3" t="s">
        <v>128</v>
      </c>
      <c r="E142">
        <v>82</v>
      </c>
      <c r="F142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C275-0F46-9342-A141-B558CDCDCF5D}">
  <dimension ref="A1:F143"/>
  <sheetViews>
    <sheetView topLeftCell="A120" workbookViewId="0">
      <selection activeCell="D144" sqref="D144:D147"/>
    </sheetView>
  </sheetViews>
  <sheetFormatPr baseColWidth="10" defaultRowHeight="16" x14ac:dyDescent="0.2"/>
  <cols>
    <col min="3" max="3" width="20.6640625" customWidth="1"/>
  </cols>
  <sheetData>
    <row r="1" spans="1:5" x14ac:dyDescent="0.2">
      <c r="A1" t="s">
        <v>26</v>
      </c>
      <c r="B1" t="s">
        <v>29</v>
      </c>
    </row>
    <row r="2" spans="1:5" x14ac:dyDescent="0.2">
      <c r="A2" t="s">
        <v>15</v>
      </c>
      <c r="B2" t="s">
        <v>18</v>
      </c>
      <c r="E2" t="s">
        <v>28</v>
      </c>
    </row>
    <row r="3" spans="1:5" x14ac:dyDescent="0.2">
      <c r="B3" t="s">
        <v>6</v>
      </c>
      <c r="C3" t="s">
        <v>37</v>
      </c>
      <c r="D3">
        <v>1</v>
      </c>
      <c r="E3">
        <v>24.8</v>
      </c>
    </row>
    <row r="4" spans="1:5" x14ac:dyDescent="0.2">
      <c r="B4" t="s">
        <v>6</v>
      </c>
      <c r="C4" t="s">
        <v>37</v>
      </c>
      <c r="D4">
        <v>2</v>
      </c>
    </row>
    <row r="5" spans="1:5" x14ac:dyDescent="0.2">
      <c r="B5" t="s">
        <v>7</v>
      </c>
      <c r="C5" t="s">
        <v>37</v>
      </c>
      <c r="D5">
        <v>3</v>
      </c>
      <c r="E5">
        <v>24.2</v>
      </c>
    </row>
    <row r="6" spans="1:5" x14ac:dyDescent="0.2">
      <c r="B6" t="s">
        <v>7</v>
      </c>
      <c r="C6" t="s">
        <v>37</v>
      </c>
      <c r="D6">
        <v>4</v>
      </c>
    </row>
    <row r="7" spans="1:5" x14ac:dyDescent="0.2">
      <c r="B7" t="s">
        <v>11</v>
      </c>
      <c r="C7" t="s">
        <v>37</v>
      </c>
      <c r="D7">
        <v>5</v>
      </c>
      <c r="E7">
        <v>24.9</v>
      </c>
    </row>
    <row r="8" spans="1:5" x14ac:dyDescent="0.2">
      <c r="B8" t="s">
        <v>11</v>
      </c>
      <c r="C8" t="s">
        <v>37</v>
      </c>
      <c r="D8">
        <v>6</v>
      </c>
    </row>
    <row r="10" spans="1:5" x14ac:dyDescent="0.2">
      <c r="A10" t="s">
        <v>36</v>
      </c>
    </row>
    <row r="11" spans="1:5" x14ac:dyDescent="0.2">
      <c r="A11" t="s">
        <v>59</v>
      </c>
      <c r="B11" t="s">
        <v>10</v>
      </c>
      <c r="C11" t="s">
        <v>60</v>
      </c>
      <c r="D11">
        <v>1</v>
      </c>
      <c r="E11">
        <v>24.9</v>
      </c>
    </row>
    <row r="12" spans="1:5" x14ac:dyDescent="0.2">
      <c r="B12" t="s">
        <v>10</v>
      </c>
      <c r="C12" t="s">
        <v>27</v>
      </c>
      <c r="D12">
        <v>2</v>
      </c>
      <c r="E12">
        <v>24.6</v>
      </c>
    </row>
    <row r="13" spans="1:5" x14ac:dyDescent="0.2">
      <c r="A13" t="s">
        <v>61</v>
      </c>
      <c r="B13" t="s">
        <v>10</v>
      </c>
      <c r="C13" t="s">
        <v>27</v>
      </c>
      <c r="D13">
        <v>3</v>
      </c>
      <c r="E13">
        <v>25.3</v>
      </c>
    </row>
    <row r="14" spans="1:5" x14ac:dyDescent="0.2">
      <c r="A14" t="s">
        <v>61</v>
      </c>
      <c r="B14" t="s">
        <v>10</v>
      </c>
      <c r="C14" t="s">
        <v>27</v>
      </c>
      <c r="D14">
        <v>4</v>
      </c>
      <c r="E14">
        <v>25.1</v>
      </c>
    </row>
    <row r="15" spans="1:5" x14ac:dyDescent="0.2">
      <c r="A15" t="s">
        <v>61</v>
      </c>
      <c r="B15" t="s">
        <v>11</v>
      </c>
      <c r="C15" t="s">
        <v>27</v>
      </c>
      <c r="D15">
        <v>5</v>
      </c>
      <c r="E15">
        <v>25.3</v>
      </c>
    </row>
    <row r="16" spans="1:5" x14ac:dyDescent="0.2">
      <c r="A16" t="s">
        <v>61</v>
      </c>
      <c r="B16" t="s">
        <v>11</v>
      </c>
      <c r="C16" t="s">
        <v>27</v>
      </c>
      <c r="D16">
        <v>6</v>
      </c>
      <c r="E16">
        <v>25.2</v>
      </c>
    </row>
    <row r="17" spans="1:6" x14ac:dyDescent="0.2">
      <c r="A17" t="s">
        <v>41</v>
      </c>
      <c r="B17" t="s">
        <v>6</v>
      </c>
      <c r="C17" t="s">
        <v>27</v>
      </c>
      <c r="D17">
        <v>7</v>
      </c>
      <c r="E17">
        <v>25.3</v>
      </c>
    </row>
    <row r="18" spans="1:6" x14ac:dyDescent="0.2">
      <c r="A18" t="s">
        <v>61</v>
      </c>
      <c r="B18" t="s">
        <v>6</v>
      </c>
      <c r="C18" t="s">
        <v>27</v>
      </c>
      <c r="D18">
        <v>8</v>
      </c>
      <c r="E18">
        <v>25.4</v>
      </c>
    </row>
    <row r="19" spans="1:6" x14ac:dyDescent="0.2">
      <c r="A19" t="s">
        <v>49</v>
      </c>
      <c r="B19" t="s">
        <v>10</v>
      </c>
      <c r="C19" t="s">
        <v>27</v>
      </c>
      <c r="D19">
        <v>9</v>
      </c>
      <c r="E19">
        <v>26.7</v>
      </c>
    </row>
    <row r="20" spans="1:6" x14ac:dyDescent="0.2">
      <c r="A20" t="s">
        <v>49</v>
      </c>
      <c r="B20" t="s">
        <v>10</v>
      </c>
      <c r="C20" t="s">
        <v>27</v>
      </c>
      <c r="D20">
        <v>10</v>
      </c>
      <c r="E20">
        <v>26.2</v>
      </c>
    </row>
    <row r="21" spans="1:6" x14ac:dyDescent="0.2">
      <c r="A21" s="2" t="s">
        <v>49</v>
      </c>
      <c r="B21" s="2" t="s">
        <v>6</v>
      </c>
      <c r="C21" s="2" t="s">
        <v>27</v>
      </c>
      <c r="D21" s="2">
        <v>11</v>
      </c>
      <c r="E21" s="2">
        <v>26</v>
      </c>
    </row>
    <row r="22" spans="1:6" x14ac:dyDescent="0.2">
      <c r="A22" s="2" t="s">
        <v>49</v>
      </c>
      <c r="B22" s="2" t="s">
        <v>6</v>
      </c>
      <c r="C22" s="2" t="s">
        <v>27</v>
      </c>
      <c r="D22" s="2">
        <v>12</v>
      </c>
      <c r="E22" s="2">
        <v>26.7</v>
      </c>
      <c r="F22" s="2" t="s">
        <v>62</v>
      </c>
    </row>
    <row r="23" spans="1:6" x14ac:dyDescent="0.2">
      <c r="A23" t="s">
        <v>49</v>
      </c>
      <c r="B23" t="s">
        <v>11</v>
      </c>
      <c r="C23" t="s">
        <v>60</v>
      </c>
      <c r="D23">
        <v>13</v>
      </c>
      <c r="E23">
        <v>26.1</v>
      </c>
    </row>
    <row r="24" spans="1:6" x14ac:dyDescent="0.2">
      <c r="A24" t="s">
        <v>49</v>
      </c>
      <c r="B24" t="s">
        <v>11</v>
      </c>
      <c r="C24" t="s">
        <v>27</v>
      </c>
      <c r="D24">
        <v>14</v>
      </c>
      <c r="E24">
        <v>25.9</v>
      </c>
    </row>
    <row r="25" spans="1:6" x14ac:dyDescent="0.2">
      <c r="A25" t="s">
        <v>49</v>
      </c>
      <c r="B25" t="s">
        <v>7</v>
      </c>
      <c r="C25" t="s">
        <v>27</v>
      </c>
      <c r="D25">
        <v>15</v>
      </c>
      <c r="E25">
        <v>25.5</v>
      </c>
    </row>
    <row r="26" spans="1:6" x14ac:dyDescent="0.2">
      <c r="A26" t="s">
        <v>49</v>
      </c>
      <c r="B26" t="s">
        <v>7</v>
      </c>
      <c r="C26" t="s">
        <v>27</v>
      </c>
      <c r="D26">
        <v>16</v>
      </c>
      <c r="E26">
        <v>26.6</v>
      </c>
    </row>
    <row r="27" spans="1:6" x14ac:dyDescent="0.2">
      <c r="A27" t="s">
        <v>49</v>
      </c>
      <c r="B27" t="s">
        <v>6</v>
      </c>
      <c r="C27" t="s">
        <v>27</v>
      </c>
      <c r="D27">
        <v>17</v>
      </c>
      <c r="E27">
        <v>27.2</v>
      </c>
    </row>
    <row r="28" spans="1:6" x14ac:dyDescent="0.2">
      <c r="A28" t="s">
        <v>49</v>
      </c>
      <c r="B28" t="s">
        <v>6</v>
      </c>
      <c r="C28" t="s">
        <v>27</v>
      </c>
      <c r="D28">
        <v>18</v>
      </c>
      <c r="E28">
        <v>26.9</v>
      </c>
    </row>
    <row r="30" spans="1:6" x14ac:dyDescent="0.2">
      <c r="A30" t="s">
        <v>97</v>
      </c>
      <c r="B30" t="s">
        <v>10</v>
      </c>
      <c r="C30" t="s">
        <v>102</v>
      </c>
      <c r="D30">
        <v>1</v>
      </c>
      <c r="E30">
        <v>25.5</v>
      </c>
    </row>
    <row r="31" spans="1:6" x14ac:dyDescent="0.2">
      <c r="A31" t="s">
        <v>97</v>
      </c>
      <c r="B31" t="s">
        <v>10</v>
      </c>
      <c r="C31" t="s">
        <v>102</v>
      </c>
      <c r="D31">
        <v>2</v>
      </c>
      <c r="E31">
        <v>25.6</v>
      </c>
    </row>
    <row r="32" spans="1:6" x14ac:dyDescent="0.2">
      <c r="B32" t="s">
        <v>11</v>
      </c>
      <c r="C32" t="s">
        <v>102</v>
      </c>
      <c r="D32">
        <v>3</v>
      </c>
      <c r="E32">
        <v>25.3</v>
      </c>
    </row>
    <row r="33" spans="1:6" x14ac:dyDescent="0.2">
      <c r="B33" t="s">
        <v>11</v>
      </c>
      <c r="C33" t="s">
        <v>102</v>
      </c>
      <c r="D33">
        <v>4</v>
      </c>
      <c r="E33">
        <v>25.1</v>
      </c>
    </row>
    <row r="34" spans="1:6" x14ac:dyDescent="0.2">
      <c r="B34" t="s">
        <v>6</v>
      </c>
      <c r="C34" t="s">
        <v>102</v>
      </c>
      <c r="D34">
        <v>7</v>
      </c>
      <c r="E34">
        <v>25.7</v>
      </c>
      <c r="F34" t="s">
        <v>105</v>
      </c>
    </row>
    <row r="35" spans="1:6" x14ac:dyDescent="0.2">
      <c r="B35" t="s">
        <v>6</v>
      </c>
      <c r="C35" t="s">
        <v>102</v>
      </c>
      <c r="D35">
        <v>8</v>
      </c>
      <c r="E35">
        <v>25.6</v>
      </c>
    </row>
    <row r="36" spans="1:6" x14ac:dyDescent="0.2">
      <c r="B36" t="s">
        <v>7</v>
      </c>
      <c r="C36" t="s">
        <v>102</v>
      </c>
      <c r="D36">
        <v>9</v>
      </c>
      <c r="E36">
        <v>25.8</v>
      </c>
    </row>
    <row r="37" spans="1:6" x14ac:dyDescent="0.2">
      <c r="B37" t="s">
        <v>7</v>
      </c>
      <c r="C37" t="s">
        <v>102</v>
      </c>
      <c r="D37">
        <v>10</v>
      </c>
      <c r="E37">
        <v>26</v>
      </c>
    </row>
    <row r="38" spans="1:6" x14ac:dyDescent="0.2">
      <c r="C38" t="s">
        <v>102</v>
      </c>
    </row>
    <row r="39" spans="1:6" x14ac:dyDescent="0.2">
      <c r="A39" t="s">
        <v>76</v>
      </c>
      <c r="B39" t="s">
        <v>10</v>
      </c>
      <c r="C39" t="s">
        <v>102</v>
      </c>
      <c r="D39">
        <v>11</v>
      </c>
      <c r="E39">
        <v>25</v>
      </c>
    </row>
    <row r="40" spans="1:6" x14ac:dyDescent="0.2">
      <c r="B40" t="s">
        <v>10</v>
      </c>
      <c r="C40" t="s">
        <v>102</v>
      </c>
      <c r="D40">
        <v>12</v>
      </c>
      <c r="E40">
        <v>25.7</v>
      </c>
    </row>
    <row r="41" spans="1:6" x14ac:dyDescent="0.2">
      <c r="B41" t="s">
        <v>11</v>
      </c>
      <c r="C41" t="s">
        <v>102</v>
      </c>
      <c r="D41">
        <v>13</v>
      </c>
      <c r="E41">
        <v>25.5</v>
      </c>
    </row>
    <row r="42" spans="1:6" x14ac:dyDescent="0.2">
      <c r="B42" t="s">
        <v>11</v>
      </c>
      <c r="C42" t="s">
        <v>102</v>
      </c>
      <c r="D42">
        <v>14</v>
      </c>
      <c r="E42">
        <v>25.7</v>
      </c>
    </row>
    <row r="43" spans="1:6" x14ac:dyDescent="0.2">
      <c r="A43" t="s">
        <v>76</v>
      </c>
      <c r="B43" t="s">
        <v>6</v>
      </c>
      <c r="C43" t="s">
        <v>102</v>
      </c>
      <c r="D43">
        <v>15</v>
      </c>
      <c r="E43">
        <v>25.7</v>
      </c>
    </row>
    <row r="44" spans="1:6" x14ac:dyDescent="0.2">
      <c r="A44" t="s">
        <v>76</v>
      </c>
      <c r="B44" t="s">
        <v>6</v>
      </c>
      <c r="C44" t="s">
        <v>102</v>
      </c>
      <c r="D44">
        <v>16</v>
      </c>
      <c r="E44">
        <v>25.9</v>
      </c>
    </row>
    <row r="45" spans="1:6" x14ac:dyDescent="0.2">
      <c r="C45" t="s">
        <v>102</v>
      </c>
    </row>
    <row r="46" spans="1:6" x14ac:dyDescent="0.2">
      <c r="A46" t="s">
        <v>81</v>
      </c>
      <c r="B46" t="s">
        <v>10</v>
      </c>
      <c r="C46" t="s">
        <v>102</v>
      </c>
      <c r="D46">
        <v>17</v>
      </c>
      <c r="E46">
        <v>25.9</v>
      </c>
    </row>
    <row r="47" spans="1:6" x14ac:dyDescent="0.2">
      <c r="B47" t="s">
        <v>10</v>
      </c>
      <c r="C47" t="s">
        <v>102</v>
      </c>
      <c r="D47">
        <v>18</v>
      </c>
      <c r="E47">
        <v>25.4</v>
      </c>
    </row>
    <row r="48" spans="1:6" x14ac:dyDescent="0.2">
      <c r="B48" t="s">
        <v>11</v>
      </c>
      <c r="C48" t="s">
        <v>102</v>
      </c>
      <c r="D48">
        <v>19</v>
      </c>
      <c r="E48">
        <v>25</v>
      </c>
    </row>
    <row r="49" spans="1:6" x14ac:dyDescent="0.2">
      <c r="B49" t="s">
        <v>11</v>
      </c>
      <c r="C49" t="s">
        <v>102</v>
      </c>
      <c r="D49">
        <v>20</v>
      </c>
      <c r="E49">
        <v>25.1</v>
      </c>
    </row>
    <row r="50" spans="1:6" x14ac:dyDescent="0.2">
      <c r="B50" t="s">
        <v>6</v>
      </c>
      <c r="C50" t="s">
        <v>102</v>
      </c>
      <c r="D50">
        <v>21</v>
      </c>
      <c r="E50">
        <v>25.9</v>
      </c>
    </row>
    <row r="51" spans="1:6" x14ac:dyDescent="0.2">
      <c r="B51" t="s">
        <v>6</v>
      </c>
      <c r="C51" t="s">
        <v>102</v>
      </c>
      <c r="D51">
        <v>22</v>
      </c>
      <c r="E51">
        <v>25.1</v>
      </c>
    </row>
    <row r="52" spans="1:6" x14ac:dyDescent="0.2">
      <c r="B52" t="s">
        <v>7</v>
      </c>
      <c r="C52" t="s">
        <v>102</v>
      </c>
      <c r="D52">
        <v>23</v>
      </c>
      <c r="E52">
        <v>25.8</v>
      </c>
    </row>
    <row r="53" spans="1:6" x14ac:dyDescent="0.2">
      <c r="B53" t="s">
        <v>7</v>
      </c>
      <c r="C53" t="s">
        <v>102</v>
      </c>
      <c r="D53">
        <v>24</v>
      </c>
      <c r="E53">
        <v>25.9</v>
      </c>
      <c r="F53" t="s">
        <v>113</v>
      </c>
    </row>
    <row r="54" spans="1:6" x14ac:dyDescent="0.2">
      <c r="A54" t="s">
        <v>63</v>
      </c>
      <c r="C54" t="s">
        <v>102</v>
      </c>
    </row>
    <row r="55" spans="1:6" x14ac:dyDescent="0.2">
      <c r="B55" t="s">
        <v>10</v>
      </c>
      <c r="C55" t="s">
        <v>102</v>
      </c>
      <c r="D55">
        <v>25</v>
      </c>
      <c r="E55">
        <v>25.7</v>
      </c>
    </row>
    <row r="56" spans="1:6" x14ac:dyDescent="0.2">
      <c r="B56" t="s">
        <v>10</v>
      </c>
      <c r="C56" t="s">
        <v>102</v>
      </c>
      <c r="D56">
        <v>26</v>
      </c>
      <c r="E56">
        <v>25.7</v>
      </c>
    </row>
    <row r="57" spans="1:6" x14ac:dyDescent="0.2">
      <c r="B57" t="s">
        <v>11</v>
      </c>
      <c r="C57" t="s">
        <v>102</v>
      </c>
      <c r="D57">
        <v>27</v>
      </c>
      <c r="E57">
        <v>25.9</v>
      </c>
    </row>
    <row r="58" spans="1:6" x14ac:dyDescent="0.2">
      <c r="B58" t="s">
        <v>11</v>
      </c>
      <c r="C58" t="s">
        <v>102</v>
      </c>
      <c r="D58">
        <v>28</v>
      </c>
      <c r="E58">
        <v>25.7</v>
      </c>
    </row>
    <row r="59" spans="1:6" x14ac:dyDescent="0.2">
      <c r="B59" t="s">
        <v>6</v>
      </c>
      <c r="C59" t="s">
        <v>102</v>
      </c>
      <c r="D59">
        <v>29</v>
      </c>
      <c r="E59">
        <v>25.6</v>
      </c>
    </row>
    <row r="60" spans="1:6" x14ac:dyDescent="0.2">
      <c r="B60" t="s">
        <v>6</v>
      </c>
      <c r="C60" t="s">
        <v>102</v>
      </c>
      <c r="D60">
        <v>30</v>
      </c>
      <c r="E60">
        <v>25.9</v>
      </c>
    </row>
    <row r="62" spans="1:6" x14ac:dyDescent="0.2">
      <c r="A62" t="s">
        <v>124</v>
      </c>
      <c r="B62" t="s">
        <v>10</v>
      </c>
      <c r="C62" t="s">
        <v>123</v>
      </c>
      <c r="D62">
        <v>1</v>
      </c>
      <c r="E62">
        <v>26.5</v>
      </c>
    </row>
    <row r="63" spans="1:6" x14ac:dyDescent="0.2">
      <c r="B63" t="s">
        <v>10</v>
      </c>
      <c r="C63" t="s">
        <v>123</v>
      </c>
      <c r="D63">
        <v>2</v>
      </c>
      <c r="E63">
        <v>26.5</v>
      </c>
    </row>
    <row r="64" spans="1:6" x14ac:dyDescent="0.2">
      <c r="B64" t="s">
        <v>6</v>
      </c>
      <c r="C64" t="s">
        <v>123</v>
      </c>
      <c r="D64">
        <v>3</v>
      </c>
      <c r="E64">
        <v>25.8</v>
      </c>
    </row>
    <row r="65" spans="1:5" x14ac:dyDescent="0.2">
      <c r="B65" t="s">
        <v>6</v>
      </c>
      <c r="C65" t="s">
        <v>123</v>
      </c>
      <c r="D65">
        <v>4</v>
      </c>
      <c r="E65">
        <v>26.4</v>
      </c>
    </row>
    <row r="66" spans="1:5" x14ac:dyDescent="0.2">
      <c r="B66" t="s">
        <v>7</v>
      </c>
      <c r="C66" t="s">
        <v>123</v>
      </c>
      <c r="D66">
        <v>5</v>
      </c>
      <c r="E66">
        <v>25.8</v>
      </c>
    </row>
    <row r="67" spans="1:5" x14ac:dyDescent="0.2">
      <c r="B67" t="s">
        <v>7</v>
      </c>
      <c r="C67" t="s">
        <v>123</v>
      </c>
      <c r="D67">
        <v>6</v>
      </c>
      <c r="E67">
        <v>26.1</v>
      </c>
    </row>
    <row r="68" spans="1:5" x14ac:dyDescent="0.2">
      <c r="A68" t="s">
        <v>125</v>
      </c>
      <c r="B68" t="s">
        <v>10</v>
      </c>
      <c r="C68" t="s">
        <v>123</v>
      </c>
      <c r="D68">
        <v>7</v>
      </c>
      <c r="E68">
        <v>25.7</v>
      </c>
    </row>
    <row r="69" spans="1:5" x14ac:dyDescent="0.2">
      <c r="B69" t="s">
        <v>10</v>
      </c>
      <c r="C69" t="s">
        <v>123</v>
      </c>
      <c r="D69">
        <v>8</v>
      </c>
      <c r="E69">
        <v>25.9</v>
      </c>
    </row>
    <row r="70" spans="1:5" x14ac:dyDescent="0.2">
      <c r="B70" t="s">
        <v>11</v>
      </c>
      <c r="C70" t="s">
        <v>123</v>
      </c>
      <c r="D70">
        <v>9</v>
      </c>
      <c r="E70">
        <v>25.2</v>
      </c>
    </row>
    <row r="71" spans="1:5" x14ac:dyDescent="0.2">
      <c r="B71" t="s">
        <v>11</v>
      </c>
      <c r="C71" t="s">
        <v>123</v>
      </c>
      <c r="D71">
        <v>10</v>
      </c>
      <c r="E71">
        <v>25.4</v>
      </c>
    </row>
    <row r="72" spans="1:5" x14ac:dyDescent="0.2">
      <c r="A72" t="s">
        <v>101</v>
      </c>
      <c r="B72" t="s">
        <v>10</v>
      </c>
      <c r="C72" t="s">
        <v>123</v>
      </c>
      <c r="D72">
        <v>11</v>
      </c>
      <c r="E72">
        <v>26.1</v>
      </c>
    </row>
    <row r="73" spans="1:5" x14ac:dyDescent="0.2">
      <c r="B73" t="s">
        <v>10</v>
      </c>
      <c r="C73" t="s">
        <v>123</v>
      </c>
      <c r="D73">
        <v>12</v>
      </c>
      <c r="E73">
        <v>25.3</v>
      </c>
    </row>
    <row r="74" spans="1:5" x14ac:dyDescent="0.2">
      <c r="B74" t="s">
        <v>11</v>
      </c>
      <c r="C74" t="s">
        <v>123</v>
      </c>
      <c r="D74">
        <v>13</v>
      </c>
      <c r="E74">
        <v>25.9</v>
      </c>
    </row>
    <row r="75" spans="1:5" x14ac:dyDescent="0.2">
      <c r="B75" t="s">
        <v>11</v>
      </c>
      <c r="C75" t="s">
        <v>123</v>
      </c>
      <c r="D75">
        <v>14</v>
      </c>
      <c r="E75">
        <v>24</v>
      </c>
    </row>
    <row r="76" spans="1:5" x14ac:dyDescent="0.2">
      <c r="B76" t="s">
        <v>6</v>
      </c>
      <c r="C76" t="s">
        <v>123</v>
      </c>
      <c r="D76">
        <v>15</v>
      </c>
      <c r="E76">
        <v>25.9</v>
      </c>
    </row>
    <row r="77" spans="1:5" x14ac:dyDescent="0.2">
      <c r="B77" t="s">
        <v>6</v>
      </c>
      <c r="C77" t="s">
        <v>123</v>
      </c>
      <c r="D77">
        <v>16</v>
      </c>
      <c r="E77">
        <v>25.1</v>
      </c>
    </row>
    <row r="78" spans="1:5" x14ac:dyDescent="0.2">
      <c r="B78" t="s">
        <v>7</v>
      </c>
      <c r="C78" t="s">
        <v>123</v>
      </c>
      <c r="D78">
        <v>17</v>
      </c>
      <c r="E78">
        <v>25.4</v>
      </c>
    </row>
    <row r="79" spans="1:5" x14ac:dyDescent="0.2">
      <c r="B79" t="s">
        <v>7</v>
      </c>
      <c r="C79" t="s">
        <v>123</v>
      </c>
      <c r="D79">
        <v>18</v>
      </c>
      <c r="E79">
        <v>25.7</v>
      </c>
    </row>
    <row r="80" spans="1:5" x14ac:dyDescent="0.2">
      <c r="A80" t="s">
        <v>103</v>
      </c>
      <c r="B80" t="s">
        <v>10</v>
      </c>
      <c r="C80" t="s">
        <v>123</v>
      </c>
      <c r="D80">
        <v>19</v>
      </c>
      <c r="E80">
        <v>25.5</v>
      </c>
    </row>
    <row r="81" spans="1:5" x14ac:dyDescent="0.2">
      <c r="B81" t="s">
        <v>10</v>
      </c>
      <c r="C81" t="s">
        <v>123</v>
      </c>
      <c r="D81">
        <v>20</v>
      </c>
      <c r="E81">
        <v>25.3</v>
      </c>
    </row>
    <row r="82" spans="1:5" x14ac:dyDescent="0.2">
      <c r="B82" t="s">
        <v>11</v>
      </c>
      <c r="C82" t="s">
        <v>123</v>
      </c>
      <c r="D82">
        <v>21</v>
      </c>
      <c r="E82">
        <v>25.6</v>
      </c>
    </row>
    <row r="83" spans="1:5" x14ac:dyDescent="0.2">
      <c r="B83" t="s">
        <v>11</v>
      </c>
      <c r="C83" t="s">
        <v>123</v>
      </c>
      <c r="D83">
        <v>22</v>
      </c>
      <c r="E83">
        <v>25.6</v>
      </c>
    </row>
    <row r="84" spans="1:5" x14ac:dyDescent="0.2">
      <c r="B84" t="s">
        <v>6</v>
      </c>
      <c r="C84" t="s">
        <v>123</v>
      </c>
      <c r="D84">
        <v>23</v>
      </c>
      <c r="E84">
        <v>25</v>
      </c>
    </row>
    <row r="85" spans="1:5" x14ac:dyDescent="0.2">
      <c r="B85" t="s">
        <v>6</v>
      </c>
      <c r="C85" t="s">
        <v>123</v>
      </c>
      <c r="D85">
        <v>24</v>
      </c>
      <c r="E85">
        <v>25.6</v>
      </c>
    </row>
    <row r="86" spans="1:5" x14ac:dyDescent="0.2">
      <c r="B86" t="s">
        <v>7</v>
      </c>
      <c r="C86" t="s">
        <v>123</v>
      </c>
      <c r="D86">
        <v>25</v>
      </c>
      <c r="E86">
        <v>25.1</v>
      </c>
    </row>
    <row r="87" spans="1:5" x14ac:dyDescent="0.2">
      <c r="B87" t="s">
        <v>7</v>
      </c>
      <c r="C87" t="s">
        <v>123</v>
      </c>
      <c r="D87">
        <v>26</v>
      </c>
      <c r="E87">
        <v>25.2</v>
      </c>
    </row>
    <row r="88" spans="1:5" x14ac:dyDescent="0.2">
      <c r="A88" t="s">
        <v>116</v>
      </c>
      <c r="B88" t="s">
        <v>10</v>
      </c>
      <c r="C88" t="s">
        <v>123</v>
      </c>
      <c r="D88">
        <v>27</v>
      </c>
      <c r="E88">
        <v>25.7</v>
      </c>
    </row>
    <row r="89" spans="1:5" x14ac:dyDescent="0.2">
      <c r="B89" t="s">
        <v>10</v>
      </c>
      <c r="C89" t="s">
        <v>123</v>
      </c>
      <c r="D89">
        <v>28</v>
      </c>
      <c r="E89">
        <v>25.5</v>
      </c>
    </row>
    <row r="90" spans="1:5" x14ac:dyDescent="0.2">
      <c r="B90" t="s">
        <v>11</v>
      </c>
      <c r="C90" t="s">
        <v>123</v>
      </c>
      <c r="D90">
        <v>29</v>
      </c>
      <c r="E90">
        <v>25.4</v>
      </c>
    </row>
    <row r="91" spans="1:5" x14ac:dyDescent="0.2">
      <c r="B91" t="s">
        <v>11</v>
      </c>
      <c r="C91" t="s">
        <v>123</v>
      </c>
      <c r="D91">
        <v>30</v>
      </c>
      <c r="E91">
        <v>25.3</v>
      </c>
    </row>
    <row r="92" spans="1:5" x14ac:dyDescent="0.2">
      <c r="B92" t="s">
        <v>6</v>
      </c>
      <c r="C92" t="s">
        <v>123</v>
      </c>
      <c r="D92">
        <v>31</v>
      </c>
      <c r="E92">
        <v>25.4</v>
      </c>
    </row>
    <row r="93" spans="1:5" x14ac:dyDescent="0.2">
      <c r="B93" t="s">
        <v>6</v>
      </c>
      <c r="C93" t="s">
        <v>123</v>
      </c>
      <c r="D93">
        <v>32</v>
      </c>
      <c r="E93">
        <v>25.4</v>
      </c>
    </row>
    <row r="94" spans="1:5" x14ac:dyDescent="0.2">
      <c r="B94" t="s">
        <v>7</v>
      </c>
      <c r="C94" t="s">
        <v>123</v>
      </c>
      <c r="D94">
        <v>33</v>
      </c>
      <c r="E94">
        <v>24.5</v>
      </c>
    </row>
    <row r="95" spans="1:5" x14ac:dyDescent="0.2">
      <c r="B95" t="s">
        <v>7</v>
      </c>
      <c r="C95" t="s">
        <v>123</v>
      </c>
      <c r="D95">
        <v>34</v>
      </c>
      <c r="E95">
        <v>24.7</v>
      </c>
    </row>
    <row r="96" spans="1:5" x14ac:dyDescent="0.2">
      <c r="A96" t="s">
        <v>106</v>
      </c>
      <c r="B96" t="s">
        <v>10</v>
      </c>
      <c r="C96" t="s">
        <v>123</v>
      </c>
      <c r="D96">
        <v>35</v>
      </c>
      <c r="E96">
        <v>25.3</v>
      </c>
    </row>
    <row r="97" spans="1:5" x14ac:dyDescent="0.2">
      <c r="B97" t="s">
        <v>10</v>
      </c>
      <c r="C97" t="s">
        <v>123</v>
      </c>
      <c r="D97">
        <v>36</v>
      </c>
      <c r="E97">
        <v>24.2</v>
      </c>
    </row>
    <row r="98" spans="1:5" x14ac:dyDescent="0.2">
      <c r="B98" t="s">
        <v>6</v>
      </c>
      <c r="C98" t="s">
        <v>123</v>
      </c>
      <c r="D98">
        <v>37</v>
      </c>
      <c r="E98">
        <v>25</v>
      </c>
    </row>
    <row r="99" spans="1:5" x14ac:dyDescent="0.2">
      <c r="B99" t="s">
        <v>6</v>
      </c>
      <c r="C99" t="s">
        <v>123</v>
      </c>
      <c r="D99">
        <v>38</v>
      </c>
      <c r="E99">
        <v>25</v>
      </c>
    </row>
    <row r="100" spans="1:5" x14ac:dyDescent="0.2">
      <c r="B100" t="s">
        <v>7</v>
      </c>
      <c r="C100" t="s">
        <v>123</v>
      </c>
      <c r="D100">
        <v>39</v>
      </c>
      <c r="E100">
        <v>24.9</v>
      </c>
    </row>
    <row r="101" spans="1:5" x14ac:dyDescent="0.2">
      <c r="B101" t="s">
        <v>7</v>
      </c>
      <c r="C101" t="s">
        <v>123</v>
      </c>
      <c r="D101">
        <v>40</v>
      </c>
      <c r="E101">
        <v>24.9</v>
      </c>
    </row>
    <row r="102" spans="1:5" x14ac:dyDescent="0.2">
      <c r="A102" t="s">
        <v>118</v>
      </c>
      <c r="B102" t="s">
        <v>10</v>
      </c>
      <c r="C102" t="s">
        <v>123</v>
      </c>
      <c r="D102">
        <v>41</v>
      </c>
      <c r="E102">
        <v>24.3</v>
      </c>
    </row>
    <row r="103" spans="1:5" x14ac:dyDescent="0.2">
      <c r="B103" t="s">
        <v>10</v>
      </c>
      <c r="C103" t="s">
        <v>123</v>
      </c>
      <c r="D103">
        <v>42</v>
      </c>
      <c r="E103">
        <v>24.2</v>
      </c>
    </row>
    <row r="104" spans="1:5" x14ac:dyDescent="0.2">
      <c r="B104" t="s">
        <v>11</v>
      </c>
      <c r="C104" t="s">
        <v>123</v>
      </c>
      <c r="D104">
        <v>43</v>
      </c>
      <c r="E104">
        <v>24.8</v>
      </c>
    </row>
    <row r="105" spans="1:5" x14ac:dyDescent="0.2">
      <c r="B105" t="s">
        <v>11</v>
      </c>
      <c r="C105" t="s">
        <v>123</v>
      </c>
      <c r="D105">
        <v>44</v>
      </c>
      <c r="E105">
        <v>24.7</v>
      </c>
    </row>
    <row r="106" spans="1:5" x14ac:dyDescent="0.2">
      <c r="B106" t="s">
        <v>6</v>
      </c>
      <c r="C106" t="s">
        <v>123</v>
      </c>
      <c r="D106">
        <v>45</v>
      </c>
      <c r="E106">
        <v>24.7</v>
      </c>
    </row>
    <row r="107" spans="1:5" x14ac:dyDescent="0.2">
      <c r="B107" t="s">
        <v>6</v>
      </c>
      <c r="C107" t="s">
        <v>123</v>
      </c>
      <c r="D107">
        <v>46</v>
      </c>
      <c r="E107">
        <v>25</v>
      </c>
    </row>
    <row r="108" spans="1:5" x14ac:dyDescent="0.2">
      <c r="A108" t="s">
        <v>126</v>
      </c>
      <c r="B108" t="s">
        <v>10</v>
      </c>
      <c r="C108" t="s">
        <v>123</v>
      </c>
      <c r="D108">
        <v>47</v>
      </c>
      <c r="E108">
        <v>24.9</v>
      </c>
    </row>
    <row r="109" spans="1:5" x14ac:dyDescent="0.2">
      <c r="B109" t="s">
        <v>10</v>
      </c>
      <c r="C109" t="s">
        <v>123</v>
      </c>
      <c r="D109">
        <v>48</v>
      </c>
      <c r="E109">
        <v>24.9</v>
      </c>
    </row>
    <row r="110" spans="1:5" x14ac:dyDescent="0.2">
      <c r="B110" t="s">
        <v>11</v>
      </c>
      <c r="C110" t="s">
        <v>123</v>
      </c>
      <c r="D110">
        <v>49</v>
      </c>
      <c r="E110">
        <v>24.7</v>
      </c>
    </row>
    <row r="111" spans="1:5" x14ac:dyDescent="0.2">
      <c r="B111" t="s">
        <v>11</v>
      </c>
      <c r="C111" t="s">
        <v>123</v>
      </c>
      <c r="D111">
        <v>50</v>
      </c>
      <c r="E111">
        <v>25</v>
      </c>
    </row>
    <row r="112" spans="1:5" x14ac:dyDescent="0.2">
      <c r="B112" t="s">
        <v>6</v>
      </c>
      <c r="C112" t="s">
        <v>123</v>
      </c>
      <c r="D112">
        <v>51</v>
      </c>
      <c r="E112">
        <v>24.9</v>
      </c>
    </row>
    <row r="113" spans="1:5" x14ac:dyDescent="0.2">
      <c r="B113" t="s">
        <v>6</v>
      </c>
      <c r="C113" t="s">
        <v>123</v>
      </c>
      <c r="D113">
        <v>52</v>
      </c>
      <c r="E113">
        <v>24.5</v>
      </c>
    </row>
    <row r="114" spans="1:5" x14ac:dyDescent="0.2">
      <c r="B114" t="s">
        <v>7</v>
      </c>
      <c r="C114" t="s">
        <v>123</v>
      </c>
      <c r="D114">
        <v>53</v>
      </c>
      <c r="E114">
        <v>24.8</v>
      </c>
    </row>
    <row r="115" spans="1:5" x14ac:dyDescent="0.2">
      <c r="B115" t="s">
        <v>7</v>
      </c>
      <c r="C115" t="s">
        <v>123</v>
      </c>
      <c r="D115">
        <v>54</v>
      </c>
      <c r="E115">
        <v>24.9</v>
      </c>
    </row>
    <row r="116" spans="1:5" x14ac:dyDescent="0.2">
      <c r="A116" t="s">
        <v>109</v>
      </c>
      <c r="B116" t="s">
        <v>10</v>
      </c>
      <c r="C116" t="s">
        <v>123</v>
      </c>
      <c r="D116">
        <v>55</v>
      </c>
      <c r="E116">
        <v>24.6</v>
      </c>
    </row>
    <row r="117" spans="1:5" x14ac:dyDescent="0.2">
      <c r="B117" t="s">
        <v>10</v>
      </c>
      <c r="C117" t="s">
        <v>123</v>
      </c>
      <c r="D117">
        <v>56</v>
      </c>
      <c r="E117">
        <v>24.5</v>
      </c>
    </row>
    <row r="118" spans="1:5" x14ac:dyDescent="0.2">
      <c r="B118" t="s">
        <v>11</v>
      </c>
      <c r="C118" t="s">
        <v>123</v>
      </c>
      <c r="D118">
        <v>57</v>
      </c>
      <c r="E118">
        <v>24.5</v>
      </c>
    </row>
    <row r="119" spans="1:5" x14ac:dyDescent="0.2">
      <c r="B119" t="s">
        <v>11</v>
      </c>
      <c r="C119" t="s">
        <v>123</v>
      </c>
      <c r="D119">
        <v>58</v>
      </c>
      <c r="E119">
        <v>23.8</v>
      </c>
    </row>
    <row r="120" spans="1:5" x14ac:dyDescent="0.2">
      <c r="B120" t="s">
        <v>6</v>
      </c>
      <c r="C120" t="s">
        <v>123</v>
      </c>
      <c r="D120">
        <v>59</v>
      </c>
      <c r="E120">
        <v>24.2</v>
      </c>
    </row>
    <row r="121" spans="1:5" x14ac:dyDescent="0.2">
      <c r="B121" t="s">
        <v>6</v>
      </c>
      <c r="C121" t="s">
        <v>123</v>
      </c>
      <c r="D121">
        <v>60</v>
      </c>
      <c r="E121">
        <v>23.8</v>
      </c>
    </row>
    <row r="122" spans="1:5" x14ac:dyDescent="0.2">
      <c r="B122" t="s">
        <v>7</v>
      </c>
      <c r="C122" t="s">
        <v>123</v>
      </c>
      <c r="D122">
        <v>61</v>
      </c>
      <c r="E122">
        <v>24.7</v>
      </c>
    </row>
    <row r="123" spans="1:5" x14ac:dyDescent="0.2">
      <c r="B123" t="s">
        <v>7</v>
      </c>
      <c r="C123" t="s">
        <v>123</v>
      </c>
      <c r="D123">
        <v>62</v>
      </c>
      <c r="E123">
        <v>24.6</v>
      </c>
    </row>
    <row r="124" spans="1:5" x14ac:dyDescent="0.2">
      <c r="A124" t="s">
        <v>127</v>
      </c>
      <c r="B124" t="s">
        <v>10</v>
      </c>
      <c r="C124" t="s">
        <v>123</v>
      </c>
      <c r="D124">
        <v>63</v>
      </c>
      <c r="E124">
        <v>25.5</v>
      </c>
    </row>
    <row r="125" spans="1:5" x14ac:dyDescent="0.2">
      <c r="B125" t="s">
        <v>10</v>
      </c>
      <c r="C125" t="s">
        <v>123</v>
      </c>
      <c r="D125">
        <v>64</v>
      </c>
      <c r="E125">
        <v>25.1</v>
      </c>
    </row>
    <row r="126" spans="1:5" x14ac:dyDescent="0.2">
      <c r="B126" t="s">
        <v>11</v>
      </c>
      <c r="C126" t="s">
        <v>123</v>
      </c>
      <c r="D126">
        <v>65</v>
      </c>
      <c r="E126">
        <v>25.4</v>
      </c>
    </row>
    <row r="127" spans="1:5" x14ac:dyDescent="0.2">
      <c r="B127" t="s">
        <v>11</v>
      </c>
      <c r="C127" t="s">
        <v>123</v>
      </c>
      <c r="D127">
        <v>66</v>
      </c>
      <c r="E127">
        <v>25.3</v>
      </c>
    </row>
    <row r="128" spans="1:5" x14ac:dyDescent="0.2">
      <c r="B128" t="s">
        <v>6</v>
      </c>
      <c r="C128" t="s">
        <v>123</v>
      </c>
      <c r="D128">
        <v>67</v>
      </c>
      <c r="E128">
        <v>25.7</v>
      </c>
    </row>
    <row r="129" spans="1:5" x14ac:dyDescent="0.2">
      <c r="B129" t="s">
        <v>6</v>
      </c>
      <c r="C129" t="s">
        <v>123</v>
      </c>
      <c r="D129">
        <v>68</v>
      </c>
      <c r="E129">
        <v>25.4</v>
      </c>
    </row>
    <row r="130" spans="1:5" x14ac:dyDescent="0.2">
      <c r="A130" t="s">
        <v>121</v>
      </c>
      <c r="B130" t="s">
        <v>10</v>
      </c>
      <c r="C130" t="s">
        <v>123</v>
      </c>
      <c r="D130">
        <v>69</v>
      </c>
      <c r="E130">
        <v>26.2</v>
      </c>
    </row>
    <row r="131" spans="1:5" x14ac:dyDescent="0.2">
      <c r="B131" t="s">
        <v>10</v>
      </c>
      <c r="C131" t="s">
        <v>123</v>
      </c>
      <c r="D131">
        <v>70</v>
      </c>
      <c r="E131">
        <v>25.8</v>
      </c>
    </row>
    <row r="132" spans="1:5" x14ac:dyDescent="0.2">
      <c r="B132" t="s">
        <v>11</v>
      </c>
      <c r="C132" t="s">
        <v>123</v>
      </c>
      <c r="D132">
        <v>71</v>
      </c>
      <c r="E132">
        <v>26.2</v>
      </c>
    </row>
    <row r="133" spans="1:5" x14ac:dyDescent="0.2">
      <c r="B133" t="s">
        <v>11</v>
      </c>
      <c r="C133" t="s">
        <v>123</v>
      </c>
      <c r="D133">
        <v>72</v>
      </c>
      <c r="E133">
        <v>25.6</v>
      </c>
    </row>
    <row r="134" spans="1:5" x14ac:dyDescent="0.2">
      <c r="B134" t="s">
        <v>6</v>
      </c>
      <c r="C134" t="s">
        <v>123</v>
      </c>
      <c r="D134">
        <v>73</v>
      </c>
      <c r="E134">
        <v>26.1</v>
      </c>
    </row>
    <row r="135" spans="1:5" x14ac:dyDescent="0.2">
      <c r="B135" t="s">
        <v>6</v>
      </c>
      <c r="C135" t="s">
        <v>123</v>
      </c>
      <c r="D135">
        <v>74</v>
      </c>
      <c r="E135">
        <v>25.8</v>
      </c>
    </row>
    <row r="136" spans="1:5" x14ac:dyDescent="0.2">
      <c r="B136" t="s">
        <v>7</v>
      </c>
      <c r="C136" t="s">
        <v>123</v>
      </c>
      <c r="D136">
        <v>75</v>
      </c>
      <c r="E136">
        <v>25.2</v>
      </c>
    </row>
    <row r="137" spans="1:5" x14ac:dyDescent="0.2">
      <c r="B137" t="s">
        <v>7</v>
      </c>
      <c r="C137" t="s">
        <v>123</v>
      </c>
      <c r="D137">
        <v>76</v>
      </c>
      <c r="E137">
        <v>25.2</v>
      </c>
    </row>
    <row r="138" spans="1:5" x14ac:dyDescent="0.2">
      <c r="A138" t="s">
        <v>122</v>
      </c>
      <c r="B138" t="s">
        <v>11</v>
      </c>
      <c r="C138" t="s">
        <v>123</v>
      </c>
      <c r="D138">
        <v>77</v>
      </c>
      <c r="E138">
        <v>25.4</v>
      </c>
    </row>
    <row r="139" spans="1:5" x14ac:dyDescent="0.2">
      <c r="B139" t="s">
        <v>11</v>
      </c>
      <c r="C139" t="s">
        <v>123</v>
      </c>
      <c r="D139">
        <v>78</v>
      </c>
      <c r="E139">
        <v>24.5</v>
      </c>
    </row>
    <row r="140" spans="1:5" x14ac:dyDescent="0.2">
      <c r="B140" t="s">
        <v>6</v>
      </c>
      <c r="C140" t="s">
        <v>123</v>
      </c>
      <c r="D140">
        <v>79</v>
      </c>
      <c r="E140">
        <v>26</v>
      </c>
    </row>
    <row r="141" spans="1:5" x14ac:dyDescent="0.2">
      <c r="B141" t="s">
        <v>6</v>
      </c>
      <c r="C141" t="s">
        <v>123</v>
      </c>
      <c r="D141">
        <v>80</v>
      </c>
      <c r="E141">
        <v>25.4</v>
      </c>
    </row>
    <row r="142" spans="1:5" x14ac:dyDescent="0.2">
      <c r="B142" t="s">
        <v>7</v>
      </c>
      <c r="C142" t="s">
        <v>123</v>
      </c>
      <c r="D142">
        <v>81</v>
      </c>
      <c r="E142">
        <v>26.3</v>
      </c>
    </row>
    <row r="143" spans="1:5" x14ac:dyDescent="0.2">
      <c r="B143" t="s">
        <v>7</v>
      </c>
      <c r="C143" t="s">
        <v>123</v>
      </c>
      <c r="D143">
        <v>82</v>
      </c>
      <c r="E143">
        <v>26.3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DDD3-A1D3-5F47-AD4B-8BAF23AEE57B}">
  <dimension ref="A1:G106"/>
  <sheetViews>
    <sheetView tabSelected="1" zoomScale="163" workbookViewId="0">
      <selection activeCell="H6" sqref="H6"/>
    </sheetView>
  </sheetViews>
  <sheetFormatPr baseColWidth="10" defaultRowHeight="16" x14ac:dyDescent="0.2"/>
  <cols>
    <col min="6" max="6" width="16" customWidth="1"/>
  </cols>
  <sheetData>
    <row r="1" spans="1:7" x14ac:dyDescent="0.2">
      <c r="A1" t="s">
        <v>129</v>
      </c>
    </row>
    <row r="2" spans="1:7" x14ac:dyDescent="0.2">
      <c r="A2" t="s">
        <v>2</v>
      </c>
      <c r="B2" t="s">
        <v>4</v>
      </c>
      <c r="C2" t="s">
        <v>3</v>
      </c>
      <c r="D2" t="s">
        <v>34</v>
      </c>
      <c r="E2" t="s">
        <v>35</v>
      </c>
      <c r="F2" t="s">
        <v>9</v>
      </c>
      <c r="G2" t="s">
        <v>65</v>
      </c>
    </row>
    <row r="3" spans="1:7" x14ac:dyDescent="0.2">
      <c r="A3" s="1" t="s">
        <v>0</v>
      </c>
      <c r="B3" s="1" t="s">
        <v>5</v>
      </c>
      <c r="C3" s="1">
        <v>110.37</v>
      </c>
      <c r="E3" s="1">
        <v>78.2</v>
      </c>
      <c r="F3" s="1">
        <f>500-198</f>
        <v>302</v>
      </c>
      <c r="G3" s="1">
        <v>328.57</v>
      </c>
    </row>
    <row r="4" spans="1:7" x14ac:dyDescent="0.2">
      <c r="A4" t="s">
        <v>1</v>
      </c>
      <c r="C4">
        <v>103.73</v>
      </c>
      <c r="E4">
        <v>89.7</v>
      </c>
      <c r="F4">
        <f>500-150</f>
        <v>350</v>
      </c>
      <c r="G4">
        <v>336.61</v>
      </c>
    </row>
    <row r="5" spans="1:7" x14ac:dyDescent="0.2">
      <c r="A5" t="s">
        <v>6</v>
      </c>
      <c r="C5">
        <v>101.43</v>
      </c>
      <c r="E5">
        <v>87.3</v>
      </c>
      <c r="F5">
        <f>500-180</f>
        <v>320</v>
      </c>
      <c r="G5">
        <v>309.17</v>
      </c>
    </row>
    <row r="6" spans="1:7" x14ac:dyDescent="0.2">
      <c r="A6" t="s">
        <v>7</v>
      </c>
      <c r="C6">
        <v>105.02</v>
      </c>
      <c r="E6">
        <v>85.1</v>
      </c>
      <c r="F6">
        <f>500-195</f>
        <v>305</v>
      </c>
      <c r="G6">
        <v>286.75</v>
      </c>
    </row>
    <row r="8" spans="1:7" x14ac:dyDescent="0.2">
      <c r="A8" t="s">
        <v>101</v>
      </c>
    </row>
    <row r="9" spans="1:7" x14ac:dyDescent="0.2">
      <c r="A9" t="s">
        <v>101</v>
      </c>
    </row>
    <row r="10" spans="1:7" x14ac:dyDescent="0.2">
      <c r="A10" t="s">
        <v>10</v>
      </c>
      <c r="C10">
        <v>110.72</v>
      </c>
      <c r="E10">
        <v>85.3</v>
      </c>
      <c r="F10">
        <v>420</v>
      </c>
      <c r="G10">
        <v>330.68</v>
      </c>
    </row>
    <row r="11" spans="1:7" x14ac:dyDescent="0.2">
      <c r="A11" t="s">
        <v>11</v>
      </c>
      <c r="C11">
        <v>110.35</v>
      </c>
      <c r="E11">
        <v>87.1</v>
      </c>
      <c r="F11">
        <v>320</v>
      </c>
      <c r="G11">
        <v>306.45999999999998</v>
      </c>
    </row>
    <row r="12" spans="1:7" x14ac:dyDescent="0.2">
      <c r="A12" t="s">
        <v>6</v>
      </c>
      <c r="C12">
        <v>117.37</v>
      </c>
      <c r="E12">
        <v>86.2</v>
      </c>
      <c r="F12">
        <v>340</v>
      </c>
      <c r="G12">
        <v>327.3</v>
      </c>
    </row>
    <row r="13" spans="1:7" x14ac:dyDescent="0.2">
      <c r="A13" t="s">
        <v>7</v>
      </c>
      <c r="C13">
        <v>115.91</v>
      </c>
      <c r="E13">
        <v>91.3</v>
      </c>
      <c r="F13">
        <v>335</v>
      </c>
      <c r="G13">
        <v>316.39</v>
      </c>
    </row>
    <row r="15" spans="1:7" x14ac:dyDescent="0.2">
      <c r="A15" t="s">
        <v>103</v>
      </c>
    </row>
    <row r="16" spans="1:7" x14ac:dyDescent="0.2">
      <c r="A16" t="s">
        <v>10</v>
      </c>
      <c r="C16">
        <v>124.2</v>
      </c>
      <c r="E16">
        <v>82</v>
      </c>
      <c r="F16">
        <v>320</v>
      </c>
      <c r="G16">
        <v>257.18</v>
      </c>
    </row>
    <row r="17" spans="1:7" x14ac:dyDescent="0.2">
      <c r="A17" t="s">
        <v>11</v>
      </c>
      <c r="C17">
        <v>125.82</v>
      </c>
      <c r="E17">
        <v>88.3</v>
      </c>
      <c r="F17">
        <v>297</v>
      </c>
      <c r="G17">
        <v>259.22000000000003</v>
      </c>
    </row>
    <row r="18" spans="1:7" x14ac:dyDescent="0.2">
      <c r="A18" t="s">
        <v>6</v>
      </c>
      <c r="C18">
        <v>128.15</v>
      </c>
      <c r="E18">
        <v>88.9</v>
      </c>
      <c r="F18">
        <v>340</v>
      </c>
      <c r="G18">
        <v>309.62</v>
      </c>
    </row>
    <row r="19" spans="1:7" x14ac:dyDescent="0.2">
      <c r="A19" t="s">
        <v>7</v>
      </c>
      <c r="C19">
        <v>118.73</v>
      </c>
      <c r="E19">
        <v>91.4</v>
      </c>
      <c r="F19">
        <v>296</v>
      </c>
      <c r="G19">
        <v>301.14999999999998</v>
      </c>
    </row>
    <row r="21" spans="1:7" x14ac:dyDescent="0.2">
      <c r="A21" t="s">
        <v>33</v>
      </c>
    </row>
    <row r="22" spans="1:7" x14ac:dyDescent="0.2">
      <c r="A22" t="s">
        <v>0</v>
      </c>
      <c r="C22">
        <v>113.63</v>
      </c>
      <c r="E22">
        <v>80.599999999999994</v>
      </c>
      <c r="F22">
        <f>500-140</f>
        <v>360</v>
      </c>
      <c r="G22">
        <v>327</v>
      </c>
    </row>
    <row r="23" spans="1:7" x14ac:dyDescent="0.2">
      <c r="A23" t="s">
        <v>11</v>
      </c>
      <c r="C23">
        <v>124.07</v>
      </c>
      <c r="E23">
        <v>90.3</v>
      </c>
      <c r="F23">
        <f>500-120</f>
        <v>380</v>
      </c>
      <c r="G23">
        <v>342.85</v>
      </c>
    </row>
    <row r="24" spans="1:7" x14ac:dyDescent="0.2">
      <c r="A24" t="s">
        <v>6</v>
      </c>
      <c r="C24">
        <v>128.97999999999999</v>
      </c>
      <c r="E24">
        <v>86.2</v>
      </c>
      <c r="F24">
        <f>500-130</f>
        <v>370</v>
      </c>
      <c r="G24">
        <v>369.38</v>
      </c>
    </row>
    <row r="25" spans="1:7" x14ac:dyDescent="0.2">
      <c r="A25" t="s">
        <v>7</v>
      </c>
      <c r="C25">
        <v>117.4</v>
      </c>
      <c r="E25">
        <v>91.8</v>
      </c>
      <c r="F25">
        <f>500-170</f>
        <v>330</v>
      </c>
      <c r="G25">
        <v>319.52999999999997</v>
      </c>
    </row>
    <row r="27" spans="1:7" x14ac:dyDescent="0.2">
      <c r="A27" t="s">
        <v>111</v>
      </c>
    </row>
    <row r="28" spans="1:7" x14ac:dyDescent="0.2">
      <c r="A28" t="s">
        <v>10</v>
      </c>
      <c r="C28">
        <v>110.37</v>
      </c>
      <c r="E28">
        <v>87.5</v>
      </c>
      <c r="F28">
        <f>500-84</f>
        <v>416</v>
      </c>
      <c r="G28">
        <v>423.61</v>
      </c>
    </row>
    <row r="29" spans="1:7" x14ac:dyDescent="0.2">
      <c r="A29" t="s">
        <v>11</v>
      </c>
      <c r="C29">
        <v>103.73</v>
      </c>
      <c r="E29">
        <v>85.6</v>
      </c>
      <c r="F29">
        <f>500-83</f>
        <v>417</v>
      </c>
      <c r="G29">
        <v>435.2</v>
      </c>
    </row>
    <row r="30" spans="1:7" x14ac:dyDescent="0.2">
      <c r="A30" t="s">
        <v>6</v>
      </c>
      <c r="C30">
        <v>101.43</v>
      </c>
      <c r="E30">
        <v>89.6</v>
      </c>
      <c r="F30">
        <f>500-208</f>
        <v>292</v>
      </c>
      <c r="G30">
        <v>367.48</v>
      </c>
    </row>
    <row r="31" spans="1:7" x14ac:dyDescent="0.2">
      <c r="A31" t="s">
        <v>7</v>
      </c>
      <c r="C31">
        <v>105.02</v>
      </c>
      <c r="E31">
        <v>90.1</v>
      </c>
      <c r="F31">
        <f>500-140</f>
        <v>360</v>
      </c>
      <c r="G31">
        <v>397.83</v>
      </c>
    </row>
    <row r="33" spans="1:7" x14ac:dyDescent="0.2">
      <c r="A33" t="s">
        <v>106</v>
      </c>
    </row>
    <row r="34" spans="1:7" x14ac:dyDescent="0.2">
      <c r="A34" t="s">
        <v>10</v>
      </c>
      <c r="C34">
        <v>106.05</v>
      </c>
      <c r="E34">
        <v>87.42</v>
      </c>
      <c r="F34">
        <f>500-126</f>
        <v>374</v>
      </c>
      <c r="G34">
        <v>373.84</v>
      </c>
    </row>
    <row r="35" spans="1:7" x14ac:dyDescent="0.2">
      <c r="A35" t="s">
        <v>6</v>
      </c>
      <c r="C35">
        <v>101.03</v>
      </c>
      <c r="E35">
        <v>88.3</v>
      </c>
      <c r="F35">
        <f>500-155</f>
        <v>345</v>
      </c>
      <c r="G35">
        <v>386.68</v>
      </c>
    </row>
    <row r="36" spans="1:7" x14ac:dyDescent="0.2">
      <c r="A36" t="s">
        <v>7</v>
      </c>
      <c r="C36">
        <v>111.18</v>
      </c>
      <c r="E36">
        <v>89.7</v>
      </c>
      <c r="F36">
        <f>500-103</f>
        <v>397</v>
      </c>
      <c r="G36">
        <v>411.6</v>
      </c>
    </row>
    <row r="38" spans="1:7" x14ac:dyDescent="0.2">
      <c r="A38" t="s">
        <v>8</v>
      </c>
    </row>
    <row r="39" spans="1:7" x14ac:dyDescent="0.2">
      <c r="A39" t="s">
        <v>10</v>
      </c>
      <c r="B39">
        <v>250</v>
      </c>
      <c r="C39">
        <v>118.42</v>
      </c>
      <c r="E39">
        <v>90.6</v>
      </c>
      <c r="F39">
        <f>500-155</f>
        <v>345</v>
      </c>
      <c r="G39">
        <v>382.65</v>
      </c>
    </row>
    <row r="40" spans="1:7" x14ac:dyDescent="0.2">
      <c r="A40" t="s">
        <v>11</v>
      </c>
      <c r="C40">
        <v>130.81</v>
      </c>
      <c r="E40">
        <v>89.1</v>
      </c>
      <c r="F40">
        <f>500-187</f>
        <v>313</v>
      </c>
      <c r="G40">
        <v>387.1</v>
      </c>
    </row>
    <row r="41" spans="1:7" x14ac:dyDescent="0.2">
      <c r="A41" t="s">
        <v>6</v>
      </c>
      <c r="C41">
        <v>115.36</v>
      </c>
      <c r="E41">
        <v>88.9</v>
      </c>
      <c r="F41">
        <f>500-250</f>
        <v>250</v>
      </c>
      <c r="G41">
        <v>343.27</v>
      </c>
    </row>
    <row r="42" spans="1:7" x14ac:dyDescent="0.2">
      <c r="A42" t="s">
        <v>7</v>
      </c>
      <c r="C42">
        <v>122.59</v>
      </c>
      <c r="E42">
        <v>89.5</v>
      </c>
      <c r="F42">
        <f>500-141.2</f>
        <v>358.8</v>
      </c>
      <c r="G42">
        <v>426.73</v>
      </c>
    </row>
    <row r="44" spans="1:7" x14ac:dyDescent="0.2">
      <c r="A44" t="s">
        <v>104</v>
      </c>
    </row>
    <row r="45" spans="1:7" x14ac:dyDescent="0.2">
      <c r="A45" t="s">
        <v>10</v>
      </c>
      <c r="C45">
        <v>113.49</v>
      </c>
      <c r="E45">
        <v>87.1</v>
      </c>
      <c r="F45">
        <f>500-199.5</f>
        <v>300.5</v>
      </c>
      <c r="G45">
        <v>342.09</v>
      </c>
    </row>
    <row r="46" spans="1:7" x14ac:dyDescent="0.2">
      <c r="A46" t="s">
        <v>11</v>
      </c>
      <c r="C46">
        <v>112.37</v>
      </c>
      <c r="E46">
        <v>88.4</v>
      </c>
      <c r="F46">
        <f>500-129</f>
        <v>371</v>
      </c>
      <c r="G46">
        <v>411.71</v>
      </c>
    </row>
    <row r="47" spans="1:7" x14ac:dyDescent="0.2">
      <c r="A47" t="s">
        <v>6</v>
      </c>
      <c r="C47">
        <v>115.04</v>
      </c>
      <c r="E47">
        <v>84.8</v>
      </c>
      <c r="F47">
        <f>500-161</f>
        <v>339</v>
      </c>
      <c r="G47">
        <v>397.51</v>
      </c>
    </row>
    <row r="48" spans="1:7" x14ac:dyDescent="0.2">
      <c r="A48" t="s">
        <v>7</v>
      </c>
      <c r="C48">
        <v>100.74</v>
      </c>
      <c r="E48">
        <v>90.9</v>
      </c>
      <c r="F48">
        <f>500-196</f>
        <v>304</v>
      </c>
      <c r="G48">
        <v>375.38</v>
      </c>
    </row>
    <row r="50" spans="1:7" x14ac:dyDescent="0.2">
      <c r="A50" t="s">
        <v>31</v>
      </c>
    </row>
    <row r="51" spans="1:7" x14ac:dyDescent="0.2">
      <c r="A51" t="s">
        <v>10</v>
      </c>
      <c r="B51">
        <v>250</v>
      </c>
      <c r="C51">
        <v>128.87</v>
      </c>
      <c r="E51">
        <v>89.4</v>
      </c>
      <c r="F51">
        <f>500-156</f>
        <v>344</v>
      </c>
      <c r="G51">
        <v>390.78</v>
      </c>
    </row>
    <row r="52" spans="1:7" x14ac:dyDescent="0.2">
      <c r="A52" t="s">
        <v>11</v>
      </c>
      <c r="C52">
        <v>135.38</v>
      </c>
      <c r="E52">
        <v>91.6</v>
      </c>
      <c r="F52">
        <f>500-178.5</f>
        <v>321.5</v>
      </c>
      <c r="G52">
        <v>400.9</v>
      </c>
    </row>
    <row r="53" spans="1:7" x14ac:dyDescent="0.2">
      <c r="A53" t="s">
        <v>6</v>
      </c>
      <c r="C53">
        <v>134.02000000000001</v>
      </c>
      <c r="E53">
        <v>91.5</v>
      </c>
      <c r="F53">
        <f>500-160</f>
        <v>340</v>
      </c>
      <c r="G53">
        <v>412.18</v>
      </c>
    </row>
    <row r="54" spans="1:7" x14ac:dyDescent="0.2">
      <c r="A54" t="s">
        <v>7</v>
      </c>
      <c r="C54">
        <v>121.56</v>
      </c>
      <c r="E54">
        <v>91.9</v>
      </c>
      <c r="F54">
        <f>500-130</f>
        <v>370</v>
      </c>
      <c r="G54">
        <v>410.65</v>
      </c>
    </row>
    <row r="56" spans="1:7" x14ac:dyDescent="0.2">
      <c r="A56" t="s">
        <v>108</v>
      </c>
    </row>
    <row r="57" spans="1:7" x14ac:dyDescent="0.2">
      <c r="A57" t="s">
        <v>10</v>
      </c>
      <c r="C57">
        <v>126.42</v>
      </c>
      <c r="E57">
        <v>90.8</v>
      </c>
      <c r="F57">
        <f>500-170</f>
        <v>330</v>
      </c>
      <c r="G57">
        <v>398.63</v>
      </c>
    </row>
    <row r="58" spans="1:7" x14ac:dyDescent="0.2">
      <c r="A58" t="s">
        <v>11</v>
      </c>
      <c r="C58">
        <v>124.4</v>
      </c>
      <c r="E58">
        <v>90.1</v>
      </c>
      <c r="F58">
        <f>500-150</f>
        <v>350</v>
      </c>
      <c r="G58">
        <v>395.22</v>
      </c>
    </row>
    <row r="59" spans="1:7" x14ac:dyDescent="0.2">
      <c r="A59" t="s">
        <v>6</v>
      </c>
      <c r="C59">
        <v>126.53</v>
      </c>
      <c r="E59">
        <v>91.8</v>
      </c>
      <c r="F59">
        <f>500-110</f>
        <v>390</v>
      </c>
      <c r="G59">
        <v>427.51</v>
      </c>
    </row>
    <row r="60" spans="1:7" x14ac:dyDescent="0.2">
      <c r="A60" t="s">
        <v>7</v>
      </c>
      <c r="C60">
        <v>139.65</v>
      </c>
      <c r="E60">
        <v>91.2</v>
      </c>
      <c r="F60">
        <f>500-135</f>
        <v>365</v>
      </c>
      <c r="G60">
        <v>437.41</v>
      </c>
    </row>
    <row r="62" spans="1:7" x14ac:dyDescent="0.2">
      <c r="A62" t="s">
        <v>64</v>
      </c>
    </row>
    <row r="63" spans="1:7" x14ac:dyDescent="0.2">
      <c r="A63" t="s">
        <v>10</v>
      </c>
      <c r="C63">
        <v>103.94</v>
      </c>
      <c r="E63">
        <v>89.2</v>
      </c>
      <c r="F63">
        <f>500-140</f>
        <v>360</v>
      </c>
      <c r="G63">
        <v>360.12</v>
      </c>
    </row>
    <row r="64" spans="1:7" x14ac:dyDescent="0.2">
      <c r="A64" t="s">
        <v>6</v>
      </c>
      <c r="C64">
        <v>94.68</v>
      </c>
      <c r="E64">
        <v>90.8</v>
      </c>
      <c r="F64">
        <f>500-160</f>
        <v>340</v>
      </c>
      <c r="G64">
        <v>379.43</v>
      </c>
    </row>
    <row r="65" spans="1:7" x14ac:dyDescent="0.2">
      <c r="A65" t="s">
        <v>7</v>
      </c>
      <c r="C65">
        <v>98.35</v>
      </c>
      <c r="E65">
        <v>89.9</v>
      </c>
      <c r="F65">
        <f>500-150</f>
        <v>350</v>
      </c>
      <c r="G65">
        <v>355.8</v>
      </c>
    </row>
    <row r="67" spans="1:7" x14ac:dyDescent="0.2">
      <c r="A67" t="s">
        <v>110</v>
      </c>
    </row>
    <row r="68" spans="1:7" x14ac:dyDescent="0.2">
      <c r="A68" t="s">
        <v>10</v>
      </c>
      <c r="C68">
        <v>133.69999999999999</v>
      </c>
      <c r="E68">
        <v>88.9</v>
      </c>
      <c r="F68">
        <v>365</v>
      </c>
      <c r="G68">
        <v>419.62</v>
      </c>
    </row>
    <row r="69" spans="1:7" x14ac:dyDescent="0.2">
      <c r="A69" t="s">
        <v>11</v>
      </c>
      <c r="C69">
        <v>132.82</v>
      </c>
      <c r="E69">
        <v>90.1</v>
      </c>
      <c r="F69">
        <v>370</v>
      </c>
      <c r="G69">
        <v>429.55</v>
      </c>
    </row>
    <row r="70" spans="1:7" x14ac:dyDescent="0.2">
      <c r="A70" t="s">
        <v>6</v>
      </c>
      <c r="C70">
        <v>139.57</v>
      </c>
      <c r="E70">
        <v>90.6</v>
      </c>
      <c r="F70">
        <v>360</v>
      </c>
      <c r="G70">
        <v>456.18</v>
      </c>
    </row>
    <row r="71" spans="1:7" x14ac:dyDescent="0.2">
      <c r="A71" t="s">
        <v>7</v>
      </c>
      <c r="C71">
        <v>134.38</v>
      </c>
      <c r="E71">
        <v>90.3</v>
      </c>
      <c r="F71">
        <v>330</v>
      </c>
      <c r="G71">
        <v>420.74</v>
      </c>
    </row>
    <row r="73" spans="1:7" x14ac:dyDescent="0.2">
      <c r="A73" t="s">
        <v>109</v>
      </c>
    </row>
    <row r="74" spans="1:7" x14ac:dyDescent="0.2">
      <c r="A74" t="s">
        <v>10</v>
      </c>
      <c r="C74">
        <v>118.74</v>
      </c>
      <c r="E74">
        <v>88.9</v>
      </c>
      <c r="F74">
        <f>500-100</f>
        <v>400</v>
      </c>
      <c r="G74">
        <v>412.85</v>
      </c>
    </row>
    <row r="75" spans="1:7" x14ac:dyDescent="0.2">
      <c r="A75" t="s">
        <v>11</v>
      </c>
      <c r="C75">
        <v>103.01</v>
      </c>
      <c r="E75">
        <v>90</v>
      </c>
      <c r="F75">
        <f>500-150</f>
        <v>350</v>
      </c>
      <c r="G75">
        <v>353.21</v>
      </c>
    </row>
    <row r="76" spans="1:7" x14ac:dyDescent="0.2">
      <c r="A76" t="s">
        <v>6</v>
      </c>
      <c r="C76">
        <v>93.67</v>
      </c>
      <c r="E76">
        <v>90.2</v>
      </c>
      <c r="F76">
        <f>500-170</f>
        <v>330</v>
      </c>
      <c r="G76">
        <v>333.06</v>
      </c>
    </row>
    <row r="77" spans="1:7" x14ac:dyDescent="0.2">
      <c r="A77" t="s">
        <v>7</v>
      </c>
      <c r="C77">
        <v>110.98</v>
      </c>
      <c r="E77">
        <v>90.5</v>
      </c>
      <c r="F77">
        <f>500-140</f>
        <v>360</v>
      </c>
      <c r="G77">
        <v>335.99</v>
      </c>
    </row>
    <row r="79" spans="1:7" x14ac:dyDescent="0.2">
      <c r="A79" t="s">
        <v>63</v>
      </c>
    </row>
    <row r="80" spans="1:7" x14ac:dyDescent="0.2">
      <c r="A80" t="s">
        <v>10</v>
      </c>
      <c r="C80">
        <v>113.32</v>
      </c>
      <c r="E80">
        <v>88.9</v>
      </c>
      <c r="F80">
        <f>500-195</f>
        <v>305</v>
      </c>
      <c r="G80">
        <v>324.75</v>
      </c>
    </row>
    <row r="81" spans="1:7" x14ac:dyDescent="0.2">
      <c r="A81" t="s">
        <v>11</v>
      </c>
      <c r="C81">
        <v>99.71</v>
      </c>
      <c r="E81">
        <v>90.2</v>
      </c>
      <c r="F81">
        <f>500-160</f>
        <v>340</v>
      </c>
      <c r="G81">
        <v>328.92</v>
      </c>
    </row>
    <row r="82" spans="1:7" x14ac:dyDescent="0.2">
      <c r="A82" t="s">
        <v>6</v>
      </c>
      <c r="C82">
        <v>123.63</v>
      </c>
      <c r="E82">
        <v>90.8</v>
      </c>
      <c r="F82">
        <f>500-170</f>
        <v>330</v>
      </c>
      <c r="G82">
        <v>391.91</v>
      </c>
    </row>
    <row r="84" spans="1:7" x14ac:dyDescent="0.2">
      <c r="A84" s="4" t="s">
        <v>30</v>
      </c>
      <c r="B84" s="4"/>
      <c r="C84" s="4"/>
      <c r="D84" s="4"/>
      <c r="E84" s="4"/>
      <c r="F84" s="4"/>
      <c r="G84" s="4"/>
    </row>
    <row r="85" spans="1:7" x14ac:dyDescent="0.2">
      <c r="A85" s="4" t="s">
        <v>10</v>
      </c>
      <c r="B85" s="4"/>
      <c r="C85" s="4">
        <v>118.38</v>
      </c>
      <c r="D85" s="4"/>
      <c r="E85" s="4">
        <v>89.7</v>
      </c>
      <c r="F85" s="4">
        <f>500-180</f>
        <v>320</v>
      </c>
      <c r="G85" s="4">
        <v>355.42</v>
      </c>
    </row>
    <row r="86" spans="1:7" x14ac:dyDescent="0.2">
      <c r="A86" s="4" t="s">
        <v>11</v>
      </c>
      <c r="B86" s="4"/>
      <c r="C86" s="4">
        <v>125.34</v>
      </c>
      <c r="D86" s="4"/>
      <c r="E86" s="4">
        <v>90.3</v>
      </c>
      <c r="F86" s="4">
        <f>500-150</f>
        <v>350</v>
      </c>
      <c r="G86" s="4">
        <v>386.76</v>
      </c>
    </row>
    <row r="87" spans="1:7" x14ac:dyDescent="0.2">
      <c r="A87" s="4" t="s">
        <v>6</v>
      </c>
      <c r="B87" s="4">
        <v>250</v>
      </c>
      <c r="C87" s="4">
        <v>124.8</v>
      </c>
      <c r="D87" s="4"/>
      <c r="E87" s="4">
        <v>90</v>
      </c>
      <c r="F87" s="4">
        <f>500-160</f>
        <v>340</v>
      </c>
      <c r="G87" s="4">
        <v>393</v>
      </c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t="s">
        <v>107</v>
      </c>
    </row>
    <row r="90" spans="1:7" x14ac:dyDescent="0.2">
      <c r="A90" t="s">
        <v>10</v>
      </c>
      <c r="C90">
        <v>108.78</v>
      </c>
      <c r="E90">
        <v>89</v>
      </c>
      <c r="F90">
        <f>500-150</f>
        <v>350</v>
      </c>
      <c r="G90">
        <v>356.15</v>
      </c>
    </row>
    <row r="91" spans="1:7" x14ac:dyDescent="0.2">
      <c r="A91" t="s">
        <v>11</v>
      </c>
      <c r="C91">
        <v>108.39</v>
      </c>
      <c r="E91">
        <v>90.9</v>
      </c>
      <c r="F91">
        <f>500-180</f>
        <v>320</v>
      </c>
      <c r="G91">
        <v>363.69</v>
      </c>
    </row>
    <row r="92" spans="1:7" x14ac:dyDescent="0.2">
      <c r="A92" t="s">
        <v>6</v>
      </c>
      <c r="C92">
        <v>120.63</v>
      </c>
      <c r="E92">
        <v>90.8</v>
      </c>
      <c r="F92">
        <f>500-150</f>
        <v>350</v>
      </c>
      <c r="G92">
        <v>395.58</v>
      </c>
    </row>
    <row r="94" spans="1:7" x14ac:dyDescent="0.2">
      <c r="A94" t="s">
        <v>32</v>
      </c>
    </row>
    <row r="95" spans="1:7" x14ac:dyDescent="0.2">
      <c r="A95" t="s">
        <v>10</v>
      </c>
      <c r="C95">
        <v>107.96</v>
      </c>
      <c r="E95">
        <v>89.3</v>
      </c>
      <c r="F95">
        <f>500-180</f>
        <v>320</v>
      </c>
      <c r="G95">
        <v>352.37</v>
      </c>
    </row>
    <row r="96" spans="1:7" x14ac:dyDescent="0.2">
      <c r="A96" t="s">
        <v>11</v>
      </c>
      <c r="C96">
        <v>100.88</v>
      </c>
      <c r="E96">
        <v>90.7</v>
      </c>
      <c r="F96">
        <f>500-250</f>
        <v>250</v>
      </c>
      <c r="G96">
        <v>397.88</v>
      </c>
    </row>
    <row r="97" spans="1:7" x14ac:dyDescent="0.2">
      <c r="A97" t="s">
        <v>6</v>
      </c>
      <c r="C97">
        <v>107.85</v>
      </c>
      <c r="E97">
        <v>90.2</v>
      </c>
      <c r="F97">
        <f>500-220</f>
        <v>280</v>
      </c>
      <c r="G97">
        <v>298.27999999999997</v>
      </c>
    </row>
    <row r="99" spans="1:7" x14ac:dyDescent="0.2">
      <c r="A99" t="s">
        <v>100</v>
      </c>
    </row>
    <row r="100" spans="1:7" x14ac:dyDescent="0.2">
      <c r="A100" t="s">
        <v>10</v>
      </c>
      <c r="C100">
        <v>104.4</v>
      </c>
      <c r="E100">
        <v>88.9</v>
      </c>
      <c r="F100">
        <f>500-220</f>
        <v>280</v>
      </c>
      <c r="G100">
        <v>324.33</v>
      </c>
    </row>
    <row r="101" spans="1:7" x14ac:dyDescent="0.2">
      <c r="A101" t="s">
        <v>11</v>
      </c>
      <c r="C101">
        <v>112.05</v>
      </c>
      <c r="E101">
        <v>90</v>
      </c>
      <c r="F101">
        <f>500-160</f>
        <v>340</v>
      </c>
      <c r="G101">
        <v>372.89</v>
      </c>
    </row>
    <row r="103" spans="1:7" x14ac:dyDescent="0.2">
      <c r="A103" t="s">
        <v>112</v>
      </c>
    </row>
    <row r="104" spans="1:7" x14ac:dyDescent="0.2">
      <c r="A104" t="s">
        <v>11</v>
      </c>
      <c r="C104">
        <v>108.31</v>
      </c>
      <c r="E104">
        <v>90</v>
      </c>
      <c r="F104">
        <f>500-150</f>
        <v>350</v>
      </c>
      <c r="G104">
        <v>376.55</v>
      </c>
    </row>
    <row r="105" spans="1:7" x14ac:dyDescent="0.2">
      <c r="A105" t="s">
        <v>6</v>
      </c>
      <c r="C105">
        <v>103.06</v>
      </c>
      <c r="E105">
        <v>89.5</v>
      </c>
      <c r="F105">
        <f>500-150</f>
        <v>350</v>
      </c>
      <c r="G105">
        <v>390.3</v>
      </c>
    </row>
    <row r="106" spans="1:7" x14ac:dyDescent="0.2">
      <c r="A106" t="s">
        <v>7</v>
      </c>
      <c r="C106">
        <v>108.12</v>
      </c>
      <c r="E106">
        <v>88.9</v>
      </c>
      <c r="F106">
        <f>500-180</f>
        <v>320</v>
      </c>
      <c r="G106">
        <v>360.23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2021-08-12T11:52:36Z</dcterms:created>
  <dcterms:modified xsi:type="dcterms:W3CDTF">2021-08-25T13:06:09Z</dcterms:modified>
</cp:coreProperties>
</file>