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1180" yWindow="200" windowWidth="25300" windowHeight="17000" tabRatio="500"/>
  </bookViews>
  <sheets>
    <sheet name="Sheet1" sheetId="1" r:id="rId1"/>
    <sheet name="Sheet2" sheetId="2" r:id="rId2"/>
  </sheets>
  <definedNames>
    <definedName name="results" localSheetId="0">Sheet1!#REF!</definedName>
    <definedName name="results_1" localSheetId="0">Sheet1!$A$5:$F$25</definedName>
    <definedName name="results_2" localSheetId="0">Sheet1!$K$9:$P$30</definedName>
    <definedName name="results_3" localSheetId="0">Sheet1!$L$6:$Q$21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B30" i="1"/>
  <c r="I30" i="1"/>
  <c r="C30" i="1"/>
  <c r="G30" i="1"/>
  <c r="J30" i="1"/>
  <c r="J34" i="1"/>
  <c r="E31" i="1"/>
  <c r="B31" i="1"/>
  <c r="I31" i="1"/>
  <c r="C31" i="1"/>
  <c r="G31" i="1"/>
  <c r="J31" i="1"/>
  <c r="J35" i="1"/>
  <c r="E32" i="1"/>
  <c r="B32" i="1"/>
  <c r="I32" i="1"/>
  <c r="C32" i="1"/>
  <c r="G32" i="1"/>
  <c r="J32" i="1"/>
  <c r="J36" i="1"/>
  <c r="J37" i="1"/>
  <c r="D30" i="1"/>
  <c r="H30" i="1"/>
  <c r="K30" i="1"/>
  <c r="K34" i="1"/>
  <c r="D31" i="1"/>
  <c r="H31" i="1"/>
  <c r="K31" i="1"/>
  <c r="K35" i="1"/>
  <c r="D32" i="1"/>
  <c r="H32" i="1"/>
  <c r="K32" i="1"/>
  <c r="K36" i="1"/>
  <c r="K37" i="1"/>
  <c r="A3" i="1"/>
  <c r="I35" i="1"/>
  <c r="I36" i="1"/>
  <c r="I34" i="1"/>
  <c r="H35" i="1"/>
  <c r="H36" i="1"/>
  <c r="H34" i="1"/>
  <c r="F31" i="1"/>
  <c r="F35" i="1"/>
  <c r="F32" i="1"/>
  <c r="F36" i="1"/>
  <c r="F30" i="1"/>
  <c r="F34" i="1"/>
  <c r="G35" i="1"/>
  <c r="G36" i="1"/>
  <c r="G34" i="1"/>
  <c r="F52" i="1"/>
  <c r="F49" i="1"/>
  <c r="F51" i="1"/>
  <c r="F48" i="1"/>
  <c r="F50" i="1"/>
  <c r="F47" i="1"/>
  <c r="H20" i="1"/>
  <c r="E42" i="1"/>
  <c r="H10" i="1"/>
  <c r="B42" i="1"/>
  <c r="I42" i="1"/>
  <c r="H24" i="1"/>
  <c r="E43" i="1"/>
  <c r="H14" i="1"/>
  <c r="B43" i="1"/>
  <c r="I43" i="1"/>
  <c r="H18" i="1"/>
  <c r="E41" i="1"/>
  <c r="H8" i="1"/>
  <c r="B41" i="1"/>
  <c r="I41" i="1"/>
  <c r="H21" i="1"/>
  <c r="D42" i="1"/>
  <c r="H42" i="1"/>
  <c r="H25" i="1"/>
  <c r="D43" i="1"/>
  <c r="H43" i="1"/>
  <c r="H19" i="1"/>
  <c r="D41" i="1"/>
  <c r="H41" i="1"/>
  <c r="H9" i="1"/>
  <c r="C42" i="1"/>
  <c r="G42" i="1"/>
  <c r="H13" i="1"/>
  <c r="C43" i="1"/>
  <c r="G43" i="1"/>
  <c r="H7" i="1"/>
  <c r="C41" i="1"/>
  <c r="G41" i="1"/>
  <c r="F42" i="1"/>
  <c r="F43" i="1"/>
  <c r="F41" i="1"/>
  <c r="I19" i="1"/>
  <c r="I20" i="1"/>
  <c r="I21" i="1"/>
  <c r="I22" i="1"/>
  <c r="I23" i="1"/>
  <c r="I24" i="1"/>
  <c r="I25" i="1"/>
  <c r="I18" i="1"/>
  <c r="H22" i="1"/>
  <c r="H23" i="1"/>
  <c r="G25" i="1"/>
  <c r="G24" i="1"/>
  <c r="G23" i="1"/>
  <c r="G22" i="1"/>
  <c r="G21" i="1"/>
  <c r="G20" i="1"/>
  <c r="G19" i="1"/>
  <c r="G18" i="1"/>
  <c r="I8" i="1"/>
  <c r="I9" i="1"/>
  <c r="I10" i="1"/>
  <c r="I11" i="1"/>
  <c r="I12" i="1"/>
  <c r="I13" i="1"/>
  <c r="I14" i="1"/>
  <c r="I7" i="1"/>
  <c r="H11" i="1"/>
  <c r="H12" i="1"/>
  <c r="G14" i="1"/>
  <c r="G13" i="1"/>
  <c r="G12" i="1"/>
  <c r="G11" i="1"/>
  <c r="G10" i="1"/>
  <c r="G9" i="1"/>
  <c r="G8" i="1"/>
  <c r="G7" i="1"/>
</calcChain>
</file>

<file path=xl/connections.xml><?xml version="1.0" encoding="utf-8"?>
<connections xmlns="http://schemas.openxmlformats.org/spreadsheetml/2006/main">
  <connection id="1" name="results.csv1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2" name="results.csv2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  <connection id="3" name="results.csv3" type="6" refreshedVersion="0" background="1" saveData="1">
    <textPr fileType="mac" sourceFile="data:documents:cmu ece comp research:shared:data:resul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<sst xmlns="http://schemas.openxmlformats.org/spreadsheetml/2006/main" count="90" uniqueCount="43">
  <si>
    <t>TRACE</t>
  </si>
  <si>
    <t xml:space="preserve"> LENGTH (KB)</t>
  </si>
  <si>
    <t xml:space="preserve"> USED (KB)</t>
  </si>
  <si>
    <t xml:space="preserve"> REQUESTS</t>
  </si>
  <si>
    <t xml:space="preserve"> HITS</t>
  </si>
  <si>
    <t xml:space="preserve"> MISSES</t>
  </si>
  <si>
    <t>bisort.pool</t>
  </si>
  <si>
    <t>bisort</t>
  </si>
  <si>
    <t>llu.pool</t>
  </si>
  <si>
    <t>llu</t>
  </si>
  <si>
    <t>sort-100.pool</t>
  </si>
  <si>
    <t>sort-100</t>
  </si>
  <si>
    <t>sort.pool</t>
  </si>
  <si>
    <t>sort</t>
  </si>
  <si>
    <t>WAYS</t>
  </si>
  <si>
    <t>HITS (%)</t>
  </si>
  <si>
    <t>MISSES (%)</t>
  </si>
  <si>
    <t>UTIL (%)</t>
  </si>
  <si>
    <t>SIZE (KB)</t>
  </si>
  <si>
    <t>BLOCK (B)</t>
  </si>
  <si>
    <t>Baseline</t>
  </si>
  <si>
    <t>Base-Delta</t>
  </si>
  <si>
    <t>Cache</t>
  </si>
  <si>
    <t>POOLING</t>
  </si>
  <si>
    <t>BASE-DELTA</t>
  </si>
  <si>
    <t>BΔ + POOL</t>
  </si>
  <si>
    <t>NONE</t>
  </si>
  <si>
    <t>Normalized Results</t>
  </si>
  <si>
    <t>Implementation Comparison</t>
  </si>
  <si>
    <t>BASE</t>
  </si>
  <si>
    <t>Space Utilization</t>
  </si>
  <si>
    <t>Performance</t>
  </si>
  <si>
    <t>Effect of Pooling on Base-Delta</t>
  </si>
  <si>
    <t>ZEROS</t>
  </si>
  <si>
    <t>REPEATED</t>
  </si>
  <si>
    <t>MEDIUM</t>
  </si>
  <si>
    <t>LARGE</t>
  </si>
  <si>
    <t>TOTAL</t>
  </si>
  <si>
    <t>Normalized Compression Ratio</t>
  </si>
  <si>
    <t>Compressio Ratio</t>
  </si>
  <si>
    <t>BD-POOL/BD</t>
  </si>
  <si>
    <t>BD-POOL/POOL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</si>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</sst>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Compression Ratio for Benchmarks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Sheet1!$F$34:$F$36</c:f>
              <c:numCache>
                <c:formatCode>0.00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Sheet1!$G$34:$G$36</c:f>
              <c:numCache>
                <c:formatCode>0.00</c:formatCode>
                <c:ptCount val="3"/>
                <c:pt idx="0">
                  <c:v>1.6</c:v>
                </c:pt>
                <c:pt idx="1">
                  <c:v>1.327315666642771</c:v>
                </c:pt>
                <c:pt idx="2">
                  <c:v>1.224390243902439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Sheet1!$H$34:$H$36</c:f>
              <c:numCache>
                <c:formatCode>0.00</c:formatCode>
                <c:ptCount val="3"/>
                <c:pt idx="0">
                  <c:v>1.144774640379779</c:v>
                </c:pt>
                <c:pt idx="1">
                  <c:v>1.017409594050882</c:v>
                </c:pt>
                <c:pt idx="2">
                  <c:v>1.05020920502092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Sheet1!$I$34:$I$36</c:f>
              <c:numCache>
                <c:formatCode>0.00</c:formatCode>
                <c:ptCount val="3"/>
                <c:pt idx="0">
                  <c:v>1.815602836879433</c:v>
                </c:pt>
                <c:pt idx="1">
                  <c:v>3.727391683628962</c:v>
                </c:pt>
                <c:pt idx="2">
                  <c:v>2.261261261261261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406936"/>
        <c:axId val="2122409992"/>
      </c:barChart>
      <c:catAx>
        <c:axId val="21224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409992"/>
        <c:crosses val="autoZero"/>
        <c:auto val="1"/>
        <c:lblAlgn val="ctr"/>
        <c:lblOffset val="100"/>
        <c:noMultiLvlLbl val="0"/>
      </c:catAx>
      <c:valAx>
        <c:axId val="212240999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Compression Ratio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22406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Pooling on Base-Delta Block Types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v>LARGE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Sheet1!$E$47:$E$52</c:f>
              <c:numCache>
                <c:formatCode>General</c:formatCode>
                <c:ptCount val="6"/>
                <c:pt idx="0">
                  <c:v>767.0</c:v>
                </c:pt>
                <c:pt idx="1">
                  <c:v>1509.0</c:v>
                </c:pt>
                <c:pt idx="2">
                  <c:v>1763.0</c:v>
                </c:pt>
                <c:pt idx="3">
                  <c:v>28.0</c:v>
                </c:pt>
                <c:pt idx="4">
                  <c:v>251.0</c:v>
                </c:pt>
                <c:pt idx="5">
                  <c:v>80.0</c:v>
                </c:pt>
              </c:numCache>
            </c:numRef>
          </c:val>
        </c:ser>
        <c:ser>
          <c:idx val="0"/>
          <c:order val="1"/>
          <c:tx>
            <c:v>MEDIUM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253.0</c:v>
                </c:pt>
                <c:pt idx="1">
                  <c:v>538.0</c:v>
                </c:pt>
                <c:pt idx="2">
                  <c:v>345.0</c:v>
                </c:pt>
                <c:pt idx="3">
                  <c:v>624.0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2"/>
          <c:tx>
            <c:v>REPEATED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Sheet1!$C$47:$C$52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v>ZEROS</c:v>
          </c:tx>
          <c:spPr>
            <a:solidFill>
              <a:srgbClr val="008000"/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Sheet1!$A$47:$A$52</c:f>
              <c:strCache>
                <c:ptCount val="6"/>
                <c:pt idx="0">
                  <c:v>bisort</c:v>
                </c:pt>
                <c:pt idx="1">
                  <c:v>bisort.pool</c:v>
                </c:pt>
                <c:pt idx="2">
                  <c:v>llu</c:v>
                </c:pt>
                <c:pt idx="3">
                  <c:v>llu.pool</c:v>
                </c:pt>
                <c:pt idx="4">
                  <c:v>sort</c:v>
                </c:pt>
                <c:pt idx="5">
                  <c:v>sort.pool</c:v>
                </c:pt>
              </c:strCache>
            </c:strRef>
          </c:cat>
          <c:val>
            <c:numRef>
              <c:f>Sheet1!$B$47:$B$52</c:f>
              <c:numCache>
                <c:formatCode>General</c:formatCode>
                <c:ptCount val="6"/>
                <c:pt idx="0">
                  <c:v>4.0</c:v>
                </c:pt>
                <c:pt idx="1">
                  <c:v>513.0</c:v>
                </c:pt>
                <c:pt idx="2">
                  <c:v>0.0</c:v>
                </c:pt>
                <c:pt idx="3">
                  <c:v>833.0</c:v>
                </c:pt>
                <c:pt idx="4">
                  <c:v>0.0</c:v>
                </c:pt>
                <c:pt idx="5">
                  <c:v>125.0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848776"/>
        <c:axId val="2129851800"/>
      </c:barChart>
      <c:catAx>
        <c:axId val="21298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51800"/>
        <c:crosses val="autoZero"/>
        <c:auto val="1"/>
        <c:lblAlgn val="ctr"/>
        <c:lblOffset val="100"/>
        <c:noMultiLvlLbl val="0"/>
      </c:catAx>
      <c:valAx>
        <c:axId val="2129851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 Blocks Used of Partoular Type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2984877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41248333263155"/>
          <c:y val="0.898134541863939"/>
          <c:w val="0.376226507782784"/>
          <c:h val="0.0645752841987999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Hit Ratios for Benchmarks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  <a:ln w="3175" cmpd="sng">
              <a:noFill/>
            </a:ln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Sheet1!$F$41:$F$43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Sheet1!$G$41:$G$43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1.000383758970183</c:v>
                </c:pt>
                <c:pt idx="2">
                  <c:v>1.000180222535653</c:v>
                </c:pt>
              </c:numCache>
            </c:numRef>
          </c:val>
        </c:ser>
        <c:ser>
          <c:idx val="2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Sheet1!$H$41:$H$43</c:f>
              <c:numCache>
                <c:formatCode>0.00%</c:formatCode>
                <c:ptCount val="3"/>
                <c:pt idx="0">
                  <c:v>1.0</c:v>
                </c:pt>
                <c:pt idx="1">
                  <c:v>0.996514797337325</c:v>
                </c:pt>
                <c:pt idx="2">
                  <c:v>1.0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(Sheet1!$A$19,Sheet1!$A$21,Sheet1!$A$25)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Sheet1!$I$41:$I$43</c:f>
              <c:numCache>
                <c:formatCode>0.00%</c:formatCode>
                <c:ptCount val="3"/>
                <c:pt idx="0">
                  <c:v>1.001573525434563</c:v>
                </c:pt>
                <c:pt idx="1">
                  <c:v>0.995776462588607</c:v>
                </c:pt>
                <c:pt idx="2">
                  <c:v>1.000180222535653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894936"/>
        <c:axId val="2129897992"/>
      </c:barChart>
      <c:catAx>
        <c:axId val="212989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97992"/>
        <c:crosses val="autoZero"/>
        <c:auto val="1"/>
        <c:lblAlgn val="ctr"/>
        <c:lblOffset val="100"/>
        <c:noMultiLvlLbl val="0"/>
      </c:catAx>
      <c:valAx>
        <c:axId val="2129897992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Hit Ratios for Benchmarks</a:t>
                </a:r>
                <a:endParaRPr lang="en-US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29894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Normalized Compressed Cache Utilization for Benchmarks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BASELINE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Sheet1!$A$30:$A$32</c:f>
              <c:strCache>
                <c:ptCount val="3"/>
                <c:pt idx="0">
                  <c:v>bisort</c:v>
                </c:pt>
                <c:pt idx="1">
                  <c:v>llu</c:v>
                </c:pt>
                <c:pt idx="2">
                  <c:v>sort</c:v>
                </c:pt>
              </c:strCache>
            </c:strRef>
          </c:cat>
          <c:val>
            <c:numRef>
              <c:f>Sheet1!$F$30:$F$32</c:f>
              <c:numCache>
                <c:formatCode>0.00%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0"/>
          <c:order val="1"/>
          <c:tx>
            <c:v>POOLING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Sheet1!$G$30:$G$32</c:f>
              <c:numCache>
                <c:formatCode>0.00%</c:formatCode>
                <c:ptCount val="3"/>
                <c:pt idx="0">
                  <c:v>0.625</c:v>
                </c:pt>
                <c:pt idx="1">
                  <c:v>0.753400283844564</c:v>
                </c:pt>
                <c:pt idx="2">
                  <c:v>0.816733067729084</c:v>
                </c:pt>
              </c:numCache>
            </c:numRef>
          </c:val>
        </c:ser>
        <c:ser>
          <c:idx val="1"/>
          <c:order val="2"/>
          <c:tx>
            <c:v>BASE-DELTA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Sheet1!$H$30:$H$32</c:f>
              <c:numCache>
                <c:formatCode>0.00%</c:formatCode>
                <c:ptCount val="3"/>
                <c:pt idx="0">
                  <c:v>0.873534375</c:v>
                </c:pt>
                <c:pt idx="1">
                  <c:v>0.982888313465214</c:v>
                </c:pt>
                <c:pt idx="2">
                  <c:v>0.952191235059761</c:v>
                </c:pt>
              </c:numCache>
            </c:numRef>
          </c:val>
        </c:ser>
        <c:ser>
          <c:idx val="3"/>
          <c:order val="3"/>
          <c:tx>
            <c:v>BD+POOL</c:v>
          </c:tx>
          <c:spPr>
            <a:solidFill>
              <a:srgbClr val="008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Sheet1!$I$30:$I$32</c:f>
              <c:numCache>
                <c:formatCode>0.00%</c:formatCode>
                <c:ptCount val="3"/>
                <c:pt idx="0">
                  <c:v>0.55078125</c:v>
                </c:pt>
                <c:pt idx="1">
                  <c:v>0.268284120606935</c:v>
                </c:pt>
                <c:pt idx="2">
                  <c:v>0.442231075697211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45592"/>
        <c:axId val="2128848648"/>
      </c:barChart>
      <c:catAx>
        <c:axId val="212884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48648"/>
        <c:crosses val="autoZero"/>
        <c:auto val="1"/>
        <c:lblAlgn val="ctr"/>
        <c:lblOffset val="100"/>
        <c:noMultiLvlLbl val="0"/>
      </c:catAx>
      <c:valAx>
        <c:axId val="2128848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Compressed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28845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5686872633287"/>
          <c:y val="0.882057349783149"/>
          <c:w val="0.448732718570606"/>
          <c:h val="0.06457528419879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18</xdr:col>
      <xdr:colOff>520700</xdr:colOff>
      <xdr:row>43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520700</xdr:colOff>
      <xdr:row>43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520700</xdr:colOff>
      <xdr:row>21</xdr:row>
      <xdr:rowOff>139700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520700</xdr:colOff>
      <xdr:row>21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52"/>
  <sheetViews>
    <sheetView tabSelected="1" topLeftCell="A16" workbookViewId="0">
      <selection activeCell="E49" sqref="E49"/>
    </sheetView>
  </sheetViews>
  <sheetFormatPr baseColWidth="10" defaultRowHeight="15" x14ac:dyDescent="0"/>
  <cols>
    <col min="1" max="1" width="12.1640625" bestFit="1" customWidth="1"/>
    <col min="2" max="2" width="12.33203125" customWidth="1"/>
    <col min="3" max="3" width="12.5" customWidth="1"/>
    <col min="4" max="4" width="12" customWidth="1"/>
    <col min="5" max="5" width="12.83203125" customWidth="1"/>
    <col min="6" max="6" width="12.1640625" customWidth="1"/>
    <col min="7" max="8" width="12.6640625" customWidth="1"/>
    <col min="9" max="9" width="12" customWidth="1"/>
    <col min="10" max="11" width="11.33203125" customWidth="1"/>
    <col min="12" max="12" width="12.1640625" bestFit="1" customWidth="1"/>
    <col min="13" max="13" width="10" customWidth="1"/>
    <col min="14" max="14" width="12.1640625" customWidth="1"/>
    <col min="15" max="15" width="9.83203125" customWidth="1"/>
    <col min="16" max="16" width="10.1640625" customWidth="1"/>
    <col min="17" max="17" width="8.1640625" customWidth="1"/>
    <col min="18" max="18" width="7.6640625" customWidth="1"/>
  </cols>
  <sheetData>
    <row r="1" spans="1:9">
      <c r="A1" s="1" t="s">
        <v>22</v>
      </c>
    </row>
    <row r="2" spans="1:9">
      <c r="A2" s="3" t="s">
        <v>18</v>
      </c>
      <c r="B2" s="3" t="s">
        <v>14</v>
      </c>
      <c r="C2" s="3" t="s">
        <v>19</v>
      </c>
    </row>
    <row r="3" spans="1:9">
      <c r="A3">
        <f>1024</f>
        <v>1024</v>
      </c>
      <c r="B3">
        <v>16</v>
      </c>
      <c r="C3">
        <v>32</v>
      </c>
    </row>
    <row r="5" spans="1:9">
      <c r="A5" s="1" t="s">
        <v>20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17</v>
      </c>
      <c r="H6" s="3" t="s">
        <v>15</v>
      </c>
      <c r="I6" s="3" t="s">
        <v>16</v>
      </c>
    </row>
    <row r="7" spans="1:9">
      <c r="A7" t="s">
        <v>6</v>
      </c>
      <c r="B7">
        <v>6456</v>
      </c>
      <c r="C7">
        <v>20</v>
      </c>
      <c r="D7">
        <v>245062</v>
      </c>
      <c r="E7">
        <v>244422</v>
      </c>
      <c r="F7">
        <v>640</v>
      </c>
      <c r="G7" s="2">
        <f>C7/A3</f>
        <v>1.953125E-2</v>
      </c>
      <c r="H7" s="2">
        <f>E7/D7</f>
        <v>0.99738841599268757</v>
      </c>
      <c r="I7" s="2">
        <f>F7/D7</f>
        <v>2.6115840073124351E-3</v>
      </c>
    </row>
    <row r="8" spans="1:9">
      <c r="A8" t="s">
        <v>7</v>
      </c>
      <c r="B8">
        <v>6424</v>
      </c>
      <c r="C8">
        <v>32</v>
      </c>
      <c r="D8">
        <v>245062</v>
      </c>
      <c r="E8">
        <v>244038</v>
      </c>
      <c r="F8">
        <v>1024</v>
      </c>
      <c r="G8" s="2">
        <f>C8/A3</f>
        <v>3.125E-2</v>
      </c>
      <c r="H8" s="2">
        <f t="shared" ref="H8:H14" si="0">E8/D8</f>
        <v>0.99582146558830009</v>
      </c>
      <c r="I8" s="2">
        <f t="shared" ref="I8:I14" si="1">F8/D8</f>
        <v>4.1785344116998966E-3</v>
      </c>
    </row>
    <row r="9" spans="1:9">
      <c r="A9" t="s">
        <v>8</v>
      </c>
      <c r="B9">
        <v>35639</v>
      </c>
      <c r="C9">
        <v>50.218800000000002</v>
      </c>
      <c r="D9">
        <v>1372785</v>
      </c>
      <c r="E9">
        <v>1371178</v>
      </c>
      <c r="F9">
        <v>1607</v>
      </c>
      <c r="G9" s="2">
        <f>C9/A3</f>
        <v>4.9041796875000002E-2</v>
      </c>
      <c r="H9" s="2">
        <f t="shared" si="0"/>
        <v>0.99882938697611057</v>
      </c>
      <c r="I9" s="2">
        <f t="shared" si="1"/>
        <v>1.1706130238893927E-3</v>
      </c>
    </row>
    <row r="10" spans="1:9">
      <c r="A10" t="s">
        <v>9</v>
      </c>
      <c r="B10">
        <v>37762</v>
      </c>
      <c r="C10">
        <v>66.656199999999998</v>
      </c>
      <c r="D10">
        <v>1372785</v>
      </c>
      <c r="E10">
        <v>1370652</v>
      </c>
      <c r="F10">
        <v>2133</v>
      </c>
      <c r="G10" s="2">
        <f>C10/A3</f>
        <v>6.5093945312499998E-2</v>
      </c>
      <c r="H10" s="2">
        <f t="shared" si="0"/>
        <v>0.99844622428129681</v>
      </c>
      <c r="I10" s="2">
        <f t="shared" si="1"/>
        <v>1.5537757187032201E-3</v>
      </c>
    </row>
    <row r="11" spans="1:9">
      <c r="A11" t="s">
        <v>10</v>
      </c>
      <c r="B11">
        <v>324</v>
      </c>
      <c r="C11">
        <v>1.375</v>
      </c>
      <c r="D11">
        <v>11091</v>
      </c>
      <c r="E11">
        <v>11047</v>
      </c>
      <c r="F11">
        <v>44</v>
      </c>
      <c r="G11" s="2">
        <f>C11/A3</f>
        <v>1.3427734375E-3</v>
      </c>
      <c r="H11" s="2">
        <f t="shared" si="0"/>
        <v>0.99603281940311961</v>
      </c>
      <c r="I11" s="2">
        <f t="shared" si="1"/>
        <v>3.9671805968803531E-3</v>
      </c>
    </row>
    <row r="12" spans="1:9">
      <c r="A12" t="s">
        <v>11</v>
      </c>
      <c r="B12">
        <v>324</v>
      </c>
      <c r="C12">
        <v>1.625</v>
      </c>
      <c r="D12">
        <v>11091</v>
      </c>
      <c r="E12">
        <v>11039</v>
      </c>
      <c r="F12">
        <v>52</v>
      </c>
      <c r="G12" s="2">
        <f>C12/A3</f>
        <v>1.5869140625E-3</v>
      </c>
      <c r="H12" s="2">
        <f t="shared" si="0"/>
        <v>0.99531151384005045</v>
      </c>
      <c r="I12" s="2">
        <f t="shared" si="1"/>
        <v>4.6884861599495089E-3</v>
      </c>
    </row>
    <row r="13" spans="1:9">
      <c r="A13" t="s">
        <v>12</v>
      </c>
      <c r="B13">
        <v>7583</v>
      </c>
      <c r="C13">
        <v>6.40625</v>
      </c>
      <c r="D13">
        <v>255491</v>
      </c>
      <c r="E13">
        <v>255286</v>
      </c>
      <c r="F13">
        <v>205</v>
      </c>
      <c r="G13" s="2">
        <f>C13/A3</f>
        <v>6.256103515625E-3</v>
      </c>
      <c r="H13" s="2">
        <f t="shared" si="0"/>
        <v>0.99919762339965013</v>
      </c>
      <c r="I13" s="2">
        <f t="shared" si="1"/>
        <v>8.0237660034991447E-4</v>
      </c>
    </row>
    <row r="14" spans="1:9">
      <c r="A14" t="s">
        <v>13</v>
      </c>
      <c r="B14">
        <v>7582</v>
      </c>
      <c r="C14">
        <v>7.84375</v>
      </c>
      <c r="D14">
        <v>255491</v>
      </c>
      <c r="E14">
        <v>255240</v>
      </c>
      <c r="F14">
        <v>251</v>
      </c>
      <c r="G14" s="2">
        <f>C14/A3</f>
        <v>7.659912109375E-3</v>
      </c>
      <c r="H14" s="2">
        <f t="shared" si="0"/>
        <v>0.99901757791859591</v>
      </c>
      <c r="I14" s="2">
        <f t="shared" si="1"/>
        <v>9.8242208140404165E-4</v>
      </c>
    </row>
    <row r="16" spans="1:9">
      <c r="A16" s="1" t="s">
        <v>21</v>
      </c>
    </row>
    <row r="17" spans="1:11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17</v>
      </c>
      <c r="H17" s="3" t="s">
        <v>15</v>
      </c>
      <c r="I17" s="3" t="s">
        <v>16</v>
      </c>
    </row>
    <row r="18" spans="1:11">
      <c r="A18" t="s">
        <v>6</v>
      </c>
      <c r="B18">
        <v>6456</v>
      </c>
      <c r="C18">
        <v>17.625</v>
      </c>
      <c r="D18">
        <v>245062</v>
      </c>
      <c r="E18">
        <v>244422</v>
      </c>
      <c r="F18">
        <v>640</v>
      </c>
      <c r="G18" s="2">
        <f>C18/A3</f>
        <v>1.72119140625E-2</v>
      </c>
      <c r="H18" s="2">
        <f>E18/D18</f>
        <v>0.99738841599268757</v>
      </c>
      <c r="I18" s="2">
        <f>F18/D18</f>
        <v>2.6115840073124351E-3</v>
      </c>
    </row>
    <row r="19" spans="1:11">
      <c r="A19" t="s">
        <v>7</v>
      </c>
      <c r="B19">
        <v>6424</v>
      </c>
      <c r="C19">
        <v>27.953099999999999</v>
      </c>
      <c r="D19">
        <v>245062</v>
      </c>
      <c r="E19">
        <v>244038</v>
      </c>
      <c r="F19">
        <v>1024</v>
      </c>
      <c r="G19" s="2">
        <f>C19/A3</f>
        <v>2.7297949218749999E-2</v>
      </c>
      <c r="H19" s="2">
        <f t="shared" ref="H19:H25" si="2">E19/D19</f>
        <v>0.99582146558830009</v>
      </c>
      <c r="I19" s="2">
        <f t="shared" ref="I19:I25" si="3">F19/D19</f>
        <v>4.1785344116998966E-3</v>
      </c>
    </row>
    <row r="20" spans="1:11">
      <c r="A20" t="s">
        <v>8</v>
      </c>
      <c r="B20">
        <v>35639</v>
      </c>
      <c r="C20">
        <v>17.8828</v>
      </c>
      <c r="D20">
        <v>1372785</v>
      </c>
      <c r="E20">
        <v>1364863</v>
      </c>
      <c r="F20">
        <v>7922</v>
      </c>
      <c r="G20" s="2">
        <f>C20/A3</f>
        <v>1.7463671875E-2</v>
      </c>
      <c r="H20" s="2">
        <f t="shared" si="2"/>
        <v>0.99422924929978107</v>
      </c>
      <c r="I20" s="2">
        <f t="shared" si="3"/>
        <v>5.7707507002188983E-3</v>
      </c>
    </row>
    <row r="21" spans="1:11">
      <c r="A21" t="s">
        <v>9</v>
      </c>
      <c r="B21">
        <v>37762</v>
      </c>
      <c r="C21">
        <v>65.515600000000006</v>
      </c>
      <c r="D21">
        <v>1372785</v>
      </c>
      <c r="E21">
        <v>1365875</v>
      </c>
      <c r="F21">
        <v>6910</v>
      </c>
      <c r="G21" s="2">
        <f>C21/A3</f>
        <v>6.3980078125000006E-2</v>
      </c>
      <c r="H21" s="2">
        <f t="shared" si="2"/>
        <v>0.99496643684189434</v>
      </c>
      <c r="I21" s="2">
        <f t="shared" si="3"/>
        <v>5.0335631581056028E-3</v>
      </c>
    </row>
    <row r="22" spans="1:11">
      <c r="A22" t="s">
        <v>10</v>
      </c>
      <c r="B22">
        <v>324</v>
      </c>
      <c r="C22">
        <v>0.75</v>
      </c>
      <c r="D22">
        <v>11091</v>
      </c>
      <c r="E22">
        <v>11047</v>
      </c>
      <c r="F22">
        <v>44</v>
      </c>
      <c r="G22" s="2">
        <f>C22/A3</f>
        <v>7.32421875E-4</v>
      </c>
      <c r="H22" s="2">
        <f t="shared" si="2"/>
        <v>0.99603281940311961</v>
      </c>
      <c r="I22" s="2">
        <f t="shared" si="3"/>
        <v>3.9671805968803531E-3</v>
      </c>
    </row>
    <row r="23" spans="1:11">
      <c r="A23" t="s">
        <v>11</v>
      </c>
      <c r="B23">
        <v>324</v>
      </c>
      <c r="C23">
        <v>1.46875</v>
      </c>
      <c r="D23">
        <v>11091</v>
      </c>
      <c r="E23">
        <v>11039</v>
      </c>
      <c r="F23">
        <v>52</v>
      </c>
      <c r="G23" s="2">
        <f>C23/A3</f>
        <v>1.434326171875E-3</v>
      </c>
      <c r="H23" s="2">
        <f t="shared" si="2"/>
        <v>0.99531151384005045</v>
      </c>
      <c r="I23" s="2">
        <f t="shared" si="3"/>
        <v>4.6884861599495089E-3</v>
      </c>
    </row>
    <row r="24" spans="1:11">
      <c r="A24" t="s">
        <v>12</v>
      </c>
      <c r="B24">
        <v>7583</v>
      </c>
      <c r="C24">
        <v>3.46875</v>
      </c>
      <c r="D24">
        <v>255491</v>
      </c>
      <c r="E24">
        <v>255286</v>
      </c>
      <c r="F24">
        <v>205</v>
      </c>
      <c r="G24" s="2">
        <f>C24/A3</f>
        <v>3.387451171875E-3</v>
      </c>
      <c r="H24" s="2">
        <f t="shared" si="2"/>
        <v>0.99919762339965013</v>
      </c>
      <c r="I24" s="2">
        <f t="shared" si="3"/>
        <v>8.0237660034991447E-4</v>
      </c>
    </row>
    <row r="25" spans="1:11">
      <c r="A25" t="s">
        <v>13</v>
      </c>
      <c r="B25">
        <v>7582</v>
      </c>
      <c r="C25">
        <v>7.46875</v>
      </c>
      <c r="D25">
        <v>255491</v>
      </c>
      <c r="E25">
        <v>255240</v>
      </c>
      <c r="F25">
        <v>251</v>
      </c>
      <c r="G25" s="2">
        <f>C25/A3</f>
        <v>7.293701171875E-3</v>
      </c>
      <c r="H25" s="2">
        <f t="shared" si="2"/>
        <v>0.99901757791859591</v>
      </c>
      <c r="I25" s="2">
        <f t="shared" si="3"/>
        <v>9.8242208140404165E-4</v>
      </c>
    </row>
    <row r="27" spans="1:11">
      <c r="A27" s="1" t="s">
        <v>28</v>
      </c>
    </row>
    <row r="28" spans="1:11">
      <c r="A28" s="1" t="s">
        <v>30</v>
      </c>
      <c r="F28" s="1" t="s">
        <v>27</v>
      </c>
    </row>
    <row r="29" spans="1:11">
      <c r="A29" s="3" t="s">
        <v>0</v>
      </c>
      <c r="B29" s="3" t="s">
        <v>26</v>
      </c>
      <c r="C29" s="3" t="s">
        <v>23</v>
      </c>
      <c r="D29" s="3" t="s">
        <v>24</v>
      </c>
      <c r="E29" s="3" t="s">
        <v>25</v>
      </c>
      <c r="F29" s="3" t="s">
        <v>29</v>
      </c>
      <c r="G29" s="3" t="s">
        <v>23</v>
      </c>
      <c r="H29" s="3" t="s">
        <v>24</v>
      </c>
      <c r="I29" s="3" t="s">
        <v>25</v>
      </c>
      <c r="J29" s="3" t="s">
        <v>41</v>
      </c>
      <c r="K29" s="3" t="s">
        <v>40</v>
      </c>
    </row>
    <row r="30" spans="1:11">
      <c r="A30" t="s">
        <v>7</v>
      </c>
      <c r="B30">
        <f>C8</f>
        <v>32</v>
      </c>
      <c r="C30">
        <f>C7</f>
        <v>20</v>
      </c>
      <c r="D30">
        <f>C19</f>
        <v>27.953099999999999</v>
      </c>
      <c r="E30">
        <f>C18</f>
        <v>17.625</v>
      </c>
      <c r="F30" s="2">
        <f>B30/B30</f>
        <v>1</v>
      </c>
      <c r="G30" s="2">
        <f>C30/B30</f>
        <v>0.625</v>
      </c>
      <c r="H30" s="2">
        <f>D30/B30</f>
        <v>0.87353437499999997</v>
      </c>
      <c r="I30" s="2">
        <f>E30/B30</f>
        <v>0.55078125</v>
      </c>
      <c r="J30" s="2">
        <f>I30/G30</f>
        <v>0.88124999999999998</v>
      </c>
      <c r="K30" s="2">
        <f>I30/H30</f>
        <v>0.63052040739667514</v>
      </c>
    </row>
    <row r="31" spans="1:11">
      <c r="A31" t="s">
        <v>9</v>
      </c>
      <c r="B31">
        <f>C10</f>
        <v>66.656199999999998</v>
      </c>
      <c r="C31">
        <f>C9</f>
        <v>50.218800000000002</v>
      </c>
      <c r="D31">
        <f>C21</f>
        <v>65.515600000000006</v>
      </c>
      <c r="E31">
        <f>C20</f>
        <v>17.8828</v>
      </c>
      <c r="F31" s="2">
        <f t="shared" ref="F31:F32" si="4">B31/B31</f>
        <v>1</v>
      </c>
      <c r="G31" s="2">
        <f>C31/B31</f>
        <v>0.75340028384456359</v>
      </c>
      <c r="H31" s="2">
        <f>D31/B31</f>
        <v>0.9828883134652141</v>
      </c>
      <c r="I31" s="2">
        <f>E31/B31</f>
        <v>0.26828412060693529</v>
      </c>
      <c r="J31" s="2">
        <f t="shared" ref="J31:J32" si="5">I31/G31</f>
        <v>0.35609771639306398</v>
      </c>
      <c r="K31" s="2">
        <f t="shared" ref="K31:K32" si="6">I31/H31</f>
        <v>0.27295483823700001</v>
      </c>
    </row>
    <row r="32" spans="1:11">
      <c r="A32" t="s">
        <v>13</v>
      </c>
      <c r="B32">
        <f>C14</f>
        <v>7.84375</v>
      </c>
      <c r="C32">
        <f>C13</f>
        <v>6.40625</v>
      </c>
      <c r="D32">
        <f>C25</f>
        <v>7.46875</v>
      </c>
      <c r="E32">
        <f>C24</f>
        <v>3.46875</v>
      </c>
      <c r="F32" s="2">
        <f t="shared" si="4"/>
        <v>1</v>
      </c>
      <c r="G32" s="2">
        <f>C32/B32</f>
        <v>0.81673306772908372</v>
      </c>
      <c r="H32" s="2">
        <f>D32/B32</f>
        <v>0.952191235059761</v>
      </c>
      <c r="I32" s="2">
        <f>E32/B32</f>
        <v>0.44223107569721115</v>
      </c>
      <c r="J32" s="2">
        <f t="shared" si="5"/>
        <v>0.54146341463414627</v>
      </c>
      <c r="K32" s="2">
        <f t="shared" si="6"/>
        <v>0.46443514644351463</v>
      </c>
    </row>
    <row r="33" spans="1:11">
      <c r="A33" s="1" t="s">
        <v>39</v>
      </c>
      <c r="F33" s="1" t="s">
        <v>38</v>
      </c>
    </row>
    <row r="34" spans="1:11">
      <c r="A34" t="s">
        <v>7</v>
      </c>
      <c r="F34" s="4">
        <f t="shared" ref="F34:K34" si="7">1/F30</f>
        <v>1</v>
      </c>
      <c r="G34" s="4">
        <f t="shared" si="7"/>
        <v>1.6</v>
      </c>
      <c r="H34" s="4">
        <f t="shared" si="7"/>
        <v>1.1447746403797789</v>
      </c>
      <c r="I34" s="4">
        <f t="shared" si="7"/>
        <v>1.8156028368794326</v>
      </c>
      <c r="J34" s="4">
        <f t="shared" si="7"/>
        <v>1.1347517730496455</v>
      </c>
      <c r="K34" s="4">
        <f t="shared" si="7"/>
        <v>1.5859914893617022</v>
      </c>
    </row>
    <row r="35" spans="1:11">
      <c r="A35" t="s">
        <v>9</v>
      </c>
      <c r="F35" s="4">
        <f t="shared" ref="F35:F36" si="8">1/F31</f>
        <v>1</v>
      </c>
      <c r="G35" s="4">
        <f>1/G31</f>
        <v>1.3273156666427712</v>
      </c>
      <c r="H35" s="4">
        <f t="shared" ref="H35:J36" si="9">1/H31</f>
        <v>1.0174095940508825</v>
      </c>
      <c r="I35" s="4">
        <f t="shared" si="9"/>
        <v>3.7273916836289618</v>
      </c>
      <c r="J35" s="4">
        <f t="shared" si="9"/>
        <v>2.8082179524459256</v>
      </c>
      <c r="K35" s="4">
        <f t="shared" ref="K35:K36" si="10">1/K31</f>
        <v>3.6636097255463356</v>
      </c>
    </row>
    <row r="36" spans="1:11">
      <c r="A36" t="s">
        <v>13</v>
      </c>
      <c r="F36" s="4">
        <f t="shared" si="8"/>
        <v>1</v>
      </c>
      <c r="G36" s="4">
        <f>1/G32</f>
        <v>1.224390243902439</v>
      </c>
      <c r="H36" s="4">
        <f t="shared" si="9"/>
        <v>1.0502092050209204</v>
      </c>
      <c r="I36" s="4">
        <f t="shared" si="9"/>
        <v>2.2612612612612613</v>
      </c>
      <c r="J36" s="4">
        <f t="shared" si="9"/>
        <v>1.8468468468468471</v>
      </c>
      <c r="K36" s="4">
        <f t="shared" si="10"/>
        <v>2.1531531531531534</v>
      </c>
    </row>
    <row r="37" spans="1:11">
      <c r="F37" s="1" t="s">
        <v>42</v>
      </c>
      <c r="J37" s="4">
        <f>AVERAGE(J34:J36)</f>
        <v>1.9299388574474727</v>
      </c>
      <c r="K37" s="4">
        <f>AVERAGE(K34:K36)</f>
        <v>2.4675847893537308</v>
      </c>
    </row>
    <row r="39" spans="1:11">
      <c r="A39" s="1" t="s">
        <v>31</v>
      </c>
      <c r="F39" s="1" t="s">
        <v>27</v>
      </c>
    </row>
    <row r="40" spans="1:11">
      <c r="A40" s="3" t="s">
        <v>0</v>
      </c>
      <c r="B40" s="3" t="s">
        <v>26</v>
      </c>
      <c r="C40" s="3" t="s">
        <v>23</v>
      </c>
      <c r="D40" s="3" t="s">
        <v>24</v>
      </c>
      <c r="E40" s="3" t="s">
        <v>25</v>
      </c>
      <c r="F40" s="3" t="s">
        <v>29</v>
      </c>
      <c r="G40" s="3" t="s">
        <v>23</v>
      </c>
      <c r="H40" s="3" t="s">
        <v>24</v>
      </c>
      <c r="I40" s="3" t="s">
        <v>25</v>
      </c>
    </row>
    <row r="41" spans="1:11">
      <c r="A41" t="s">
        <v>7</v>
      </c>
      <c r="B41" s="2">
        <f>H8</f>
        <v>0.99582146558830009</v>
      </c>
      <c r="C41" s="2">
        <f>H7</f>
        <v>0.99738841599268757</v>
      </c>
      <c r="D41" s="2">
        <f>H19</f>
        <v>0.99582146558830009</v>
      </c>
      <c r="E41" s="2">
        <f>H18</f>
        <v>0.99738841599268757</v>
      </c>
      <c r="F41" s="2">
        <f>B41/B41</f>
        <v>1</v>
      </c>
      <c r="G41" s="2">
        <f>C41/B41</f>
        <v>1.0015735254345635</v>
      </c>
      <c r="H41" s="2">
        <f>D41/B41</f>
        <v>1</v>
      </c>
      <c r="I41" s="2">
        <f>E41/B41</f>
        <v>1.0015735254345635</v>
      </c>
      <c r="J41" s="1"/>
      <c r="K41" s="1"/>
    </row>
    <row r="42" spans="1:11">
      <c r="A42" t="s">
        <v>9</v>
      </c>
      <c r="B42" s="2">
        <f>H10</f>
        <v>0.99844622428129681</v>
      </c>
      <c r="C42" s="2">
        <f>H9</f>
        <v>0.99882938697611057</v>
      </c>
      <c r="D42" s="2">
        <f>H21</f>
        <v>0.99496643684189434</v>
      </c>
      <c r="E42" s="2">
        <f>H20</f>
        <v>0.99422924929978107</v>
      </c>
      <c r="F42" s="2">
        <f t="shared" ref="F42:F43" si="11">B42/B42</f>
        <v>1</v>
      </c>
      <c r="G42" s="2">
        <f t="shared" ref="G42:G43" si="12">C42/B42</f>
        <v>1.0003837589701834</v>
      </c>
      <c r="H42" s="2">
        <f t="shared" ref="H42:H43" si="13">D42/B42</f>
        <v>0.99651479733732551</v>
      </c>
      <c r="I42" s="2">
        <f t="shared" ref="I42:I43" si="14">E42/B42</f>
        <v>0.99577646258860741</v>
      </c>
    </row>
    <row r="43" spans="1:11">
      <c r="A43" t="s">
        <v>13</v>
      </c>
      <c r="B43" s="2">
        <f>H14</f>
        <v>0.99901757791859591</v>
      </c>
      <c r="C43" s="2">
        <f>H13</f>
        <v>0.99919762339965013</v>
      </c>
      <c r="D43" s="2">
        <f>H25</f>
        <v>0.99901757791859591</v>
      </c>
      <c r="E43" s="2">
        <f>H24</f>
        <v>0.99919762339965013</v>
      </c>
      <c r="F43" s="2">
        <f t="shared" si="11"/>
        <v>1</v>
      </c>
      <c r="G43" s="2">
        <f t="shared" si="12"/>
        <v>1.0001802225356529</v>
      </c>
      <c r="H43" s="2">
        <f t="shared" si="13"/>
        <v>1</v>
      </c>
      <c r="I43" s="2">
        <f t="shared" si="14"/>
        <v>1.0001802225356529</v>
      </c>
    </row>
    <row r="45" spans="1:11">
      <c r="A45" s="1" t="s">
        <v>32</v>
      </c>
      <c r="G45" s="1"/>
    </row>
    <row r="46" spans="1:11">
      <c r="A46" s="3" t="s">
        <v>0</v>
      </c>
      <c r="B46" s="3" t="s">
        <v>33</v>
      </c>
      <c r="C46" s="3" t="s">
        <v>34</v>
      </c>
      <c r="D46" s="3" t="s">
        <v>35</v>
      </c>
      <c r="E46" s="3" t="s">
        <v>36</v>
      </c>
      <c r="F46" s="3" t="s">
        <v>37</v>
      </c>
      <c r="G46" s="1"/>
      <c r="H46" s="1"/>
      <c r="I46" s="1"/>
    </row>
    <row r="47" spans="1:11">
      <c r="A47" t="s">
        <v>7</v>
      </c>
      <c r="B47">
        <v>4</v>
      </c>
      <c r="C47">
        <v>0</v>
      </c>
      <c r="D47">
        <v>253</v>
      </c>
      <c r="E47">
        <v>767</v>
      </c>
      <c r="F47">
        <f t="shared" ref="F47:F52" si="15">SUM(B47:E47)</f>
        <v>1024</v>
      </c>
      <c r="G47" s="3"/>
      <c r="H47" s="3"/>
    </row>
    <row r="48" spans="1:11">
      <c r="A48" t="s">
        <v>6</v>
      </c>
      <c r="B48">
        <v>513</v>
      </c>
      <c r="C48">
        <v>0</v>
      </c>
      <c r="D48">
        <v>538</v>
      </c>
      <c r="E48">
        <v>1509</v>
      </c>
      <c r="F48">
        <f t="shared" si="15"/>
        <v>2560</v>
      </c>
    </row>
    <row r="49" spans="1:6">
      <c r="A49" t="s">
        <v>9</v>
      </c>
      <c r="B49">
        <v>0</v>
      </c>
      <c r="C49">
        <v>0</v>
      </c>
      <c r="D49">
        <v>345</v>
      </c>
      <c r="E49">
        <v>1763</v>
      </c>
      <c r="F49">
        <f t="shared" si="15"/>
        <v>2108</v>
      </c>
    </row>
    <row r="50" spans="1:6">
      <c r="A50" t="s">
        <v>8</v>
      </c>
      <c r="B50">
        <v>833</v>
      </c>
      <c r="C50">
        <v>97</v>
      </c>
      <c r="D50">
        <v>624</v>
      </c>
      <c r="E50">
        <v>28</v>
      </c>
      <c r="F50">
        <f t="shared" si="15"/>
        <v>1582</v>
      </c>
    </row>
    <row r="51" spans="1:6">
      <c r="A51" t="s">
        <v>13</v>
      </c>
      <c r="B51">
        <v>0</v>
      </c>
      <c r="C51">
        <v>0</v>
      </c>
      <c r="D51">
        <v>0</v>
      </c>
      <c r="E51">
        <v>251</v>
      </c>
      <c r="F51">
        <f t="shared" si="15"/>
        <v>251</v>
      </c>
    </row>
    <row r="52" spans="1:6">
      <c r="A52" t="s">
        <v>12</v>
      </c>
      <c r="B52">
        <v>125</v>
      </c>
      <c r="C52">
        <v>0</v>
      </c>
      <c r="D52">
        <v>0</v>
      </c>
      <c r="E52">
        <v>80</v>
      </c>
      <c r="F52">
        <f t="shared" si="15"/>
        <v>205</v>
      </c>
    </row>
  </sheetData>
  <phoneticPr fontId="4" type="noConversion"/>
  <printOptions horizontalCentered="1"/>
  <pageMargins left="0.5" right="0.5" top="0.5" bottom="0.5" header="0" footer="0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B1" workbookViewId="0">
      <selection activeCell="F48" sqref="F48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Bhandaru</dc:creator>
  <cp:lastModifiedBy>Aditya Bhandaru</cp:lastModifiedBy>
  <cp:lastPrinted>2013-12-13T10:00:28Z</cp:lastPrinted>
  <dcterms:created xsi:type="dcterms:W3CDTF">2013-12-12T22:38:35Z</dcterms:created>
  <dcterms:modified xsi:type="dcterms:W3CDTF">2013-12-16T12:53:16Z</dcterms:modified>
</cp:coreProperties>
</file>