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DataAnalisys\Failure_rate\"/>
    </mc:Choice>
  </mc:AlternateContent>
  <bookViews>
    <workbookView xWindow="0" yWindow="0" windowWidth="23040" windowHeight="8796"/>
  </bookViews>
  <sheets>
    <sheet name="таблица параметров" sheetId="1" r:id="rId1"/>
  </sheets>
  <definedNames>
    <definedName name="_xlnm.Print_Titles" localSheetId="0">'таблица параметров'!$1:$1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0" i="1" l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29" i="1"/>
  <c r="T56" i="1" l="1"/>
  <c r="Q56" i="1"/>
  <c r="T55" i="1"/>
  <c r="Q55" i="1"/>
  <c r="T54" i="1"/>
  <c r="Q54" i="1"/>
  <c r="T53" i="1"/>
  <c r="Q53" i="1"/>
  <c r="T52" i="1"/>
  <c r="Q52" i="1"/>
  <c r="T51" i="1"/>
  <c r="Q51" i="1"/>
  <c r="T50" i="1"/>
  <c r="Q50" i="1"/>
  <c r="T49" i="1"/>
  <c r="Q49" i="1"/>
  <c r="T48" i="1"/>
  <c r="Q48" i="1"/>
  <c r="T47" i="1"/>
  <c r="Q47" i="1"/>
  <c r="T46" i="1"/>
  <c r="Q46" i="1"/>
  <c r="T45" i="1"/>
  <c r="Q45" i="1"/>
  <c r="T44" i="1"/>
  <c r="Q44" i="1"/>
  <c r="T43" i="1"/>
  <c r="Q43" i="1"/>
  <c r="T42" i="1"/>
  <c r="Q42" i="1"/>
  <c r="T41" i="1"/>
  <c r="Q41" i="1"/>
  <c r="T40" i="1"/>
  <c r="Q40" i="1"/>
  <c r="T39" i="1"/>
  <c r="Q39" i="1"/>
  <c r="T38" i="1"/>
  <c r="Q38" i="1"/>
  <c r="T37" i="1"/>
  <c r="Q37" i="1"/>
  <c r="T36" i="1"/>
  <c r="Q36" i="1"/>
  <c r="T35" i="1"/>
  <c r="Q35" i="1"/>
  <c r="T34" i="1"/>
  <c r="Q34" i="1"/>
  <c r="T33" i="1"/>
  <c r="Q33" i="1"/>
  <c r="T32" i="1"/>
  <c r="Q32" i="1"/>
  <c r="T31" i="1"/>
  <c r="Q31" i="1"/>
  <c r="T30" i="1"/>
  <c r="Q30" i="1"/>
  <c r="T29" i="1"/>
  <c r="Q29" i="1"/>
  <c r="T28" i="1"/>
  <c r="Q28" i="1"/>
  <c r="T27" i="1"/>
  <c r="Q27" i="1"/>
  <c r="T26" i="1"/>
  <c r="Q26" i="1"/>
  <c r="T25" i="1"/>
  <c r="Q25" i="1"/>
  <c r="T24" i="1"/>
  <c r="Q24" i="1"/>
  <c r="T23" i="1"/>
  <c r="Q23" i="1"/>
  <c r="T22" i="1"/>
  <c r="Q22" i="1"/>
  <c r="T21" i="1"/>
  <c r="Q21" i="1"/>
  <c r="T20" i="1"/>
  <c r="Q20" i="1"/>
  <c r="T19" i="1"/>
  <c r="Q19" i="1"/>
  <c r="T18" i="1"/>
  <c r="Q18" i="1"/>
  <c r="T17" i="1"/>
  <c r="Q17" i="1"/>
  <c r="T16" i="1"/>
  <c r="Q16" i="1"/>
  <c r="T15" i="1"/>
  <c r="Q15" i="1"/>
  <c r="T14" i="1"/>
  <c r="Q14" i="1"/>
  <c r="T13" i="1"/>
  <c r="Q13" i="1"/>
  <c r="T12" i="1"/>
  <c r="Q12" i="1"/>
  <c r="T11" i="1"/>
  <c r="Q11" i="1"/>
  <c r="T10" i="1"/>
  <c r="Q10" i="1"/>
  <c r="T9" i="1"/>
  <c r="Q9" i="1"/>
  <c r="T8" i="1"/>
  <c r="Q8" i="1"/>
  <c r="T7" i="1"/>
  <c r="Q7" i="1"/>
  <c r="T6" i="1"/>
  <c r="Q6" i="1"/>
  <c r="T5" i="1"/>
  <c r="Q5" i="1"/>
  <c r="T4" i="1"/>
  <c r="Q4" i="1"/>
  <c r="T3" i="1"/>
  <c r="Q3" i="1"/>
  <c r="T2" i="1"/>
  <c r="Q2" i="1"/>
</calcChain>
</file>

<file path=xl/sharedStrings.xml><?xml version="1.0" encoding="utf-8"?>
<sst xmlns="http://schemas.openxmlformats.org/spreadsheetml/2006/main" count="559" uniqueCount="142">
  <si>
    <t>K1</t>
  </si>
  <si>
    <t>K2</t>
  </si>
  <si>
    <t>K3</t>
  </si>
  <si>
    <t>K4</t>
  </si>
  <si>
    <t>K5</t>
  </si>
  <si>
    <t>Самарская, 6 (кот.Музыкальная, 8,10)</t>
  </si>
  <si>
    <t>К1</t>
  </si>
  <si>
    <t>Г.Шоссе,6 (кот.Окольная, 10)</t>
  </si>
  <si>
    <t>К1, К4</t>
  </si>
  <si>
    <t>Хибинская, 14 (кот.Залесная, 1в)</t>
  </si>
  <si>
    <t>К1, К2, К3, К4, К5</t>
  </si>
  <si>
    <t>Глазовская, 7(кот.Музыкальная, 8,10)</t>
  </si>
  <si>
    <t>Литвинова, 51 (кот.Литвинова, 55)</t>
  </si>
  <si>
    <t>Урицкого, 8 (кот.Урицкого, 4)</t>
  </si>
  <si>
    <t>К1, К3</t>
  </si>
  <si>
    <t>Халтурина, 11/10 (кот.Музыкальная, 8,10)</t>
  </si>
  <si>
    <t>Телецентр, 4 (кот.Музыкальная, 8,10)</t>
  </si>
  <si>
    <t>К1, К4, К5</t>
  </si>
  <si>
    <t>Болотникова, 7 (кот.Музыкальная, 8,10)</t>
  </si>
  <si>
    <t>25 Октября, 10а (кот.Музыкальная, 8,10)</t>
  </si>
  <si>
    <t>Ферма-2, 50 (кот.Ферма-2)</t>
  </si>
  <si>
    <t>К1, К5</t>
  </si>
  <si>
    <t>Парина, 16 (кот.Парина, 20)</t>
  </si>
  <si>
    <t>К1, К2, К3</t>
  </si>
  <si>
    <t>Бр.Касимовых, 36 (кот.Горки-2)</t>
  </si>
  <si>
    <t>Р.Зорге, 34 (кот.Горки-2)</t>
  </si>
  <si>
    <t>Мавлютова, 11 (кот.Горки-2)</t>
  </si>
  <si>
    <t>А.Кутуя, 46 (котА.Кутуя, 39)</t>
  </si>
  <si>
    <t>Карбышева, 36/2 (кот.Танкодром-1)</t>
  </si>
  <si>
    <t>Арбузова, 6 (кот.Журналистов, 28)</t>
  </si>
  <si>
    <t>Макаренко, 6 (кот.А.Кутуя, 39)</t>
  </si>
  <si>
    <t>Заря 9 (кот.Пионерская, 3а)</t>
  </si>
  <si>
    <t>К1, К2, К5</t>
  </si>
  <si>
    <t>2-я Даурская, 2 (кот.Высотная, 30)</t>
  </si>
  <si>
    <t>Заря, 5а (кот.Пионерская, 3а)</t>
  </si>
  <si>
    <t>Космонавтов, 24 (кот.Космонавтов, 21)</t>
  </si>
  <si>
    <t>Достоевского, 80 (кот.Товарищеская, 21)</t>
  </si>
  <si>
    <t>Бутлерова, 56 (кот.Зеленая,1)</t>
  </si>
  <si>
    <t>Бутлерова, 60 (кот.Зеленая,1)</t>
  </si>
  <si>
    <t>Б.Красная, 60 (кот.Жуковского, 21)</t>
  </si>
  <si>
    <t>К.Маркса, 59 (кот.Б.Красная, 55)</t>
  </si>
  <si>
    <t>Бутлерова, 34 (кот.Катановский пер. 3)</t>
  </si>
  <si>
    <t>Курашева, 34 (кот.Бутлерова, 49)</t>
  </si>
  <si>
    <t>Вишневского, 61 (кот.А.Еники, 25)</t>
  </si>
  <si>
    <t>Меховщиков, 4а (кот.Портовая, 17)</t>
  </si>
  <si>
    <t>Бутлерова, 47 (кот.Бутлерова, 49)</t>
  </si>
  <si>
    <t>Чехова 3/9 (кот.Чехова, 36)</t>
  </si>
  <si>
    <t>Раб.Молодежи, 22 (кот.А.Еники, 25)</t>
  </si>
  <si>
    <t>Щапова, 18 (кот.Маяковского, 26)</t>
  </si>
  <si>
    <t>К1, К2</t>
  </si>
  <si>
    <t>Маяковского, 1/49 (кот.Катановский пер.3)</t>
  </si>
  <si>
    <t>Муштари, 30 (кот.Жуковского, 5)</t>
  </si>
  <si>
    <t>Дачная, 3 (кот.Моторная, 43)</t>
  </si>
  <si>
    <t>Парковая, 12 (кот.Каштановая, 18)</t>
  </si>
  <si>
    <t>Главная, 69а (кот.Липатова, 7)</t>
  </si>
  <si>
    <t>Мира, 30 (кот.Каштановая, 18)</t>
  </si>
  <si>
    <t>Мира, 65 (кот.Каштановая, 18)</t>
  </si>
  <si>
    <t>К1, К3, К4</t>
  </si>
  <si>
    <t>Парковая, 11 (кот.Каштановая, 18)</t>
  </si>
  <si>
    <t>К1, К3, К5</t>
  </si>
  <si>
    <t>тк28 - тк28а (кот.Каштановая, 18)</t>
  </si>
  <si>
    <t>тк234 - тк233 (кот. Липатова, 7)</t>
  </si>
  <si>
    <t>тк18 - ж/комплекс Ульянова -Муштари- Айвазовского (кот. Зеленая, 1)</t>
  </si>
  <si>
    <t>тк28а - тк29 (кот. Железнодорожников, 19)</t>
  </si>
  <si>
    <t>тк9 - тк7 (кот. Музыкальная, 10)</t>
  </si>
  <si>
    <t>yes</t>
  </si>
  <si>
    <t>no</t>
  </si>
  <si>
    <t>low</t>
  </si>
  <si>
    <t>middle</t>
  </si>
  <si>
    <t>high</t>
  </si>
  <si>
    <t>№</t>
  </si>
  <si>
    <t>Incident address</t>
  </si>
  <si>
    <t>Length of the section, m</t>
  </si>
  <si>
    <t>Length of the repaired section, m</t>
  </si>
  <si>
    <t>Outside diameter, mm</t>
  </si>
  <si>
    <t>Commissioning year</t>
  </si>
  <si>
    <t>Residual pipeline wall thickness, mm, K1</t>
  </si>
  <si>
    <t>Previous incidents on the pipeline section, K2</t>
  </si>
  <si>
    <t>Soil corrosion activity, К3</t>
  </si>
  <si>
    <t>Pipeline material</t>
  </si>
  <si>
    <t>Type of laying</t>
  </si>
  <si>
    <t>Intersections with communications, K5</t>
  </si>
  <si>
    <t>Batch failure rate</t>
  </si>
  <si>
    <t>Duration of incident resolution</t>
  </si>
  <si>
    <t>Service life, years</t>
  </si>
  <si>
    <t>Failure rate, 1/km*h</t>
  </si>
  <si>
    <r>
      <t xml:space="preserve">koef </t>
    </r>
    <r>
      <rPr>
        <sz val="12"/>
        <color theme="1"/>
        <rFont val="Calibri"/>
        <family val="2"/>
        <charset val="204"/>
      </rPr>
      <t>α</t>
    </r>
  </si>
  <si>
    <t>Residual pipeline wall thickness, %</t>
  </si>
  <si>
    <t>Involved features</t>
  </si>
  <si>
    <t>5(innings)</t>
  </si>
  <si>
    <t>15(innings)</t>
  </si>
  <si>
    <t>20(innings)</t>
  </si>
  <si>
    <t>1,5(innings)</t>
  </si>
  <si>
    <t>6(innings)</t>
  </si>
  <si>
    <t>1(innings)</t>
  </si>
  <si>
    <t>2(innings)</t>
  </si>
  <si>
    <t>14(innings)</t>
  </si>
  <si>
    <t>2,5(innings)</t>
  </si>
  <si>
    <t>4,5(innings)</t>
  </si>
  <si>
    <t>30(innings)</t>
  </si>
  <si>
    <t>7(innings)</t>
  </si>
  <si>
    <t>3(innings)</t>
  </si>
  <si>
    <t>12(innings)</t>
  </si>
  <si>
    <t>2 (innings)</t>
  </si>
  <si>
    <t>6 (innings)</t>
  </si>
  <si>
    <t>5 (innings)</t>
  </si>
  <si>
    <t>1 (innings)</t>
  </si>
  <si>
    <t>10 (innings)</t>
  </si>
  <si>
    <t>3,5 (innings)</t>
  </si>
  <si>
    <t>0,7 (innings)</t>
  </si>
  <si>
    <t>0,5 (innings)</t>
  </si>
  <si>
    <t>4(innings); 4(return)</t>
  </si>
  <si>
    <t>3(innings); 1(return)</t>
  </si>
  <si>
    <t>1,5(innings); 1,5(return)</t>
  </si>
  <si>
    <t>1,5(return)</t>
  </si>
  <si>
    <t>8(innings); 8(return)</t>
  </si>
  <si>
    <t>20(return)</t>
  </si>
  <si>
    <t>20(innings); 18(return)</t>
  </si>
  <si>
    <t>3(innings); 3(return)</t>
  </si>
  <si>
    <t>10 (return)</t>
  </si>
  <si>
    <t>5 (innings) 5 (return)</t>
  </si>
  <si>
    <t>4 (innings) 4 (return)</t>
  </si>
  <si>
    <t>18 (innings) 18 (return)</t>
  </si>
  <si>
    <t>3 (innings) 3 (return)</t>
  </si>
  <si>
    <t>6 (innings) 6 (return)</t>
  </si>
  <si>
    <t>3 (return)</t>
  </si>
  <si>
    <t>0,4 (return)</t>
  </si>
  <si>
    <t>2 (innings) 2 (return)</t>
  </si>
  <si>
    <t>6 (return)</t>
  </si>
  <si>
    <t>7 (innings) 7 (return)</t>
  </si>
  <si>
    <t>1 (return)</t>
  </si>
  <si>
    <t>0,5 (return)</t>
  </si>
  <si>
    <t xml:space="preserve">steel + mineral wool </t>
  </si>
  <si>
    <t>steel + basalt</t>
  </si>
  <si>
    <t>steel + polyurethane foam</t>
  </si>
  <si>
    <t>underground channel</t>
  </si>
  <si>
    <t>overhead</t>
  </si>
  <si>
    <t>underground channelless</t>
  </si>
  <si>
    <t>before 1989</t>
  </si>
  <si>
    <t>Wall thickness, mm</t>
  </si>
  <si>
    <t>Flooding (traces of flooding) of the channel, K4</t>
  </si>
  <si>
    <t>Practical Ki-values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</si>
</sst>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4"/>
      <color theme="1"/>
      <name val="Times New Roman"/>
      <charset val="204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4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sz val="12"/>
      <color theme="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3" tint="0.799920651875362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20" fontId="2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20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A85"/>
  <sheetViews>
    <sheetView tabSelected="1" topLeftCell="F1" zoomScale="70" zoomScaleNormal="70" workbookViewId="0">
      <pane ySplit="1" topLeftCell="A2" activePane="bottomLeft" state="frozen"/>
      <selection pane="bottomLeft" activeCell="J2" sqref="J2"/>
    </sheetView>
  </sheetViews>
  <sheetFormatPr defaultColWidth="8.90625" defaultRowHeight="15.6" x14ac:dyDescent="0.35"/>
  <cols>
    <col min="1" max="1" width="5.453125" style="5" customWidth="1"/>
    <col min="2" max="2" width="34" style="5" customWidth="1"/>
    <col min="3" max="3" width="24.1796875" style="6" customWidth="1"/>
    <col min="4" max="4" width="12.36328125" style="5" customWidth="1"/>
    <col min="5" max="5" width="12.6328125" style="5" customWidth="1"/>
    <col min="6" max="6" width="11.90625" style="5" customWidth="1"/>
    <col min="7" max="7" width="15.08984375" style="5" customWidth="1"/>
    <col min="8" max="8" width="12" style="5" customWidth="1"/>
    <col min="9" max="9" width="14.08984375" style="5" customWidth="1"/>
    <col min="10" max="10" width="13.1796875" style="5" customWidth="1"/>
    <col min="11" max="11" width="20.26953125" style="5" customWidth="1"/>
    <col min="12" max="12" width="19.36328125" style="5" customWidth="1"/>
    <col min="13" max="13" width="12.1796875" style="5" customWidth="1"/>
    <col min="14" max="14" width="12.08984375" style="5" customWidth="1"/>
    <col min="15" max="15" width="12.81640625" style="5" customWidth="1"/>
    <col min="16" max="16" width="13" style="5" customWidth="1"/>
    <col min="17" max="17" width="12.54296875" style="5" customWidth="1"/>
    <col min="18" max="18" width="11" style="5" customWidth="1"/>
    <col min="19" max="19" width="11.54296875" style="5" customWidth="1"/>
    <col min="20" max="20" width="10.1796875" style="5" customWidth="1"/>
    <col min="21" max="21" width="5.81640625" style="5" customWidth="1"/>
    <col min="22" max="25" width="8.90625" style="5" customWidth="1"/>
    <col min="26" max="26" width="15.36328125" style="5" customWidth="1"/>
    <col min="27" max="27" width="11.08984375" style="5" customWidth="1"/>
    <col min="28" max="16384" width="8.90625" style="5"/>
  </cols>
  <sheetData>
    <row r="1" spans="1:27" ht="89.25" customHeight="1" x14ac:dyDescent="0.35">
      <c r="A1" s="7" t="s">
        <v>70</v>
      </c>
      <c r="B1" s="7" t="s">
        <v>71</v>
      </c>
      <c r="C1" s="8" t="s">
        <v>73</v>
      </c>
      <c r="D1" s="7" t="s">
        <v>72</v>
      </c>
      <c r="E1" s="7" t="s">
        <v>74</v>
      </c>
      <c r="F1" s="7" t="s">
        <v>75</v>
      </c>
      <c r="G1" s="7" t="s">
        <v>76</v>
      </c>
      <c r="H1" s="7" t="s">
        <v>77</v>
      </c>
      <c r="I1" s="7" t="s">
        <v>78</v>
      </c>
      <c r="J1" s="7" t="s">
        <v>140</v>
      </c>
      <c r="K1" s="7" t="s">
        <v>79</v>
      </c>
      <c r="L1" s="7" t="s">
        <v>80</v>
      </c>
      <c r="M1" s="7" t="s">
        <v>81</v>
      </c>
      <c r="N1" s="7" t="s">
        <v>82</v>
      </c>
      <c r="O1" s="7" t="s">
        <v>83</v>
      </c>
      <c r="P1" s="7" t="s">
        <v>84</v>
      </c>
      <c r="Q1" s="7" t="s">
        <v>85</v>
      </c>
      <c r="R1" s="7" t="s">
        <v>86</v>
      </c>
      <c r="S1" s="7" t="s">
        <v>141</v>
      </c>
      <c r="T1" s="27" t="s">
        <v>87</v>
      </c>
      <c r="U1" s="7" t="s">
        <v>0</v>
      </c>
      <c r="V1" s="7" t="s">
        <v>1</v>
      </c>
      <c r="W1" s="7" t="s">
        <v>2</v>
      </c>
      <c r="X1" s="7" t="s">
        <v>3</v>
      </c>
      <c r="Y1" s="7" t="s">
        <v>4</v>
      </c>
      <c r="Z1" s="7" t="s">
        <v>88</v>
      </c>
      <c r="AA1" s="5" t="s">
        <v>139</v>
      </c>
    </row>
    <row r="2" spans="1:27" s="4" customFormat="1" ht="15.9" customHeight="1" x14ac:dyDescent="0.35">
      <c r="A2" s="9">
        <v>1</v>
      </c>
      <c r="B2" s="10" t="s">
        <v>5</v>
      </c>
      <c r="C2" s="11" t="s">
        <v>89</v>
      </c>
      <c r="D2" s="9">
        <v>85</v>
      </c>
      <c r="E2" s="9">
        <v>50</v>
      </c>
      <c r="F2" s="9" t="s">
        <v>138</v>
      </c>
      <c r="G2" s="9">
        <v>2.2999999999999998</v>
      </c>
      <c r="H2" s="9" t="s">
        <v>66</v>
      </c>
      <c r="I2" s="9" t="s">
        <v>67</v>
      </c>
      <c r="J2" s="9" t="s">
        <v>66</v>
      </c>
      <c r="K2" s="9" t="s">
        <v>132</v>
      </c>
      <c r="L2" s="9" t="s">
        <v>135</v>
      </c>
      <c r="M2" s="9" t="s">
        <v>66</v>
      </c>
      <c r="N2" s="9">
        <v>90</v>
      </c>
      <c r="O2" s="20">
        <v>2.7777777777777801E-2</v>
      </c>
      <c r="P2" s="21">
        <v>27</v>
      </c>
      <c r="Q2" s="9">
        <f t="shared" ref="Q2:Q33" si="0">1000/(D2*P2*8760)</f>
        <v>4.9740850170611118E-5</v>
      </c>
      <c r="R2" s="9">
        <v>1.65730205824998</v>
      </c>
      <c r="S2" s="12">
        <v>1.19833819463617</v>
      </c>
      <c r="T2" s="28">
        <f>100-G2*100/AA2</f>
        <v>34.285714285714292</v>
      </c>
      <c r="U2" s="9"/>
      <c r="V2" s="29">
        <v>1</v>
      </c>
      <c r="W2" s="29">
        <v>1</v>
      </c>
      <c r="X2" s="29">
        <v>1</v>
      </c>
      <c r="Y2" s="29">
        <v>1</v>
      </c>
      <c r="Z2" s="12" t="s">
        <v>6</v>
      </c>
      <c r="AA2" s="4">
        <v>3.5</v>
      </c>
    </row>
    <row r="3" spans="1:27" s="4" customFormat="1" ht="15.75" customHeight="1" x14ac:dyDescent="0.35">
      <c r="A3" s="9">
        <v>2</v>
      </c>
      <c r="B3" s="10" t="s">
        <v>7</v>
      </c>
      <c r="C3" s="11" t="s">
        <v>90</v>
      </c>
      <c r="D3" s="9">
        <v>190</v>
      </c>
      <c r="E3" s="9">
        <v>100</v>
      </c>
      <c r="F3" s="9" t="s">
        <v>138</v>
      </c>
      <c r="G3" s="9">
        <v>3.3</v>
      </c>
      <c r="H3" s="9" t="s">
        <v>66</v>
      </c>
      <c r="I3" s="9" t="s">
        <v>67</v>
      </c>
      <c r="J3" s="9" t="s">
        <v>65</v>
      </c>
      <c r="K3" s="9" t="s">
        <v>132</v>
      </c>
      <c r="L3" s="9" t="s">
        <v>135</v>
      </c>
      <c r="M3" s="9" t="s">
        <v>66</v>
      </c>
      <c r="N3" s="9">
        <v>88</v>
      </c>
      <c r="O3" s="20">
        <v>0.29861111111111099</v>
      </c>
      <c r="P3" s="21">
        <v>27</v>
      </c>
      <c r="Q3" s="9">
        <f t="shared" si="0"/>
        <v>2.2252485602641814E-5</v>
      </c>
      <c r="R3" s="9">
        <v>1.4132448283649</v>
      </c>
      <c r="S3" s="9">
        <v>1.03903553773497</v>
      </c>
      <c r="T3" s="28">
        <f t="shared" ref="T3:T33" si="1">100-G3*100/AA3</f>
        <v>17.5</v>
      </c>
      <c r="U3" s="9"/>
      <c r="V3" s="30">
        <v>1</v>
      </c>
      <c r="W3" s="30">
        <v>1</v>
      </c>
      <c r="X3" s="30"/>
      <c r="Y3" s="30">
        <v>1</v>
      </c>
      <c r="Z3" s="12" t="s">
        <v>8</v>
      </c>
      <c r="AA3" s="4">
        <v>4</v>
      </c>
    </row>
    <row r="4" spans="1:27" s="4" customFormat="1" ht="15.9" customHeight="1" x14ac:dyDescent="0.35">
      <c r="A4" s="9">
        <v>3</v>
      </c>
      <c r="B4" s="10" t="s">
        <v>9</v>
      </c>
      <c r="C4" s="11" t="s">
        <v>111</v>
      </c>
      <c r="D4" s="9">
        <v>130</v>
      </c>
      <c r="E4" s="9">
        <v>200</v>
      </c>
      <c r="F4" s="9" t="s">
        <v>138</v>
      </c>
      <c r="G4" s="9">
        <v>7.2</v>
      </c>
      <c r="H4" s="9" t="s">
        <v>65</v>
      </c>
      <c r="I4" s="9" t="s">
        <v>68</v>
      </c>
      <c r="J4" s="9" t="s">
        <v>65</v>
      </c>
      <c r="K4" s="9" t="s">
        <v>132</v>
      </c>
      <c r="L4" s="9" t="s">
        <v>135</v>
      </c>
      <c r="M4" s="9" t="s">
        <v>65</v>
      </c>
      <c r="N4" s="9">
        <v>85</v>
      </c>
      <c r="O4" s="20">
        <v>0.163194444444444</v>
      </c>
      <c r="P4" s="21">
        <v>27</v>
      </c>
      <c r="Q4" s="9">
        <f t="shared" si="0"/>
        <v>3.2522863573091886E-5</v>
      </c>
      <c r="R4" s="9">
        <v>1.52838694162276</v>
      </c>
      <c r="S4" s="9">
        <v>1.11736007329225</v>
      </c>
      <c r="T4" s="28">
        <f t="shared" si="1"/>
        <v>20</v>
      </c>
      <c r="U4" s="9"/>
      <c r="V4" s="9"/>
      <c r="W4" s="9"/>
      <c r="X4" s="9"/>
      <c r="Y4" s="9"/>
      <c r="Z4" s="12" t="s">
        <v>10</v>
      </c>
      <c r="AA4" s="4">
        <v>9</v>
      </c>
    </row>
    <row r="5" spans="1:27" s="4" customFormat="1" ht="15.9" customHeight="1" x14ac:dyDescent="0.35">
      <c r="A5" s="9">
        <v>4</v>
      </c>
      <c r="B5" s="10" t="s">
        <v>11</v>
      </c>
      <c r="C5" s="11" t="s">
        <v>112</v>
      </c>
      <c r="D5" s="9">
        <v>50</v>
      </c>
      <c r="E5" s="9">
        <v>70</v>
      </c>
      <c r="F5" s="9" t="s">
        <v>138</v>
      </c>
      <c r="G5" s="9">
        <v>1.9</v>
      </c>
      <c r="H5" s="9" t="s">
        <v>66</v>
      </c>
      <c r="I5" s="9" t="s">
        <v>67</v>
      </c>
      <c r="J5" s="9" t="s">
        <v>66</v>
      </c>
      <c r="K5" s="9" t="s">
        <v>132</v>
      </c>
      <c r="L5" s="9" t="s">
        <v>135</v>
      </c>
      <c r="M5" s="9" t="s">
        <v>66</v>
      </c>
      <c r="N5" s="9">
        <v>95</v>
      </c>
      <c r="O5" s="20">
        <v>0.180555555555556</v>
      </c>
      <c r="P5" s="21">
        <v>27</v>
      </c>
      <c r="Q5" s="9">
        <f t="shared" si="0"/>
        <v>8.4559445290038893E-5</v>
      </c>
      <c r="R5" s="9">
        <v>1.8183016078743801</v>
      </c>
      <c r="S5" s="12">
        <v>1.2910500634762001</v>
      </c>
      <c r="T5" s="28">
        <f t="shared" si="1"/>
        <v>52.5</v>
      </c>
      <c r="U5" s="9"/>
      <c r="V5" s="29">
        <v>1</v>
      </c>
      <c r="W5" s="29">
        <v>1</v>
      </c>
      <c r="X5" s="29">
        <v>1</v>
      </c>
      <c r="Y5" s="29">
        <v>1</v>
      </c>
      <c r="Z5" s="12" t="s">
        <v>6</v>
      </c>
      <c r="AA5" s="2">
        <v>4</v>
      </c>
    </row>
    <row r="6" spans="1:27" s="3" customFormat="1" ht="15.9" customHeight="1" x14ac:dyDescent="0.35">
      <c r="A6" s="12">
        <v>5</v>
      </c>
      <c r="B6" s="13" t="s">
        <v>12</v>
      </c>
      <c r="C6" s="14" t="s">
        <v>91</v>
      </c>
      <c r="D6" s="12">
        <v>70</v>
      </c>
      <c r="E6" s="12">
        <v>80</v>
      </c>
      <c r="F6" s="12">
        <v>1990</v>
      </c>
      <c r="G6" s="12">
        <v>3.3</v>
      </c>
      <c r="H6" s="12" t="s">
        <v>65</v>
      </c>
      <c r="I6" s="12" t="s">
        <v>68</v>
      </c>
      <c r="J6" s="12" t="s">
        <v>65</v>
      </c>
      <c r="K6" s="12" t="s">
        <v>132</v>
      </c>
      <c r="L6" s="12" t="s">
        <v>135</v>
      </c>
      <c r="M6" s="12" t="s">
        <v>65</v>
      </c>
      <c r="N6" s="12">
        <v>85</v>
      </c>
      <c r="O6" s="22">
        <v>0.163194444444444</v>
      </c>
      <c r="P6" s="23">
        <v>26</v>
      </c>
      <c r="Q6" s="12">
        <f t="shared" si="0"/>
        <v>6.272266546239149E-5</v>
      </c>
      <c r="R6" s="12">
        <v>1.7360913558322599</v>
      </c>
      <c r="S6" s="12">
        <v>1.2447834197408301</v>
      </c>
      <c r="T6" s="28">
        <f t="shared" si="1"/>
        <v>17.5</v>
      </c>
      <c r="U6" s="12"/>
      <c r="V6" s="17"/>
      <c r="W6" s="17"/>
      <c r="X6" s="17"/>
      <c r="Y6" s="17"/>
      <c r="Z6" s="12" t="s">
        <v>10</v>
      </c>
      <c r="AA6" s="1">
        <v>4</v>
      </c>
    </row>
    <row r="7" spans="1:27" s="3" customFormat="1" ht="15.9" customHeight="1" x14ac:dyDescent="0.35">
      <c r="A7" s="12">
        <v>6</v>
      </c>
      <c r="B7" s="13" t="s">
        <v>13</v>
      </c>
      <c r="C7" s="14" t="s">
        <v>113</v>
      </c>
      <c r="D7" s="12">
        <v>30</v>
      </c>
      <c r="E7" s="12">
        <v>50</v>
      </c>
      <c r="F7" s="12" t="s">
        <v>138</v>
      </c>
      <c r="G7" s="12">
        <v>1.4</v>
      </c>
      <c r="H7" s="12" t="s">
        <v>66</v>
      </c>
      <c r="I7" s="12" t="s">
        <v>68</v>
      </c>
      <c r="J7" s="12" t="s">
        <v>66</v>
      </c>
      <c r="K7" s="12" t="s">
        <v>132</v>
      </c>
      <c r="L7" s="12" t="s">
        <v>135</v>
      </c>
      <c r="M7" s="12" t="s">
        <v>66</v>
      </c>
      <c r="N7" s="12">
        <v>70</v>
      </c>
      <c r="O7" s="22">
        <v>8.8194444444444395E-2</v>
      </c>
      <c r="P7" s="23">
        <v>27</v>
      </c>
      <c r="Q7" s="12">
        <f t="shared" si="0"/>
        <v>1.409324088167315E-4</v>
      </c>
      <c r="R7" s="12">
        <v>1.97329278144702</v>
      </c>
      <c r="S7" s="12">
        <v>1.37285079063421</v>
      </c>
      <c r="T7" s="28">
        <f t="shared" si="1"/>
        <v>60</v>
      </c>
      <c r="U7" s="12"/>
      <c r="V7" s="31">
        <v>1</v>
      </c>
      <c r="W7" s="31"/>
      <c r="X7" s="31">
        <v>1</v>
      </c>
      <c r="Y7" s="31">
        <v>1</v>
      </c>
      <c r="Z7" s="12" t="s">
        <v>14</v>
      </c>
      <c r="AA7" s="1">
        <v>3.5</v>
      </c>
    </row>
    <row r="8" spans="1:27" s="3" customFormat="1" ht="15.9" customHeight="1" x14ac:dyDescent="0.35">
      <c r="A8" s="12">
        <v>7</v>
      </c>
      <c r="B8" s="13" t="s">
        <v>15</v>
      </c>
      <c r="C8" s="14" t="s">
        <v>92</v>
      </c>
      <c r="D8" s="12">
        <v>155</v>
      </c>
      <c r="E8" s="12">
        <v>100</v>
      </c>
      <c r="F8" s="12" t="s">
        <v>138</v>
      </c>
      <c r="G8" s="12">
        <v>3.2</v>
      </c>
      <c r="H8" s="12" t="s">
        <v>66</v>
      </c>
      <c r="I8" s="12" t="s">
        <v>67</v>
      </c>
      <c r="J8" s="12" t="s">
        <v>66</v>
      </c>
      <c r="K8" s="12" t="s">
        <v>132</v>
      </c>
      <c r="L8" s="12" t="s">
        <v>135</v>
      </c>
      <c r="M8" s="12" t="s">
        <v>66</v>
      </c>
      <c r="N8" s="12">
        <v>85</v>
      </c>
      <c r="O8" s="22">
        <v>0.14236111111111099</v>
      </c>
      <c r="P8" s="23">
        <v>27</v>
      </c>
      <c r="Q8" s="12">
        <f t="shared" si="0"/>
        <v>2.7277240416141581E-5</v>
      </c>
      <c r="R8" s="12">
        <v>1.47501941355183</v>
      </c>
      <c r="S8" s="12">
        <v>1.08181833199517</v>
      </c>
      <c r="T8" s="28">
        <f t="shared" si="1"/>
        <v>20</v>
      </c>
      <c r="U8" s="12"/>
      <c r="V8" s="32">
        <v>1</v>
      </c>
      <c r="W8" s="32">
        <v>1</v>
      </c>
      <c r="X8" s="32">
        <v>1</v>
      </c>
      <c r="Y8" s="32">
        <v>1</v>
      </c>
      <c r="Z8" s="12" t="s">
        <v>6</v>
      </c>
      <c r="AA8" s="1">
        <v>4</v>
      </c>
    </row>
    <row r="9" spans="1:27" s="3" customFormat="1" ht="15.9" customHeight="1" x14ac:dyDescent="0.35">
      <c r="A9" s="12">
        <v>8</v>
      </c>
      <c r="B9" s="13" t="s">
        <v>16</v>
      </c>
      <c r="C9" s="14" t="s">
        <v>114</v>
      </c>
      <c r="D9" s="12">
        <v>75</v>
      </c>
      <c r="E9" s="12">
        <v>50</v>
      </c>
      <c r="F9" s="12" t="s">
        <v>138</v>
      </c>
      <c r="G9" s="12">
        <v>1.9</v>
      </c>
      <c r="H9" s="12" t="s">
        <v>66</v>
      </c>
      <c r="I9" s="12" t="s">
        <v>67</v>
      </c>
      <c r="J9" s="12" t="s">
        <v>65</v>
      </c>
      <c r="K9" s="12" t="s">
        <v>132</v>
      </c>
      <c r="L9" s="12" t="s">
        <v>135</v>
      </c>
      <c r="M9" s="12" t="s">
        <v>65</v>
      </c>
      <c r="N9" s="12">
        <v>85</v>
      </c>
      <c r="O9" s="22">
        <v>0.4375</v>
      </c>
      <c r="P9" s="23">
        <v>27</v>
      </c>
      <c r="Q9" s="12">
        <f t="shared" si="0"/>
        <v>5.6372963526692597E-5</v>
      </c>
      <c r="R9" s="12">
        <v>1.6952781923982001</v>
      </c>
      <c r="S9" s="12">
        <v>1.2209940332339499</v>
      </c>
      <c r="T9" s="28">
        <f t="shared" si="1"/>
        <v>45.714285714285715</v>
      </c>
      <c r="U9" s="12"/>
      <c r="V9" s="12">
        <v>1</v>
      </c>
      <c r="W9" s="12">
        <v>1</v>
      </c>
      <c r="X9" s="12"/>
      <c r="Y9" s="12"/>
      <c r="Z9" s="12" t="s">
        <v>17</v>
      </c>
      <c r="AA9" s="1">
        <v>3.5</v>
      </c>
    </row>
    <row r="10" spans="1:27" s="3" customFormat="1" ht="15.9" customHeight="1" x14ac:dyDescent="0.35">
      <c r="A10" s="12">
        <v>9</v>
      </c>
      <c r="B10" s="13" t="s">
        <v>16</v>
      </c>
      <c r="C10" s="14" t="s">
        <v>115</v>
      </c>
      <c r="D10" s="12">
        <v>140</v>
      </c>
      <c r="E10" s="12">
        <v>100</v>
      </c>
      <c r="F10" s="12" t="s">
        <v>138</v>
      </c>
      <c r="G10" s="12">
        <v>2.7</v>
      </c>
      <c r="H10" s="12" t="s">
        <v>66</v>
      </c>
      <c r="I10" s="12" t="s">
        <v>67</v>
      </c>
      <c r="J10" s="12" t="s">
        <v>65</v>
      </c>
      <c r="K10" s="12" t="s">
        <v>132</v>
      </c>
      <c r="L10" s="12" t="s">
        <v>135</v>
      </c>
      <c r="M10" s="12" t="s">
        <v>66</v>
      </c>
      <c r="N10" s="12">
        <v>90</v>
      </c>
      <c r="O10" s="22">
        <v>0.36736111111111103</v>
      </c>
      <c r="P10" s="23">
        <v>27</v>
      </c>
      <c r="Q10" s="12">
        <f t="shared" si="0"/>
        <v>3.0199801889299605E-5</v>
      </c>
      <c r="R10" s="12">
        <v>1.5059016138693899</v>
      </c>
      <c r="S10" s="12">
        <v>1.1025389783675901</v>
      </c>
      <c r="T10" s="28">
        <f t="shared" si="1"/>
        <v>32.5</v>
      </c>
      <c r="U10" s="12"/>
      <c r="V10" s="33">
        <v>1</v>
      </c>
      <c r="W10" s="33">
        <v>1</v>
      </c>
      <c r="X10" s="33"/>
      <c r="Y10" s="33">
        <v>1</v>
      </c>
      <c r="Z10" s="12" t="s">
        <v>8</v>
      </c>
      <c r="AA10" s="1">
        <v>4</v>
      </c>
    </row>
    <row r="11" spans="1:27" s="3" customFormat="1" ht="15.9" customHeight="1" x14ac:dyDescent="0.35">
      <c r="A11" s="12">
        <v>10</v>
      </c>
      <c r="B11" s="13" t="s">
        <v>18</v>
      </c>
      <c r="C11" s="14" t="s">
        <v>93</v>
      </c>
      <c r="D11" s="12">
        <v>50</v>
      </c>
      <c r="E11" s="12">
        <v>100</v>
      </c>
      <c r="F11" s="12" t="s">
        <v>138</v>
      </c>
      <c r="G11" s="12">
        <v>2.7</v>
      </c>
      <c r="H11" s="12" t="s">
        <v>66</v>
      </c>
      <c r="I11" s="12" t="s">
        <v>67</v>
      </c>
      <c r="J11" s="12" t="s">
        <v>66</v>
      </c>
      <c r="K11" s="12" t="s">
        <v>132</v>
      </c>
      <c r="L11" s="12" t="s">
        <v>135</v>
      </c>
      <c r="M11" s="12" t="s">
        <v>66</v>
      </c>
      <c r="N11" s="12">
        <v>85</v>
      </c>
      <c r="O11" s="22">
        <v>0.131944444444444</v>
      </c>
      <c r="P11" s="23">
        <v>27</v>
      </c>
      <c r="Q11" s="12">
        <f t="shared" si="0"/>
        <v>8.4559445290038893E-5</v>
      </c>
      <c r="R11" s="12">
        <v>1.8183016078743801</v>
      </c>
      <c r="S11" s="12">
        <v>1.2910500634762001</v>
      </c>
      <c r="T11" s="28">
        <f t="shared" si="1"/>
        <v>32.5</v>
      </c>
      <c r="U11" s="12"/>
      <c r="V11" s="32">
        <v>1</v>
      </c>
      <c r="W11" s="32">
        <v>1</v>
      </c>
      <c r="X11" s="32">
        <v>1</v>
      </c>
      <c r="Y11" s="32">
        <v>1</v>
      </c>
      <c r="Z11" s="12" t="s">
        <v>6</v>
      </c>
      <c r="AA11" s="1">
        <v>4</v>
      </c>
    </row>
    <row r="12" spans="1:27" s="3" customFormat="1" ht="15.9" customHeight="1" x14ac:dyDescent="0.35">
      <c r="A12" s="12">
        <v>11</v>
      </c>
      <c r="B12" s="13" t="s">
        <v>19</v>
      </c>
      <c r="C12" s="14" t="s">
        <v>94</v>
      </c>
      <c r="D12" s="12">
        <v>210</v>
      </c>
      <c r="E12" s="12">
        <v>150</v>
      </c>
      <c r="F12" s="12" t="s">
        <v>138</v>
      </c>
      <c r="G12" s="12">
        <v>4</v>
      </c>
      <c r="H12" s="12" t="s">
        <v>66</v>
      </c>
      <c r="I12" s="12" t="s">
        <v>67</v>
      </c>
      <c r="J12" s="12" t="s">
        <v>66</v>
      </c>
      <c r="K12" s="12" t="s">
        <v>132</v>
      </c>
      <c r="L12" s="12" t="s">
        <v>135</v>
      </c>
      <c r="M12" s="12" t="s">
        <v>66</v>
      </c>
      <c r="N12" s="12">
        <v>85</v>
      </c>
      <c r="O12" s="22">
        <v>0.114583333333333</v>
      </c>
      <c r="P12" s="23">
        <v>27</v>
      </c>
      <c r="Q12" s="12">
        <f t="shared" si="0"/>
        <v>2.0133201259533072E-5</v>
      </c>
      <c r="R12" s="12">
        <v>1.3828781983932099</v>
      </c>
      <c r="S12" s="12">
        <v>1.0173141587879999</v>
      </c>
      <c r="T12" s="28">
        <f t="shared" si="1"/>
        <v>11.111111111111114</v>
      </c>
      <c r="U12" s="12"/>
      <c r="V12" s="32">
        <v>1</v>
      </c>
      <c r="W12" s="32">
        <v>1</v>
      </c>
      <c r="X12" s="32">
        <v>1</v>
      </c>
      <c r="Y12" s="32">
        <v>1</v>
      </c>
      <c r="Z12" s="12" t="s">
        <v>6</v>
      </c>
      <c r="AA12" s="1">
        <v>4.5</v>
      </c>
    </row>
    <row r="13" spans="1:27" s="3" customFormat="1" ht="15.9" customHeight="1" x14ac:dyDescent="0.35">
      <c r="A13" s="12">
        <v>12</v>
      </c>
      <c r="B13" s="13" t="s">
        <v>20</v>
      </c>
      <c r="C13" s="14" t="s">
        <v>95</v>
      </c>
      <c r="D13" s="12">
        <v>30</v>
      </c>
      <c r="E13" s="12">
        <v>50</v>
      </c>
      <c r="F13" s="12" t="s">
        <v>138</v>
      </c>
      <c r="G13" s="12">
        <v>1.3</v>
      </c>
      <c r="H13" s="12" t="s">
        <v>66</v>
      </c>
      <c r="I13" s="12" t="s">
        <v>67</v>
      </c>
      <c r="J13" s="12" t="s">
        <v>66</v>
      </c>
      <c r="K13" s="12" t="s">
        <v>132</v>
      </c>
      <c r="L13" s="12" t="s">
        <v>135</v>
      </c>
      <c r="M13" s="12" t="s">
        <v>65</v>
      </c>
      <c r="N13" s="12">
        <v>70</v>
      </c>
      <c r="O13" s="22">
        <v>0.15277777777777801</v>
      </c>
      <c r="P13" s="23">
        <v>27</v>
      </c>
      <c r="Q13" s="12">
        <f t="shared" si="0"/>
        <v>1.409324088167315E-4</v>
      </c>
      <c r="R13" s="12">
        <v>1.97329278144702</v>
      </c>
      <c r="S13" s="12">
        <v>1.37285079063421</v>
      </c>
      <c r="T13" s="28">
        <f t="shared" si="1"/>
        <v>62.857142857142854</v>
      </c>
      <c r="U13" s="12"/>
      <c r="V13" s="34">
        <v>1</v>
      </c>
      <c r="W13" s="34">
        <v>1</v>
      </c>
      <c r="X13" s="34">
        <v>1</v>
      </c>
      <c r="Y13" s="34"/>
      <c r="Z13" s="12" t="s">
        <v>21</v>
      </c>
      <c r="AA13" s="1">
        <v>3.5</v>
      </c>
    </row>
    <row r="14" spans="1:27" s="3" customFormat="1" ht="15.9" customHeight="1" x14ac:dyDescent="0.35">
      <c r="A14" s="12">
        <v>13</v>
      </c>
      <c r="B14" s="13" t="s">
        <v>22</v>
      </c>
      <c r="C14" s="14" t="s">
        <v>116</v>
      </c>
      <c r="D14" s="12">
        <v>170</v>
      </c>
      <c r="E14" s="12">
        <v>200</v>
      </c>
      <c r="F14" s="12">
        <v>1994</v>
      </c>
      <c r="G14" s="12">
        <v>6.4</v>
      </c>
      <c r="H14" s="12" t="s">
        <v>65</v>
      </c>
      <c r="I14" s="12" t="s">
        <v>68</v>
      </c>
      <c r="J14" s="12" t="s">
        <v>65</v>
      </c>
      <c r="K14" s="12" t="s">
        <v>132</v>
      </c>
      <c r="L14" s="12" t="s">
        <v>135</v>
      </c>
      <c r="M14" s="12" t="s">
        <v>65</v>
      </c>
      <c r="N14" s="12">
        <v>75</v>
      </c>
      <c r="O14" s="22">
        <v>0.49652777777777801</v>
      </c>
      <c r="P14" s="23">
        <v>22</v>
      </c>
      <c r="Q14" s="12">
        <f t="shared" si="0"/>
        <v>3.0522794422875001E-5</v>
      </c>
      <c r="R14" s="12">
        <v>1.5428613851433199</v>
      </c>
      <c r="S14" s="12">
        <v>1.1267859152609501</v>
      </c>
      <c r="T14" s="28">
        <f t="shared" si="1"/>
        <v>24.705882352941174</v>
      </c>
      <c r="U14" s="12"/>
      <c r="V14" s="12"/>
      <c r="W14" s="12"/>
      <c r="X14" s="12">
        <v>1</v>
      </c>
      <c r="Y14" s="12">
        <v>1</v>
      </c>
      <c r="Z14" s="12" t="s">
        <v>23</v>
      </c>
      <c r="AA14" s="4">
        <v>8.5</v>
      </c>
    </row>
    <row r="15" spans="1:27" s="3" customFormat="1" ht="15.9" customHeight="1" x14ac:dyDescent="0.35">
      <c r="A15" s="12">
        <v>14</v>
      </c>
      <c r="B15" s="13" t="s">
        <v>24</v>
      </c>
      <c r="C15" s="14" t="s">
        <v>96</v>
      </c>
      <c r="D15" s="12">
        <v>100</v>
      </c>
      <c r="E15" s="12">
        <v>100</v>
      </c>
      <c r="F15" s="12">
        <v>2001</v>
      </c>
      <c r="G15" s="12">
        <v>1.5</v>
      </c>
      <c r="H15" s="12" t="s">
        <v>65</v>
      </c>
      <c r="I15" s="12" t="s">
        <v>69</v>
      </c>
      <c r="J15" s="12" t="s">
        <v>65</v>
      </c>
      <c r="K15" s="12" t="s">
        <v>133</v>
      </c>
      <c r="L15" s="12" t="s">
        <v>135</v>
      </c>
      <c r="M15" s="12" t="s">
        <v>65</v>
      </c>
      <c r="N15" s="12">
        <v>60</v>
      </c>
      <c r="O15" s="22">
        <v>0.13819444444444401</v>
      </c>
      <c r="P15" s="23">
        <v>15</v>
      </c>
      <c r="Q15" s="12">
        <f t="shared" si="0"/>
        <v>7.6103500761035014E-5</v>
      </c>
      <c r="R15" s="12">
        <v>1.95700888042265</v>
      </c>
      <c r="S15" s="12">
        <v>1.3645644067370499</v>
      </c>
      <c r="T15" s="28">
        <f t="shared" si="1"/>
        <v>62.5</v>
      </c>
      <c r="U15" s="12"/>
      <c r="V15" s="12"/>
      <c r="W15" s="12"/>
      <c r="X15" s="12"/>
      <c r="Y15" s="12"/>
      <c r="Z15" s="12" t="s">
        <v>10</v>
      </c>
      <c r="AA15" s="1">
        <v>4</v>
      </c>
    </row>
    <row r="16" spans="1:27" s="3" customFormat="1" ht="15.9" customHeight="1" x14ac:dyDescent="0.35">
      <c r="A16" s="12">
        <v>15</v>
      </c>
      <c r="B16" s="13" t="s">
        <v>25</v>
      </c>
      <c r="C16" s="14" t="s">
        <v>97</v>
      </c>
      <c r="D16" s="12">
        <v>270</v>
      </c>
      <c r="E16" s="12">
        <v>150</v>
      </c>
      <c r="F16" s="12">
        <v>2004</v>
      </c>
      <c r="G16" s="12">
        <v>2.1</v>
      </c>
      <c r="H16" s="12" t="s">
        <v>65</v>
      </c>
      <c r="I16" s="12" t="s">
        <v>69</v>
      </c>
      <c r="J16" s="12" t="s">
        <v>65</v>
      </c>
      <c r="K16" s="12" t="s">
        <v>134</v>
      </c>
      <c r="L16" s="12" t="s">
        <v>135</v>
      </c>
      <c r="M16" s="12" t="s">
        <v>65</v>
      </c>
      <c r="N16" s="12">
        <v>50</v>
      </c>
      <c r="O16" s="22">
        <v>0.30555555555555602</v>
      </c>
      <c r="P16" s="23">
        <v>12</v>
      </c>
      <c r="Q16" s="12">
        <f t="shared" si="0"/>
        <v>3.5233102204182874E-5</v>
      </c>
      <c r="R16" s="12">
        <v>1.73303352041192</v>
      </c>
      <c r="S16" s="12">
        <v>1.24302053352523</v>
      </c>
      <c r="T16" s="28">
        <f t="shared" si="1"/>
        <v>53.333333333333336</v>
      </c>
      <c r="U16" s="12"/>
      <c r="V16" s="12"/>
      <c r="W16" s="12"/>
      <c r="X16" s="12"/>
      <c r="Y16" s="12"/>
      <c r="Z16" s="12" t="s">
        <v>10</v>
      </c>
      <c r="AA16" s="1">
        <v>4.5</v>
      </c>
    </row>
    <row r="17" spans="1:27" s="3" customFormat="1" ht="15.9" customHeight="1" x14ac:dyDescent="0.35">
      <c r="A17" s="12">
        <v>16</v>
      </c>
      <c r="B17" s="13" t="s">
        <v>26</v>
      </c>
      <c r="C17" s="14" t="s">
        <v>95</v>
      </c>
      <c r="D17" s="12">
        <v>340</v>
      </c>
      <c r="E17" s="12">
        <v>250</v>
      </c>
      <c r="F17" s="12" t="s">
        <v>138</v>
      </c>
      <c r="G17" s="12">
        <v>8.1999999999999993</v>
      </c>
      <c r="H17" s="12" t="s">
        <v>66</v>
      </c>
      <c r="I17" s="12" t="s">
        <v>67</v>
      </c>
      <c r="J17" s="12" t="s">
        <v>66</v>
      </c>
      <c r="K17" s="12" t="s">
        <v>132</v>
      </c>
      <c r="L17" s="12" t="s">
        <v>135</v>
      </c>
      <c r="M17" s="12" t="s">
        <v>66</v>
      </c>
      <c r="N17" s="12">
        <v>85</v>
      </c>
      <c r="O17" s="22">
        <v>0.28472222222222199</v>
      </c>
      <c r="P17" s="23">
        <v>27</v>
      </c>
      <c r="Q17" s="12">
        <f t="shared" si="0"/>
        <v>1.2435212542652779E-5</v>
      </c>
      <c r="R17" s="12">
        <v>1.2366822225356799</v>
      </c>
      <c r="S17" s="12">
        <v>0.90557934730188805</v>
      </c>
      <c r="T17" s="28">
        <f t="shared" si="1"/>
        <v>8.8888888888888999</v>
      </c>
      <c r="U17" s="12"/>
      <c r="V17" s="32">
        <v>1</v>
      </c>
      <c r="W17" s="32">
        <v>1</v>
      </c>
      <c r="X17" s="32">
        <v>1</v>
      </c>
      <c r="Y17" s="32">
        <v>1</v>
      </c>
      <c r="Z17" s="12" t="s">
        <v>6</v>
      </c>
      <c r="AA17" s="1">
        <v>9</v>
      </c>
    </row>
    <row r="18" spans="1:27" s="3" customFormat="1" ht="15.9" customHeight="1" x14ac:dyDescent="0.35">
      <c r="A18" s="12">
        <v>17</v>
      </c>
      <c r="B18" s="13" t="s">
        <v>26</v>
      </c>
      <c r="C18" s="14" t="s">
        <v>98</v>
      </c>
      <c r="D18" s="12">
        <v>190</v>
      </c>
      <c r="E18" s="12">
        <v>200</v>
      </c>
      <c r="F18" s="12" t="s">
        <v>138</v>
      </c>
      <c r="G18" s="12">
        <v>7.1</v>
      </c>
      <c r="H18" s="12" t="s">
        <v>66</v>
      </c>
      <c r="I18" s="12" t="s">
        <v>67</v>
      </c>
      <c r="J18" s="12" t="s">
        <v>65</v>
      </c>
      <c r="K18" s="12" t="s">
        <v>132</v>
      </c>
      <c r="L18" s="12" t="s">
        <v>135</v>
      </c>
      <c r="M18" s="12" t="s">
        <v>66</v>
      </c>
      <c r="N18" s="12">
        <v>90</v>
      </c>
      <c r="O18" s="22">
        <v>0.38888888888888901</v>
      </c>
      <c r="P18" s="23">
        <v>27</v>
      </c>
      <c r="Q18" s="12">
        <f t="shared" si="0"/>
        <v>2.2252485602641814E-5</v>
      </c>
      <c r="R18" s="12">
        <v>1.4132448283649</v>
      </c>
      <c r="S18" s="12">
        <v>1.03903553773497</v>
      </c>
      <c r="T18" s="28">
        <f t="shared" si="1"/>
        <v>16.470588235294116</v>
      </c>
      <c r="U18" s="12"/>
      <c r="V18" s="33">
        <v>1</v>
      </c>
      <c r="W18" s="33">
        <v>1</v>
      </c>
      <c r="X18" s="33"/>
      <c r="Y18" s="33">
        <v>1</v>
      </c>
      <c r="Z18" s="12" t="s">
        <v>8</v>
      </c>
      <c r="AA18" s="4">
        <v>8.5</v>
      </c>
    </row>
    <row r="19" spans="1:27" s="3" customFormat="1" ht="15.9" customHeight="1" x14ac:dyDescent="0.35">
      <c r="A19" s="12">
        <v>18</v>
      </c>
      <c r="B19" s="13" t="s">
        <v>27</v>
      </c>
      <c r="C19" s="14" t="s">
        <v>99</v>
      </c>
      <c r="D19" s="12">
        <v>135</v>
      </c>
      <c r="E19" s="12">
        <v>150</v>
      </c>
      <c r="F19" s="12">
        <v>2002</v>
      </c>
      <c r="G19" s="12">
        <v>2.9</v>
      </c>
      <c r="H19" s="12" t="s">
        <v>65</v>
      </c>
      <c r="I19" s="12" t="s">
        <v>69</v>
      </c>
      <c r="J19" s="12" t="s">
        <v>65</v>
      </c>
      <c r="K19" s="12" t="s">
        <v>132</v>
      </c>
      <c r="L19" s="12" t="s">
        <v>135</v>
      </c>
      <c r="M19" s="12" t="s">
        <v>65</v>
      </c>
      <c r="N19" s="12">
        <v>50</v>
      </c>
      <c r="O19" s="22">
        <v>0.243055555555556</v>
      </c>
      <c r="P19" s="23">
        <v>14</v>
      </c>
      <c r="Q19" s="12">
        <f t="shared" si="0"/>
        <v>6.0399603778599209E-5</v>
      </c>
      <c r="R19" s="12">
        <v>1.8944543733977599</v>
      </c>
      <c r="S19" s="12">
        <v>1.33207804802924</v>
      </c>
      <c r="T19" s="28">
        <f t="shared" si="1"/>
        <v>35.555555555555557</v>
      </c>
      <c r="U19" s="12"/>
      <c r="V19" s="12"/>
      <c r="W19" s="12"/>
      <c r="X19" s="12"/>
      <c r="Y19" s="12"/>
      <c r="Z19" s="12" t="s">
        <v>10</v>
      </c>
      <c r="AA19" s="1">
        <v>4.5</v>
      </c>
    </row>
    <row r="20" spans="1:27" s="3" customFormat="1" ht="15.9" customHeight="1" x14ac:dyDescent="0.35">
      <c r="A20" s="12">
        <v>19</v>
      </c>
      <c r="B20" s="13" t="s">
        <v>28</v>
      </c>
      <c r="C20" s="14" t="s">
        <v>100</v>
      </c>
      <c r="D20" s="12">
        <v>215</v>
      </c>
      <c r="E20" s="12">
        <v>100</v>
      </c>
      <c r="F20" s="12" t="s">
        <v>138</v>
      </c>
      <c r="G20" s="12">
        <v>3</v>
      </c>
      <c r="H20" s="12" t="s">
        <v>66</v>
      </c>
      <c r="I20" s="12" t="s">
        <v>67</v>
      </c>
      <c r="J20" s="12" t="s">
        <v>65</v>
      </c>
      <c r="K20" s="12" t="s">
        <v>132</v>
      </c>
      <c r="L20" s="12" t="s">
        <v>135</v>
      </c>
      <c r="M20" s="12" t="s">
        <v>65</v>
      </c>
      <c r="N20" s="12">
        <v>85</v>
      </c>
      <c r="O20" s="22">
        <v>0.41041666666666698</v>
      </c>
      <c r="P20" s="23">
        <v>27</v>
      </c>
      <c r="Q20" s="12">
        <f t="shared" si="0"/>
        <v>1.9664987276753233E-5</v>
      </c>
      <c r="R20" s="12">
        <v>1.3757387378049499</v>
      </c>
      <c r="S20" s="12">
        <v>1.01213803126207</v>
      </c>
      <c r="T20" s="28">
        <f t="shared" si="1"/>
        <v>25</v>
      </c>
      <c r="U20" s="12"/>
      <c r="V20" s="12">
        <v>1</v>
      </c>
      <c r="W20" s="12">
        <v>1</v>
      </c>
      <c r="X20" s="12"/>
      <c r="Y20" s="12"/>
      <c r="Z20" s="12" t="s">
        <v>17</v>
      </c>
      <c r="AA20" s="1">
        <v>4</v>
      </c>
    </row>
    <row r="21" spans="1:27" s="3" customFormat="1" ht="15.9" customHeight="1" x14ac:dyDescent="0.35">
      <c r="A21" s="12">
        <v>20</v>
      </c>
      <c r="B21" s="13" t="s">
        <v>29</v>
      </c>
      <c r="C21" s="14" t="s">
        <v>101</v>
      </c>
      <c r="D21" s="12">
        <v>45</v>
      </c>
      <c r="E21" s="12">
        <v>150</v>
      </c>
      <c r="F21" s="12" t="s">
        <v>138</v>
      </c>
      <c r="G21" s="12">
        <v>4.0999999999999996</v>
      </c>
      <c r="H21" s="12" t="s">
        <v>66</v>
      </c>
      <c r="I21" s="12" t="s">
        <v>67</v>
      </c>
      <c r="J21" s="12" t="s">
        <v>66</v>
      </c>
      <c r="K21" s="12" t="s">
        <v>132</v>
      </c>
      <c r="L21" s="12" t="s">
        <v>135</v>
      </c>
      <c r="M21" s="12" t="s">
        <v>66</v>
      </c>
      <c r="N21" s="12">
        <v>85</v>
      </c>
      <c r="O21" s="22">
        <v>0.11111111111111099</v>
      </c>
      <c r="P21" s="23">
        <v>27</v>
      </c>
      <c r="Q21" s="12">
        <f t="shared" si="0"/>
        <v>9.3954939211154327E-5</v>
      </c>
      <c r="R21" s="12">
        <v>1.85026936597084</v>
      </c>
      <c r="S21" s="12">
        <v>1.30847841227854</v>
      </c>
      <c r="T21" s="28">
        <f t="shared" si="1"/>
        <v>8.8888888888888999</v>
      </c>
      <c r="U21" s="12"/>
      <c r="V21" s="32">
        <v>1</v>
      </c>
      <c r="W21" s="32">
        <v>1</v>
      </c>
      <c r="X21" s="32">
        <v>1</v>
      </c>
      <c r="Y21" s="32">
        <v>1</v>
      </c>
      <c r="Z21" s="12" t="s">
        <v>6</v>
      </c>
      <c r="AA21" s="1">
        <v>4.5</v>
      </c>
    </row>
    <row r="22" spans="1:27" s="3" customFormat="1" ht="15.9" customHeight="1" x14ac:dyDescent="0.35">
      <c r="A22" s="12">
        <v>21</v>
      </c>
      <c r="B22" s="13" t="s">
        <v>30</v>
      </c>
      <c r="C22" s="14" t="s">
        <v>117</v>
      </c>
      <c r="D22" s="12">
        <v>100</v>
      </c>
      <c r="E22" s="12">
        <v>100</v>
      </c>
      <c r="F22" s="12" t="s">
        <v>138</v>
      </c>
      <c r="G22" s="12">
        <v>2.2999999999999998</v>
      </c>
      <c r="H22" s="12" t="s">
        <v>66</v>
      </c>
      <c r="I22" s="12" t="s">
        <v>67</v>
      </c>
      <c r="J22" s="12" t="s">
        <v>65</v>
      </c>
      <c r="K22" s="12" t="s">
        <v>132</v>
      </c>
      <c r="L22" s="12" t="s">
        <v>135</v>
      </c>
      <c r="M22" s="12" t="s">
        <v>66</v>
      </c>
      <c r="N22" s="12">
        <v>90</v>
      </c>
      <c r="O22" s="22">
        <v>0.30416666666666697</v>
      </c>
      <c r="P22" s="23">
        <v>27</v>
      </c>
      <c r="Q22" s="12">
        <f t="shared" si="0"/>
        <v>4.2279722645019446E-5</v>
      </c>
      <c r="R22" s="12">
        <v>1.60799169001723</v>
      </c>
      <c r="S22" s="12">
        <v>1.1681331834036299</v>
      </c>
      <c r="T22" s="28">
        <f t="shared" si="1"/>
        <v>42.500000000000007</v>
      </c>
      <c r="U22" s="12"/>
      <c r="V22" s="33">
        <v>1</v>
      </c>
      <c r="W22" s="33">
        <v>1</v>
      </c>
      <c r="X22" s="33"/>
      <c r="Y22" s="33">
        <v>1</v>
      </c>
      <c r="Z22" s="12" t="s">
        <v>8</v>
      </c>
      <c r="AA22" s="1">
        <v>4</v>
      </c>
    </row>
    <row r="23" spans="1:27" s="3" customFormat="1" ht="15.9" customHeight="1" x14ac:dyDescent="0.35">
      <c r="A23" s="12">
        <v>22</v>
      </c>
      <c r="B23" s="13" t="s">
        <v>31</v>
      </c>
      <c r="C23" s="14" t="s">
        <v>95</v>
      </c>
      <c r="D23" s="12">
        <v>75</v>
      </c>
      <c r="E23" s="12">
        <v>50</v>
      </c>
      <c r="F23" s="12" t="s">
        <v>138</v>
      </c>
      <c r="G23" s="12">
        <v>1.7</v>
      </c>
      <c r="H23" s="12" t="s">
        <v>65</v>
      </c>
      <c r="I23" s="12" t="s">
        <v>67</v>
      </c>
      <c r="J23" s="12" t="s">
        <v>66</v>
      </c>
      <c r="K23" s="12" t="s">
        <v>132</v>
      </c>
      <c r="L23" s="12" t="s">
        <v>135</v>
      </c>
      <c r="M23" s="12" t="s">
        <v>65</v>
      </c>
      <c r="N23" s="12">
        <v>70</v>
      </c>
      <c r="O23" s="22">
        <v>9.0277777777777804E-2</v>
      </c>
      <c r="P23" s="23">
        <v>27</v>
      </c>
      <c r="Q23" s="12">
        <f t="shared" si="0"/>
        <v>5.6372963526692597E-5</v>
      </c>
      <c r="R23" s="12">
        <v>1.6952781923982001</v>
      </c>
      <c r="S23" s="12">
        <v>1.2209940332339499</v>
      </c>
      <c r="T23" s="28">
        <f t="shared" si="1"/>
        <v>51.428571428571431</v>
      </c>
      <c r="U23" s="12"/>
      <c r="V23" s="12"/>
      <c r="W23" s="12">
        <v>1</v>
      </c>
      <c r="X23" s="12">
        <v>1</v>
      </c>
      <c r="Y23" s="12"/>
      <c r="Z23" s="12" t="s">
        <v>32</v>
      </c>
      <c r="AA23" s="1">
        <v>3.5</v>
      </c>
    </row>
    <row r="24" spans="1:27" s="3" customFormat="1" ht="15.9" customHeight="1" x14ac:dyDescent="0.35">
      <c r="A24" s="12">
        <v>23</v>
      </c>
      <c r="B24" s="13" t="s">
        <v>33</v>
      </c>
      <c r="C24" s="14" t="s">
        <v>118</v>
      </c>
      <c r="D24" s="12">
        <v>120</v>
      </c>
      <c r="E24" s="12">
        <v>80</v>
      </c>
      <c r="F24" s="12" t="s">
        <v>138</v>
      </c>
      <c r="G24" s="12">
        <v>2.9</v>
      </c>
      <c r="H24" s="12" t="s">
        <v>66</v>
      </c>
      <c r="I24" s="12" t="s">
        <v>67</v>
      </c>
      <c r="J24" s="12" t="s">
        <v>66</v>
      </c>
      <c r="K24" s="12" t="s">
        <v>132</v>
      </c>
      <c r="L24" s="12" t="s">
        <v>135</v>
      </c>
      <c r="M24" s="12" t="s">
        <v>66</v>
      </c>
      <c r="N24" s="12">
        <v>85</v>
      </c>
      <c r="O24" s="22">
        <v>0.15</v>
      </c>
      <c r="P24" s="23">
        <v>27</v>
      </c>
      <c r="Q24" s="12">
        <f t="shared" si="0"/>
        <v>3.5233102204182874E-5</v>
      </c>
      <c r="R24" s="12">
        <v>1.55267294573272</v>
      </c>
      <c r="S24" s="12">
        <v>1.1331251073986499</v>
      </c>
      <c r="T24" s="28">
        <f t="shared" si="1"/>
        <v>27.5</v>
      </c>
      <c r="U24" s="12"/>
      <c r="V24" s="32">
        <v>1</v>
      </c>
      <c r="W24" s="32">
        <v>1</v>
      </c>
      <c r="X24" s="32">
        <v>1</v>
      </c>
      <c r="Y24" s="32">
        <v>1</v>
      </c>
      <c r="Z24" s="12" t="s">
        <v>6</v>
      </c>
      <c r="AA24" s="1">
        <v>4</v>
      </c>
    </row>
    <row r="25" spans="1:27" s="3" customFormat="1" ht="15.9" customHeight="1" x14ac:dyDescent="0.35">
      <c r="A25" s="12">
        <v>24</v>
      </c>
      <c r="B25" s="13" t="s">
        <v>34</v>
      </c>
      <c r="C25" s="14" t="s">
        <v>102</v>
      </c>
      <c r="D25" s="12">
        <v>70</v>
      </c>
      <c r="E25" s="12">
        <v>80</v>
      </c>
      <c r="F25" s="12" t="s">
        <v>138</v>
      </c>
      <c r="G25" s="12">
        <v>2.4</v>
      </c>
      <c r="H25" s="12" t="s">
        <v>66</v>
      </c>
      <c r="I25" s="12" t="s">
        <v>67</v>
      </c>
      <c r="J25" s="12" t="s">
        <v>66</v>
      </c>
      <c r="K25" s="12" t="s">
        <v>132</v>
      </c>
      <c r="L25" s="12" t="s">
        <v>135</v>
      </c>
      <c r="M25" s="12" t="s">
        <v>66</v>
      </c>
      <c r="N25" s="12">
        <v>70</v>
      </c>
      <c r="O25" s="22">
        <v>0.41666666666666702</v>
      </c>
      <c r="P25" s="23">
        <v>27</v>
      </c>
      <c r="Q25" s="12">
        <f t="shared" si="0"/>
        <v>6.0399603778599209E-5</v>
      </c>
      <c r="R25" s="12">
        <v>1.7162115317265501</v>
      </c>
      <c r="S25" s="12">
        <v>1.2332664442654799</v>
      </c>
      <c r="T25" s="28">
        <f t="shared" si="1"/>
        <v>40</v>
      </c>
      <c r="U25" s="12"/>
      <c r="V25" s="32">
        <v>1</v>
      </c>
      <c r="W25" s="32">
        <v>1</v>
      </c>
      <c r="X25" s="32">
        <v>1</v>
      </c>
      <c r="Y25" s="32">
        <v>1</v>
      </c>
      <c r="Z25" s="12" t="s">
        <v>6</v>
      </c>
      <c r="AA25" s="1">
        <v>4</v>
      </c>
    </row>
    <row r="26" spans="1:27" s="3" customFormat="1" ht="15.9" customHeight="1" x14ac:dyDescent="0.35">
      <c r="A26" s="12">
        <v>25</v>
      </c>
      <c r="B26" s="13" t="s">
        <v>35</v>
      </c>
      <c r="C26" s="14" t="s">
        <v>94</v>
      </c>
      <c r="D26" s="12">
        <v>90</v>
      </c>
      <c r="E26" s="12">
        <v>100</v>
      </c>
      <c r="F26" s="12" t="s">
        <v>138</v>
      </c>
      <c r="G26" s="12">
        <v>2.8</v>
      </c>
      <c r="H26" s="12" t="s">
        <v>66</v>
      </c>
      <c r="I26" s="12" t="s">
        <v>67</v>
      </c>
      <c r="J26" s="12" t="s">
        <v>66</v>
      </c>
      <c r="K26" s="12" t="s">
        <v>132</v>
      </c>
      <c r="L26" s="12" t="s">
        <v>135</v>
      </c>
      <c r="M26" s="12" t="s">
        <v>65</v>
      </c>
      <c r="N26" s="12">
        <v>90</v>
      </c>
      <c r="O26" s="22">
        <v>3.4722222222222203E-2</v>
      </c>
      <c r="P26" s="23">
        <v>27</v>
      </c>
      <c r="Q26" s="12">
        <f t="shared" si="0"/>
        <v>4.6977469605577163E-5</v>
      </c>
      <c r="R26" s="12">
        <v>1.6399594481136901</v>
      </c>
      <c r="S26" s="12">
        <v>1.18781869533039</v>
      </c>
      <c r="T26" s="28">
        <f t="shared" si="1"/>
        <v>30</v>
      </c>
      <c r="U26" s="12"/>
      <c r="V26" s="34">
        <v>1</v>
      </c>
      <c r="W26" s="34">
        <v>1</v>
      </c>
      <c r="X26" s="34">
        <v>1</v>
      </c>
      <c r="Y26" s="34"/>
      <c r="Z26" s="12" t="s">
        <v>21</v>
      </c>
      <c r="AA26" s="1">
        <v>4</v>
      </c>
    </row>
    <row r="27" spans="1:27" s="3" customFormat="1" ht="15.9" customHeight="1" x14ac:dyDescent="0.35">
      <c r="A27" s="12">
        <v>26</v>
      </c>
      <c r="B27" s="13" t="s">
        <v>36</v>
      </c>
      <c r="C27" s="14" t="s">
        <v>119</v>
      </c>
      <c r="D27" s="12">
        <v>220</v>
      </c>
      <c r="E27" s="12">
        <v>150</v>
      </c>
      <c r="F27" s="12" t="s">
        <v>138</v>
      </c>
      <c r="G27" s="12">
        <v>4</v>
      </c>
      <c r="H27" s="12" t="s">
        <v>66</v>
      </c>
      <c r="I27" s="12" t="s">
        <v>67</v>
      </c>
      <c r="J27" s="12" t="s">
        <v>65</v>
      </c>
      <c r="K27" s="12" t="s">
        <v>132</v>
      </c>
      <c r="L27" s="12" t="s">
        <v>135</v>
      </c>
      <c r="M27" s="12" t="s">
        <v>66</v>
      </c>
      <c r="N27" s="12">
        <v>90</v>
      </c>
      <c r="O27" s="22">
        <v>0.281944444444444</v>
      </c>
      <c r="P27" s="23">
        <v>27</v>
      </c>
      <c r="Q27" s="12">
        <f t="shared" si="0"/>
        <v>1.9218055747736114E-5</v>
      </c>
      <c r="R27" s="12">
        <v>1.3687634173751599</v>
      </c>
      <c r="S27" s="12">
        <v>1.00705489774309</v>
      </c>
      <c r="T27" s="28">
        <f t="shared" si="1"/>
        <v>11.111111111111114</v>
      </c>
      <c r="U27" s="12"/>
      <c r="V27" s="33">
        <v>1</v>
      </c>
      <c r="W27" s="33">
        <v>1</v>
      </c>
      <c r="X27" s="33"/>
      <c r="Y27" s="33">
        <v>1</v>
      </c>
      <c r="Z27" s="12" t="s">
        <v>8</v>
      </c>
      <c r="AA27" s="1">
        <v>4.5</v>
      </c>
    </row>
    <row r="28" spans="1:27" s="3" customFormat="1" ht="15.9" customHeight="1" x14ac:dyDescent="0.35">
      <c r="A28" s="12">
        <v>27</v>
      </c>
      <c r="B28" s="13" t="s">
        <v>36</v>
      </c>
      <c r="C28" s="14" t="s">
        <v>120</v>
      </c>
      <c r="D28" s="12">
        <v>220</v>
      </c>
      <c r="E28" s="12">
        <v>150</v>
      </c>
      <c r="F28" s="12" t="s">
        <v>138</v>
      </c>
      <c r="G28" s="12">
        <v>4</v>
      </c>
      <c r="H28" s="12" t="s">
        <v>65</v>
      </c>
      <c r="I28" s="12" t="s">
        <v>69</v>
      </c>
      <c r="J28" s="12" t="s">
        <v>65</v>
      </c>
      <c r="K28" s="12" t="s">
        <v>132</v>
      </c>
      <c r="L28" s="12" t="s">
        <v>135</v>
      </c>
      <c r="M28" s="12" t="s">
        <v>65</v>
      </c>
      <c r="N28" s="12">
        <v>90</v>
      </c>
      <c r="O28" s="22">
        <v>0.29166666666666702</v>
      </c>
      <c r="P28" s="23">
        <v>27</v>
      </c>
      <c r="Q28" s="12">
        <f t="shared" si="0"/>
        <v>1.9218055747736114E-5</v>
      </c>
      <c r="R28" s="12">
        <v>1.3687634173751599</v>
      </c>
      <c r="S28" s="12">
        <v>1.00705489774309</v>
      </c>
      <c r="T28" s="28">
        <f t="shared" si="1"/>
        <v>11.111111111111114</v>
      </c>
      <c r="U28" s="12"/>
      <c r="V28" s="12"/>
      <c r="W28" s="12"/>
      <c r="X28" s="12"/>
      <c r="Y28" s="12"/>
      <c r="Z28" s="12" t="s">
        <v>10</v>
      </c>
      <c r="AA28" s="1">
        <v>4.5</v>
      </c>
    </row>
    <row r="29" spans="1:27" s="3" customFormat="1" ht="15.9" customHeight="1" x14ac:dyDescent="0.35">
      <c r="A29" s="12">
        <v>28</v>
      </c>
      <c r="B29" s="13" t="s">
        <v>37</v>
      </c>
      <c r="C29" s="14" t="s">
        <v>103</v>
      </c>
      <c r="D29" s="12">
        <v>60</v>
      </c>
      <c r="E29" s="12">
        <v>70</v>
      </c>
      <c r="F29" s="12" t="s">
        <v>138</v>
      </c>
      <c r="G29" s="12">
        <v>2.1</v>
      </c>
      <c r="H29" s="12" t="s">
        <v>66</v>
      </c>
      <c r="I29" s="12" t="s">
        <v>67</v>
      </c>
      <c r="J29" s="12" t="s">
        <v>66</v>
      </c>
      <c r="K29" s="12" t="s">
        <v>132</v>
      </c>
      <c r="L29" s="12" t="s">
        <v>135</v>
      </c>
      <c r="M29" s="12" t="s">
        <v>65</v>
      </c>
      <c r="N29" s="12">
        <v>85</v>
      </c>
      <c r="O29" s="22">
        <v>0.11111111111111099</v>
      </c>
      <c r="P29" s="23">
        <f>IF(F29="before 1989", 2024-1989, 2024-F29)</f>
        <v>35</v>
      </c>
      <c r="Q29" s="12">
        <f t="shared" si="0"/>
        <v>5.4359643400739288E-5</v>
      </c>
      <c r="R29" s="12">
        <v>1.7629828635898701</v>
      </c>
      <c r="S29" s="12">
        <v>1.2601543638999999</v>
      </c>
      <c r="T29" s="28">
        <f t="shared" si="1"/>
        <v>47.5</v>
      </c>
      <c r="U29" s="12"/>
      <c r="V29" s="34">
        <v>1</v>
      </c>
      <c r="W29" s="34">
        <v>1</v>
      </c>
      <c r="X29" s="34">
        <v>1</v>
      </c>
      <c r="Y29" s="34"/>
      <c r="Z29" s="12" t="s">
        <v>21</v>
      </c>
      <c r="AA29" s="3">
        <v>4</v>
      </c>
    </row>
    <row r="30" spans="1:27" s="3" customFormat="1" ht="15.9" customHeight="1" x14ac:dyDescent="0.35">
      <c r="A30" s="12">
        <v>29</v>
      </c>
      <c r="B30" s="13" t="s">
        <v>38</v>
      </c>
      <c r="C30" s="14" t="s">
        <v>103</v>
      </c>
      <c r="D30" s="12">
        <v>120</v>
      </c>
      <c r="E30" s="12">
        <v>100</v>
      </c>
      <c r="F30" s="12" t="s">
        <v>138</v>
      </c>
      <c r="G30" s="12">
        <v>2.4</v>
      </c>
      <c r="H30" s="12" t="s">
        <v>66</v>
      </c>
      <c r="I30" s="12" t="s">
        <v>67</v>
      </c>
      <c r="J30" s="12" t="s">
        <v>65</v>
      </c>
      <c r="K30" s="12" t="s">
        <v>132</v>
      </c>
      <c r="L30" s="12" t="s">
        <v>135</v>
      </c>
      <c r="M30" s="12" t="s">
        <v>66</v>
      </c>
      <c r="N30" s="12">
        <v>88</v>
      </c>
      <c r="O30" s="22">
        <v>0.14583333333333301</v>
      </c>
      <c r="P30" s="23">
        <f t="shared" ref="P30:P56" si="2">IF(F30="before 1989", 2024-1989, 2024-F30)</f>
        <v>35</v>
      </c>
      <c r="Q30" s="12">
        <f t="shared" si="0"/>
        <v>2.7179821700369644E-5</v>
      </c>
      <c r="R30" s="12">
        <v>1.55267294573272</v>
      </c>
      <c r="S30" s="12">
        <v>1.1331251073986499</v>
      </c>
      <c r="T30" s="28">
        <f t="shared" si="1"/>
        <v>40</v>
      </c>
      <c r="U30" s="12"/>
      <c r="V30" s="33">
        <v>1</v>
      </c>
      <c r="W30" s="33">
        <v>1</v>
      </c>
      <c r="X30" s="33"/>
      <c r="Y30" s="33">
        <v>1</v>
      </c>
      <c r="Z30" s="12" t="s">
        <v>8</v>
      </c>
      <c r="AA30" s="1">
        <v>4</v>
      </c>
    </row>
    <row r="31" spans="1:27" s="3" customFormat="1" ht="15.9" customHeight="1" x14ac:dyDescent="0.35">
      <c r="A31" s="12">
        <v>30</v>
      </c>
      <c r="B31" s="15" t="s">
        <v>39</v>
      </c>
      <c r="C31" s="16" t="s">
        <v>121</v>
      </c>
      <c r="D31" s="17">
        <v>40</v>
      </c>
      <c r="E31" s="12">
        <v>50</v>
      </c>
      <c r="F31" s="12" t="s">
        <v>138</v>
      </c>
      <c r="G31" s="12">
        <v>1.6</v>
      </c>
      <c r="H31" s="12" t="s">
        <v>66</v>
      </c>
      <c r="I31" s="12" t="s">
        <v>67</v>
      </c>
      <c r="J31" s="12" t="s">
        <v>66</v>
      </c>
      <c r="K31" s="12" t="s">
        <v>132</v>
      </c>
      <c r="L31" s="12" t="s">
        <v>136</v>
      </c>
      <c r="M31" s="12" t="s">
        <v>66</v>
      </c>
      <c r="N31" s="12">
        <v>88</v>
      </c>
      <c r="O31" s="22">
        <v>0.118055555555556</v>
      </c>
      <c r="P31" s="23">
        <f t="shared" si="2"/>
        <v>35</v>
      </c>
      <c r="Q31" s="12">
        <f t="shared" si="0"/>
        <v>8.1539465101108932E-5</v>
      </c>
      <c r="R31" s="12">
        <v>1.8860062790660499</v>
      </c>
      <c r="S31" s="12">
        <v>1.32760869406898</v>
      </c>
      <c r="T31" s="28">
        <f t="shared" si="1"/>
        <v>54.285714285714285</v>
      </c>
      <c r="U31" s="12"/>
      <c r="V31" s="32">
        <v>1</v>
      </c>
      <c r="W31" s="32">
        <v>1</v>
      </c>
      <c r="X31" s="32">
        <v>1</v>
      </c>
      <c r="Y31" s="32">
        <v>1</v>
      </c>
      <c r="Z31" s="12" t="s">
        <v>6</v>
      </c>
      <c r="AA31" s="1">
        <v>3.5</v>
      </c>
    </row>
    <row r="32" spans="1:27" s="3" customFormat="1" ht="15.9" customHeight="1" x14ac:dyDescent="0.35">
      <c r="A32" s="12">
        <v>31</v>
      </c>
      <c r="B32" s="13" t="s">
        <v>37</v>
      </c>
      <c r="C32" s="14" t="s">
        <v>122</v>
      </c>
      <c r="D32" s="12">
        <v>180</v>
      </c>
      <c r="E32" s="12">
        <v>100</v>
      </c>
      <c r="F32" s="12" t="s">
        <v>138</v>
      </c>
      <c r="G32" s="12">
        <v>3.5</v>
      </c>
      <c r="H32" s="12" t="s">
        <v>66</v>
      </c>
      <c r="I32" s="12" t="s">
        <v>67</v>
      </c>
      <c r="J32" s="12" t="s">
        <v>66</v>
      </c>
      <c r="K32" s="12" t="s">
        <v>132</v>
      </c>
      <c r="L32" s="12" t="s">
        <v>135</v>
      </c>
      <c r="M32" s="12" t="s">
        <v>66</v>
      </c>
      <c r="N32" s="12">
        <v>90</v>
      </c>
      <c r="O32" s="22">
        <v>0.44097222222222199</v>
      </c>
      <c r="P32" s="23">
        <f t="shared" si="2"/>
        <v>35</v>
      </c>
      <c r="Q32" s="12">
        <f t="shared" si="0"/>
        <v>1.8119881133579763E-5</v>
      </c>
      <c r="R32" s="12">
        <v>1.42964953025653</v>
      </c>
      <c r="S32" s="12">
        <v>1.0505765110571501</v>
      </c>
      <c r="T32" s="28">
        <f t="shared" si="1"/>
        <v>12.5</v>
      </c>
      <c r="U32" s="12"/>
      <c r="V32" s="32">
        <v>1</v>
      </c>
      <c r="W32" s="32">
        <v>1</v>
      </c>
      <c r="X32" s="32">
        <v>1</v>
      </c>
      <c r="Y32" s="32">
        <v>1</v>
      </c>
      <c r="Z32" s="12" t="s">
        <v>6</v>
      </c>
      <c r="AA32" s="1">
        <v>4</v>
      </c>
    </row>
    <row r="33" spans="1:27" s="3" customFormat="1" ht="15.9" customHeight="1" x14ac:dyDescent="0.35">
      <c r="A33" s="12">
        <v>32</v>
      </c>
      <c r="B33" s="13" t="s">
        <v>40</v>
      </c>
      <c r="C33" s="14" t="s">
        <v>120</v>
      </c>
      <c r="D33" s="12">
        <v>100</v>
      </c>
      <c r="E33" s="12">
        <v>50</v>
      </c>
      <c r="F33" s="12">
        <v>1996</v>
      </c>
      <c r="G33" s="12">
        <v>1.8</v>
      </c>
      <c r="H33" s="12" t="s">
        <v>66</v>
      </c>
      <c r="I33" s="12" t="s">
        <v>67</v>
      </c>
      <c r="J33" s="12" t="s">
        <v>65</v>
      </c>
      <c r="K33" s="12" t="s">
        <v>132</v>
      </c>
      <c r="L33" s="12" t="s">
        <v>135</v>
      </c>
      <c r="M33" s="12" t="s">
        <v>66</v>
      </c>
      <c r="N33" s="12">
        <v>90</v>
      </c>
      <c r="O33" s="22">
        <v>9.6527777777777796E-2</v>
      </c>
      <c r="P33" s="23">
        <f t="shared" si="2"/>
        <v>28</v>
      </c>
      <c r="Q33" s="12">
        <f t="shared" si="0"/>
        <v>4.0769732550554466E-5</v>
      </c>
      <c r="R33" s="12">
        <v>1.7690760749791901</v>
      </c>
      <c r="S33" s="12">
        <v>1.2636045993234899</v>
      </c>
      <c r="T33" s="28">
        <f t="shared" si="1"/>
        <v>48.571428571428569</v>
      </c>
      <c r="U33" s="12"/>
      <c r="V33" s="33">
        <v>1</v>
      </c>
      <c r="W33" s="33">
        <v>1</v>
      </c>
      <c r="X33" s="33"/>
      <c r="Y33" s="33">
        <v>1</v>
      </c>
      <c r="Z33" s="12" t="s">
        <v>8</v>
      </c>
      <c r="AA33" s="1">
        <v>3.5</v>
      </c>
    </row>
    <row r="34" spans="1:27" s="3" customFormat="1" ht="15.9" customHeight="1" x14ac:dyDescent="0.35">
      <c r="A34" s="12">
        <v>33</v>
      </c>
      <c r="B34" s="13" t="s">
        <v>41</v>
      </c>
      <c r="C34" s="14" t="s">
        <v>123</v>
      </c>
      <c r="D34" s="12">
        <v>75</v>
      </c>
      <c r="E34" s="12">
        <v>100</v>
      </c>
      <c r="F34" s="12" t="s">
        <v>138</v>
      </c>
      <c r="G34" s="12">
        <v>2.6</v>
      </c>
      <c r="H34" s="12" t="s">
        <v>66</v>
      </c>
      <c r="I34" s="12" t="s">
        <v>67</v>
      </c>
      <c r="J34" s="12" t="s">
        <v>66</v>
      </c>
      <c r="K34" s="12" t="s">
        <v>132</v>
      </c>
      <c r="L34" s="12" t="s">
        <v>135</v>
      </c>
      <c r="M34" s="12" t="s">
        <v>65</v>
      </c>
      <c r="N34" s="12">
        <v>85</v>
      </c>
      <c r="O34" s="22">
        <v>0.194444444444444</v>
      </c>
      <c r="P34" s="23">
        <f t="shared" si="2"/>
        <v>35</v>
      </c>
      <c r="Q34" s="12">
        <f t="shared" ref="Q34:Q56" si="3">1000/(D34*P34*8760)</f>
        <v>4.3487714720591432E-5</v>
      </c>
      <c r="R34" s="12">
        <v>1.6952781923982001</v>
      </c>
      <c r="S34" s="12">
        <v>1.2209940332339499</v>
      </c>
      <c r="T34" s="28">
        <f t="shared" ref="T34:T56" si="4">100-G34*100/AA34</f>
        <v>35</v>
      </c>
      <c r="U34" s="12"/>
      <c r="V34" s="34">
        <v>1</v>
      </c>
      <c r="W34" s="34">
        <v>1</v>
      </c>
      <c r="X34" s="34">
        <v>1</v>
      </c>
      <c r="Y34" s="34"/>
      <c r="Z34" s="12" t="s">
        <v>21</v>
      </c>
      <c r="AA34" s="1">
        <v>4</v>
      </c>
    </row>
    <row r="35" spans="1:27" s="3" customFormat="1" ht="15.9" customHeight="1" x14ac:dyDescent="0.35">
      <c r="A35" s="12">
        <v>34</v>
      </c>
      <c r="B35" s="13" t="s">
        <v>42</v>
      </c>
      <c r="C35" s="14" t="s">
        <v>104</v>
      </c>
      <c r="D35" s="12">
        <v>280</v>
      </c>
      <c r="E35" s="12">
        <v>150</v>
      </c>
      <c r="F35" s="12" t="s">
        <v>138</v>
      </c>
      <c r="G35" s="12">
        <v>4.0999999999999996</v>
      </c>
      <c r="H35" s="12" t="s">
        <v>66</v>
      </c>
      <c r="I35" s="12" t="s">
        <v>67</v>
      </c>
      <c r="J35" s="12" t="s">
        <v>65</v>
      </c>
      <c r="K35" s="12" t="s">
        <v>132</v>
      </c>
      <c r="L35" s="12" t="s">
        <v>135</v>
      </c>
      <c r="M35" s="12" t="s">
        <v>66</v>
      </c>
      <c r="N35" s="12">
        <v>88</v>
      </c>
      <c r="O35" s="22">
        <v>0.194444444444444</v>
      </c>
      <c r="P35" s="23">
        <f t="shared" si="2"/>
        <v>35</v>
      </c>
      <c r="Q35" s="12">
        <f t="shared" si="3"/>
        <v>1.1648495014444134E-5</v>
      </c>
      <c r="R35" s="12">
        <v>1.29559169601224</v>
      </c>
      <c r="S35" s="12">
        <v>0.95211467947827799</v>
      </c>
      <c r="T35" s="28">
        <f t="shared" si="4"/>
        <v>8.8888888888888999</v>
      </c>
      <c r="U35" s="12"/>
      <c r="V35" s="33">
        <v>1</v>
      </c>
      <c r="W35" s="33">
        <v>1</v>
      </c>
      <c r="X35" s="33"/>
      <c r="Y35" s="33">
        <v>1</v>
      </c>
      <c r="Z35" s="12" t="s">
        <v>8</v>
      </c>
      <c r="AA35" s="1">
        <v>4.5</v>
      </c>
    </row>
    <row r="36" spans="1:27" s="3" customFormat="1" ht="15.9" customHeight="1" x14ac:dyDescent="0.35">
      <c r="A36" s="12">
        <v>35</v>
      </c>
      <c r="B36" s="13" t="s">
        <v>43</v>
      </c>
      <c r="C36" s="14" t="s">
        <v>105</v>
      </c>
      <c r="D36" s="12">
        <v>130</v>
      </c>
      <c r="E36" s="12">
        <v>100</v>
      </c>
      <c r="F36" s="12" t="s">
        <v>138</v>
      </c>
      <c r="G36" s="12">
        <v>3.3</v>
      </c>
      <c r="H36" s="12" t="s">
        <v>65</v>
      </c>
      <c r="I36" s="12" t="s">
        <v>69</v>
      </c>
      <c r="J36" s="12" t="s">
        <v>65</v>
      </c>
      <c r="K36" s="12" t="s">
        <v>132</v>
      </c>
      <c r="L36" s="12" t="s">
        <v>135</v>
      </c>
      <c r="M36" s="12" t="s">
        <v>65</v>
      </c>
      <c r="N36" s="12">
        <v>90</v>
      </c>
      <c r="O36" s="22">
        <v>0.14583333333333301</v>
      </c>
      <c r="P36" s="23">
        <f t="shared" si="2"/>
        <v>35</v>
      </c>
      <c r="Q36" s="12">
        <f t="shared" si="3"/>
        <v>2.5089066184956597E-5</v>
      </c>
      <c r="R36" s="12">
        <v>1.52838694162276</v>
      </c>
      <c r="S36" s="12">
        <v>1.11736007329225</v>
      </c>
      <c r="T36" s="28">
        <f t="shared" si="4"/>
        <v>17.5</v>
      </c>
      <c r="U36" s="12"/>
      <c r="V36" s="12"/>
      <c r="W36" s="12"/>
      <c r="X36" s="12"/>
      <c r="Y36" s="12"/>
      <c r="Z36" s="12" t="s">
        <v>10</v>
      </c>
      <c r="AA36" s="1">
        <v>4</v>
      </c>
    </row>
    <row r="37" spans="1:27" s="3" customFormat="1" ht="15.9" customHeight="1" x14ac:dyDescent="0.35">
      <c r="A37" s="12">
        <v>36</v>
      </c>
      <c r="B37" s="13" t="s">
        <v>44</v>
      </c>
      <c r="C37" s="14" t="s">
        <v>123</v>
      </c>
      <c r="D37" s="12">
        <v>110</v>
      </c>
      <c r="E37" s="12">
        <v>100</v>
      </c>
      <c r="F37" s="12" t="s">
        <v>138</v>
      </c>
      <c r="G37" s="12">
        <v>3.1</v>
      </c>
      <c r="H37" s="12" t="s">
        <v>66</v>
      </c>
      <c r="I37" s="12" t="s">
        <v>69</v>
      </c>
      <c r="J37" s="12" t="s">
        <v>66</v>
      </c>
      <c r="K37" s="12" t="s">
        <v>132</v>
      </c>
      <c r="L37" s="12" t="s">
        <v>135</v>
      </c>
      <c r="M37" s="12" t="s">
        <v>66</v>
      </c>
      <c r="N37" s="12">
        <v>90</v>
      </c>
      <c r="O37" s="22">
        <v>0.35763888888888901</v>
      </c>
      <c r="P37" s="23">
        <f t="shared" si="2"/>
        <v>35</v>
      </c>
      <c r="Q37" s="12">
        <f t="shared" si="3"/>
        <v>2.9650714582221431E-5</v>
      </c>
      <c r="R37" s="12">
        <v>1.5790733352323101</v>
      </c>
      <c r="S37" s="12">
        <v>1.1499853588539499</v>
      </c>
      <c r="T37" s="28">
        <f t="shared" si="4"/>
        <v>22.5</v>
      </c>
      <c r="U37" s="12"/>
      <c r="V37" s="31">
        <v>1</v>
      </c>
      <c r="W37" s="31"/>
      <c r="X37" s="31">
        <v>1</v>
      </c>
      <c r="Y37" s="31">
        <v>1</v>
      </c>
      <c r="Z37" s="12" t="s">
        <v>14</v>
      </c>
      <c r="AA37" s="1">
        <v>4</v>
      </c>
    </row>
    <row r="38" spans="1:27" s="3" customFormat="1" ht="15.9" customHeight="1" x14ac:dyDescent="0.35">
      <c r="A38" s="12">
        <v>37</v>
      </c>
      <c r="B38" s="13" t="s">
        <v>44</v>
      </c>
      <c r="C38" s="14" t="s">
        <v>124</v>
      </c>
      <c r="D38" s="12">
        <v>110</v>
      </c>
      <c r="E38" s="12">
        <v>100</v>
      </c>
      <c r="F38" s="12" t="s">
        <v>138</v>
      </c>
      <c r="G38" s="12">
        <v>3</v>
      </c>
      <c r="H38" s="12" t="s">
        <v>66</v>
      </c>
      <c r="I38" s="12" t="s">
        <v>69</v>
      </c>
      <c r="J38" s="12" t="s">
        <v>66</v>
      </c>
      <c r="K38" s="12" t="s">
        <v>132</v>
      </c>
      <c r="L38" s="12" t="s">
        <v>135</v>
      </c>
      <c r="M38" s="12" t="s">
        <v>66</v>
      </c>
      <c r="N38" s="12">
        <v>85</v>
      </c>
      <c r="O38" s="22">
        <v>0.34027777777777801</v>
      </c>
      <c r="P38" s="23">
        <f t="shared" si="2"/>
        <v>35</v>
      </c>
      <c r="Q38" s="12">
        <f t="shared" si="3"/>
        <v>2.9650714582221431E-5</v>
      </c>
      <c r="R38" s="12">
        <v>1.5790733352323101</v>
      </c>
      <c r="S38" s="12">
        <v>1.1499853588539499</v>
      </c>
      <c r="T38" s="28">
        <f t="shared" si="4"/>
        <v>25</v>
      </c>
      <c r="U38" s="12"/>
      <c r="V38" s="31">
        <v>1</v>
      </c>
      <c r="W38" s="31"/>
      <c r="X38" s="31">
        <v>1</v>
      </c>
      <c r="Y38" s="31">
        <v>1</v>
      </c>
      <c r="Z38" s="12" t="s">
        <v>14</v>
      </c>
      <c r="AA38" s="1">
        <v>4</v>
      </c>
    </row>
    <row r="39" spans="1:27" s="3" customFormat="1" ht="15.9" customHeight="1" x14ac:dyDescent="0.35">
      <c r="A39" s="12">
        <v>38</v>
      </c>
      <c r="B39" s="13" t="s">
        <v>45</v>
      </c>
      <c r="C39" s="14" t="s">
        <v>125</v>
      </c>
      <c r="D39" s="12">
        <v>50</v>
      </c>
      <c r="E39" s="12">
        <v>100</v>
      </c>
      <c r="F39" s="12" t="s">
        <v>138</v>
      </c>
      <c r="G39" s="12">
        <v>2.5</v>
      </c>
      <c r="H39" s="12" t="s">
        <v>66</v>
      </c>
      <c r="I39" s="12" t="s">
        <v>67</v>
      </c>
      <c r="J39" s="12" t="s">
        <v>66</v>
      </c>
      <c r="K39" s="12" t="s">
        <v>132</v>
      </c>
      <c r="L39" s="12" t="s">
        <v>135</v>
      </c>
      <c r="M39" s="12" t="s">
        <v>66</v>
      </c>
      <c r="N39" s="12">
        <v>70</v>
      </c>
      <c r="O39" s="22">
        <v>0.10763888888888901</v>
      </c>
      <c r="P39" s="23">
        <f t="shared" si="2"/>
        <v>35</v>
      </c>
      <c r="Q39" s="12">
        <f t="shared" si="3"/>
        <v>6.5231572080887151E-5</v>
      </c>
      <c r="R39" s="12">
        <v>1.8183016078743801</v>
      </c>
      <c r="S39" s="12">
        <v>1.2910500634762001</v>
      </c>
      <c r="T39" s="28">
        <f t="shared" si="4"/>
        <v>37.5</v>
      </c>
      <c r="U39" s="12"/>
      <c r="V39" s="32">
        <v>1</v>
      </c>
      <c r="W39" s="32">
        <v>1</v>
      </c>
      <c r="X39" s="32">
        <v>1</v>
      </c>
      <c r="Y39" s="32">
        <v>1</v>
      </c>
      <c r="Z39" s="12" t="s">
        <v>6</v>
      </c>
      <c r="AA39" s="1">
        <v>4</v>
      </c>
    </row>
    <row r="40" spans="1:27" s="3" customFormat="1" ht="15.9" customHeight="1" x14ac:dyDescent="0.35">
      <c r="A40" s="12">
        <v>39</v>
      </c>
      <c r="B40" s="13" t="s">
        <v>46</v>
      </c>
      <c r="C40" s="14" t="s">
        <v>106</v>
      </c>
      <c r="D40" s="12">
        <v>30</v>
      </c>
      <c r="E40" s="12">
        <v>100</v>
      </c>
      <c r="F40" s="12" t="s">
        <v>138</v>
      </c>
      <c r="G40" s="12">
        <v>1.5</v>
      </c>
      <c r="H40" s="12" t="s">
        <v>66</v>
      </c>
      <c r="I40" s="12" t="s">
        <v>67</v>
      </c>
      <c r="J40" s="12" t="s">
        <v>66</v>
      </c>
      <c r="K40" s="12" t="s">
        <v>132</v>
      </c>
      <c r="L40" s="12" t="s">
        <v>135</v>
      </c>
      <c r="M40" s="12" t="s">
        <v>66</v>
      </c>
      <c r="N40" s="12">
        <v>85</v>
      </c>
      <c r="O40" s="22">
        <v>0.104166666666667</v>
      </c>
      <c r="P40" s="23">
        <f t="shared" si="2"/>
        <v>35</v>
      </c>
      <c r="Q40" s="12">
        <f t="shared" si="3"/>
        <v>1.0871928680147858E-4</v>
      </c>
      <c r="R40" s="12">
        <v>1.97329278144702</v>
      </c>
      <c r="S40" s="12">
        <v>1.37285079063421</v>
      </c>
      <c r="T40" s="28">
        <f t="shared" si="4"/>
        <v>62.5</v>
      </c>
      <c r="U40" s="12"/>
      <c r="V40" s="32">
        <v>1</v>
      </c>
      <c r="W40" s="32">
        <v>1</v>
      </c>
      <c r="X40" s="32">
        <v>1</v>
      </c>
      <c r="Y40" s="32">
        <v>1</v>
      </c>
      <c r="Z40" s="12" t="s">
        <v>6</v>
      </c>
      <c r="AA40" s="1">
        <v>4</v>
      </c>
    </row>
    <row r="41" spans="1:27" s="3" customFormat="1" ht="15.9" customHeight="1" x14ac:dyDescent="0.35">
      <c r="A41" s="12">
        <v>40</v>
      </c>
      <c r="B41" s="13" t="s">
        <v>47</v>
      </c>
      <c r="C41" s="14" t="s">
        <v>106</v>
      </c>
      <c r="D41" s="12">
        <v>180</v>
      </c>
      <c r="E41" s="12">
        <v>150</v>
      </c>
      <c r="F41" s="12" t="s">
        <v>138</v>
      </c>
      <c r="G41" s="12">
        <v>3.9</v>
      </c>
      <c r="H41" s="12" t="s">
        <v>66</v>
      </c>
      <c r="I41" s="12" t="s">
        <v>67</v>
      </c>
      <c r="J41" s="12" t="s">
        <v>65</v>
      </c>
      <c r="K41" s="12" t="s">
        <v>132</v>
      </c>
      <c r="L41" s="12" t="s">
        <v>135</v>
      </c>
      <c r="M41" s="12" t="s">
        <v>66</v>
      </c>
      <c r="N41" s="12">
        <v>85</v>
      </c>
      <c r="O41" s="22">
        <v>0.15486111111111101</v>
      </c>
      <c r="P41" s="23">
        <f t="shared" si="2"/>
        <v>35</v>
      </c>
      <c r="Q41" s="12">
        <f t="shared" si="3"/>
        <v>1.8119881133579763E-5</v>
      </c>
      <c r="R41" s="12">
        <v>1.42964953025653</v>
      </c>
      <c r="S41" s="12">
        <v>1.0505765110571501</v>
      </c>
      <c r="T41" s="28">
        <f t="shared" si="4"/>
        <v>13.333333333333329</v>
      </c>
      <c r="U41" s="12"/>
      <c r="V41" s="12">
        <v>1</v>
      </c>
      <c r="W41" s="12">
        <v>1</v>
      </c>
      <c r="X41" s="12"/>
      <c r="Y41" s="12">
        <v>1</v>
      </c>
      <c r="Z41" s="12" t="s">
        <v>8</v>
      </c>
      <c r="AA41" s="1">
        <v>4.5</v>
      </c>
    </row>
    <row r="42" spans="1:27" s="3" customFormat="1" ht="15.9" customHeight="1" x14ac:dyDescent="0.35">
      <c r="A42" s="12">
        <v>41</v>
      </c>
      <c r="B42" s="13" t="s">
        <v>47</v>
      </c>
      <c r="C42" s="14" t="s">
        <v>126</v>
      </c>
      <c r="D42" s="12">
        <v>180</v>
      </c>
      <c r="E42" s="12">
        <v>150</v>
      </c>
      <c r="F42" s="12" t="s">
        <v>138</v>
      </c>
      <c r="G42" s="12">
        <v>3.8</v>
      </c>
      <c r="H42" s="12" t="s">
        <v>66</v>
      </c>
      <c r="I42" s="12" t="s">
        <v>67</v>
      </c>
      <c r="J42" s="12" t="s">
        <v>66</v>
      </c>
      <c r="K42" s="12" t="s">
        <v>132</v>
      </c>
      <c r="L42" s="12" t="s">
        <v>135</v>
      </c>
      <c r="M42" s="12" t="s">
        <v>65</v>
      </c>
      <c r="N42" s="12">
        <v>70</v>
      </c>
      <c r="O42" s="22">
        <v>0.120138888888889</v>
      </c>
      <c r="P42" s="23">
        <f t="shared" si="2"/>
        <v>35</v>
      </c>
      <c r="Q42" s="12">
        <f t="shared" si="3"/>
        <v>1.8119881133579763E-5</v>
      </c>
      <c r="R42" s="12">
        <v>1.42964953025653</v>
      </c>
      <c r="S42" s="12">
        <v>1.0505765110571501</v>
      </c>
      <c r="T42" s="28">
        <f t="shared" si="4"/>
        <v>15.555555555555557</v>
      </c>
      <c r="U42" s="12"/>
      <c r="V42" s="34">
        <v>1</v>
      </c>
      <c r="W42" s="34">
        <v>1</v>
      </c>
      <c r="X42" s="34">
        <v>1</v>
      </c>
      <c r="Y42" s="34"/>
      <c r="Z42" s="12" t="s">
        <v>21</v>
      </c>
      <c r="AA42" s="1">
        <v>4.5</v>
      </c>
    </row>
    <row r="43" spans="1:27" s="3" customFormat="1" ht="15.9" customHeight="1" x14ac:dyDescent="0.35">
      <c r="A43" s="12">
        <v>42</v>
      </c>
      <c r="B43" s="13" t="s">
        <v>48</v>
      </c>
      <c r="C43" s="14" t="s">
        <v>127</v>
      </c>
      <c r="D43" s="12">
        <v>260</v>
      </c>
      <c r="E43" s="12">
        <v>150</v>
      </c>
      <c r="F43" s="12" t="s">
        <v>138</v>
      </c>
      <c r="G43" s="12">
        <v>4</v>
      </c>
      <c r="H43" s="12" t="s">
        <v>65</v>
      </c>
      <c r="I43" s="12" t="s">
        <v>67</v>
      </c>
      <c r="J43" s="12" t="s">
        <v>66</v>
      </c>
      <c r="K43" s="12" t="s">
        <v>132</v>
      </c>
      <c r="L43" s="12" t="s">
        <v>135</v>
      </c>
      <c r="M43" s="12" t="s">
        <v>66</v>
      </c>
      <c r="N43" s="12">
        <v>88</v>
      </c>
      <c r="O43" s="22">
        <v>0.165277777777778</v>
      </c>
      <c r="P43" s="23">
        <f t="shared" si="2"/>
        <v>35</v>
      </c>
      <c r="Q43" s="12">
        <f t="shared" si="3"/>
        <v>1.2544533092478298E-5</v>
      </c>
      <c r="R43" s="12">
        <v>1.3180770237656001</v>
      </c>
      <c r="S43" s="12">
        <v>0.96932105481557296</v>
      </c>
      <c r="T43" s="28">
        <f t="shared" si="4"/>
        <v>11.111111111111114</v>
      </c>
      <c r="U43" s="12"/>
      <c r="V43" s="12"/>
      <c r="W43" s="12">
        <v>1</v>
      </c>
      <c r="X43" s="12">
        <v>1</v>
      </c>
      <c r="Y43" s="12">
        <v>1</v>
      </c>
      <c r="Z43" s="12" t="s">
        <v>49</v>
      </c>
      <c r="AA43" s="1">
        <v>4.5</v>
      </c>
    </row>
    <row r="44" spans="1:27" s="3" customFormat="1" ht="15.9" customHeight="1" x14ac:dyDescent="0.35">
      <c r="A44" s="12">
        <v>43</v>
      </c>
      <c r="B44" s="13" t="s">
        <v>50</v>
      </c>
      <c r="C44" s="14" t="s">
        <v>128</v>
      </c>
      <c r="D44" s="12">
        <v>170</v>
      </c>
      <c r="E44" s="12">
        <v>100</v>
      </c>
      <c r="F44" s="12" t="s">
        <v>138</v>
      </c>
      <c r="G44" s="12">
        <v>3.1</v>
      </c>
      <c r="H44" s="12" t="s">
        <v>66</v>
      </c>
      <c r="I44" s="12" t="s">
        <v>67</v>
      </c>
      <c r="J44" s="12" t="s">
        <v>65</v>
      </c>
      <c r="K44" s="12" t="s">
        <v>132</v>
      </c>
      <c r="L44" s="12" t="s">
        <v>135</v>
      </c>
      <c r="M44" s="12" t="s">
        <v>66</v>
      </c>
      <c r="N44" s="12">
        <v>85</v>
      </c>
      <c r="O44" s="22">
        <v>0.148611111111111</v>
      </c>
      <c r="P44" s="23">
        <f t="shared" si="2"/>
        <v>35</v>
      </c>
      <c r="Q44" s="12">
        <f t="shared" si="3"/>
        <v>1.9185756494378574E-5</v>
      </c>
      <c r="R44" s="12">
        <v>1.4469921403928301</v>
      </c>
      <c r="S44" s="12">
        <v>1.06263419653789</v>
      </c>
      <c r="T44" s="28">
        <f t="shared" si="4"/>
        <v>22.5</v>
      </c>
      <c r="U44" s="12"/>
      <c r="V44" s="33">
        <v>1</v>
      </c>
      <c r="W44" s="33">
        <v>1</v>
      </c>
      <c r="X44" s="33"/>
      <c r="Y44" s="33">
        <v>1</v>
      </c>
      <c r="Z44" s="12" t="s">
        <v>8</v>
      </c>
      <c r="AA44" s="1">
        <v>4</v>
      </c>
    </row>
    <row r="45" spans="1:27" s="3" customFormat="1" ht="15.9" customHeight="1" x14ac:dyDescent="0.35">
      <c r="A45" s="12">
        <v>44</v>
      </c>
      <c r="B45" s="13" t="s">
        <v>51</v>
      </c>
      <c r="C45" s="14" t="s">
        <v>129</v>
      </c>
      <c r="D45" s="12">
        <v>245</v>
      </c>
      <c r="E45" s="12">
        <v>100</v>
      </c>
      <c r="F45" s="12">
        <v>1999</v>
      </c>
      <c r="G45" s="12">
        <v>2.6</v>
      </c>
      <c r="H45" s="12" t="s">
        <v>65</v>
      </c>
      <c r="I45" s="12" t="s">
        <v>68</v>
      </c>
      <c r="J45" s="12" t="s">
        <v>65</v>
      </c>
      <c r="K45" s="12" t="s">
        <v>132</v>
      </c>
      <c r="L45" s="12" t="s">
        <v>135</v>
      </c>
      <c r="M45" s="12" t="s">
        <v>65</v>
      </c>
      <c r="N45" s="12">
        <v>75</v>
      </c>
      <c r="O45" s="22">
        <v>0.297222222222222</v>
      </c>
      <c r="P45" s="23">
        <f t="shared" si="2"/>
        <v>25</v>
      </c>
      <c r="Q45" s="12">
        <f t="shared" si="3"/>
        <v>1.8637592023110614E-5</v>
      </c>
      <c r="R45" s="12">
        <v>1.55427415195153</v>
      </c>
      <c r="S45" s="12">
        <v>1.13415583390299</v>
      </c>
      <c r="T45" s="28">
        <f t="shared" si="4"/>
        <v>35</v>
      </c>
      <c r="U45" s="12"/>
      <c r="V45" s="17"/>
      <c r="W45" s="17"/>
      <c r="X45" s="17"/>
      <c r="Y45" s="17"/>
      <c r="Z45" s="12" t="s">
        <v>10</v>
      </c>
      <c r="AA45" s="1">
        <v>4</v>
      </c>
    </row>
    <row r="46" spans="1:27" s="3" customFormat="1" ht="15.9" customHeight="1" x14ac:dyDescent="0.35">
      <c r="A46" s="12">
        <v>45</v>
      </c>
      <c r="B46" s="13" t="s">
        <v>52</v>
      </c>
      <c r="C46" s="14" t="s">
        <v>125</v>
      </c>
      <c r="D46" s="12">
        <v>310</v>
      </c>
      <c r="E46" s="12">
        <v>100</v>
      </c>
      <c r="F46" s="12" t="s">
        <v>138</v>
      </c>
      <c r="G46" s="12">
        <v>3.3</v>
      </c>
      <c r="H46" s="12" t="s">
        <v>66</v>
      </c>
      <c r="I46" s="12" t="s">
        <v>67</v>
      </c>
      <c r="J46" s="12" t="s">
        <v>66</v>
      </c>
      <c r="K46" s="12" t="s">
        <v>132</v>
      </c>
      <c r="L46" s="12" t="s">
        <v>135</v>
      </c>
      <c r="M46" s="12" t="s">
        <v>65</v>
      </c>
      <c r="N46" s="12">
        <v>85</v>
      </c>
      <c r="O46" s="22">
        <v>6.5972222222222196E-2</v>
      </c>
      <c r="P46" s="23">
        <f t="shared" si="2"/>
        <v>35</v>
      </c>
      <c r="Q46" s="12">
        <f t="shared" si="3"/>
        <v>1.0521221303368895E-5</v>
      </c>
      <c r="R46" s="12">
        <v>1.2647094956946801</v>
      </c>
      <c r="S46" s="12">
        <v>0.927989628694177</v>
      </c>
      <c r="T46" s="28">
        <f t="shared" si="4"/>
        <v>17.5</v>
      </c>
      <c r="U46" s="12"/>
      <c r="V46" s="34">
        <v>1</v>
      </c>
      <c r="W46" s="34">
        <v>1</v>
      </c>
      <c r="X46" s="34">
        <v>1</v>
      </c>
      <c r="Y46" s="34"/>
      <c r="Z46" s="12" t="s">
        <v>21</v>
      </c>
      <c r="AA46" s="1">
        <v>4</v>
      </c>
    </row>
    <row r="47" spans="1:27" s="3" customFormat="1" ht="15.9" customHeight="1" x14ac:dyDescent="0.35">
      <c r="A47" s="12">
        <v>46</v>
      </c>
      <c r="B47" s="13" t="s">
        <v>53</v>
      </c>
      <c r="C47" s="14" t="s">
        <v>106</v>
      </c>
      <c r="D47" s="12">
        <v>370</v>
      </c>
      <c r="E47" s="12">
        <v>150</v>
      </c>
      <c r="F47" s="12" t="s">
        <v>138</v>
      </c>
      <c r="G47" s="12">
        <v>4.0999999999999996</v>
      </c>
      <c r="H47" s="12" t="s">
        <v>66</v>
      </c>
      <c r="I47" s="12" t="s">
        <v>68</v>
      </c>
      <c r="J47" s="12" t="s">
        <v>66</v>
      </c>
      <c r="K47" s="12" t="s">
        <v>132</v>
      </c>
      <c r="L47" s="12" t="s">
        <v>135</v>
      </c>
      <c r="M47" s="12" t="s">
        <v>66</v>
      </c>
      <c r="N47" s="12">
        <v>88</v>
      </c>
      <c r="O47" s="22">
        <v>0.20833333333333301</v>
      </c>
      <c r="P47" s="23">
        <f t="shared" si="2"/>
        <v>35</v>
      </c>
      <c r="Q47" s="12">
        <f t="shared" si="3"/>
        <v>8.8150773082279933E-6</v>
      </c>
      <c r="R47" s="12">
        <v>1.2110264053742601</v>
      </c>
      <c r="S47" s="12">
        <v>0.88461544949620796</v>
      </c>
      <c r="T47" s="28">
        <f t="shared" si="4"/>
        <v>8.8888888888888999</v>
      </c>
      <c r="U47" s="12"/>
      <c r="V47" s="31">
        <v>1</v>
      </c>
      <c r="W47" s="31"/>
      <c r="X47" s="31">
        <v>1</v>
      </c>
      <c r="Y47" s="31">
        <v>1</v>
      </c>
      <c r="Z47" s="12" t="s">
        <v>14</v>
      </c>
      <c r="AA47" s="1">
        <v>4.5</v>
      </c>
    </row>
    <row r="48" spans="1:27" s="3" customFormat="1" ht="15.9" customHeight="1" x14ac:dyDescent="0.35">
      <c r="A48" s="12">
        <v>47</v>
      </c>
      <c r="B48" s="13" t="s">
        <v>54</v>
      </c>
      <c r="C48" s="14" t="s">
        <v>130</v>
      </c>
      <c r="D48" s="12">
        <v>90</v>
      </c>
      <c r="E48" s="12">
        <v>80</v>
      </c>
      <c r="F48" s="12" t="s">
        <v>138</v>
      </c>
      <c r="G48" s="12">
        <v>2.5</v>
      </c>
      <c r="H48" s="12" t="s">
        <v>66</v>
      </c>
      <c r="I48" s="12" t="s">
        <v>68</v>
      </c>
      <c r="J48" s="12" t="s">
        <v>66</v>
      </c>
      <c r="K48" s="12" t="s">
        <v>132</v>
      </c>
      <c r="L48" s="12" t="s">
        <v>135</v>
      </c>
      <c r="M48" s="12" t="s">
        <v>66</v>
      </c>
      <c r="N48" s="12">
        <v>90</v>
      </c>
      <c r="O48" s="22">
        <v>0.13541666666666699</v>
      </c>
      <c r="P48" s="23">
        <f t="shared" si="2"/>
        <v>35</v>
      </c>
      <c r="Q48" s="12">
        <f t="shared" si="3"/>
        <v>3.6239762267159525E-5</v>
      </c>
      <c r="R48" s="12">
        <v>1.6399594481136901</v>
      </c>
      <c r="S48" s="12">
        <v>1.18781869533039</v>
      </c>
      <c r="T48" s="28">
        <f t="shared" si="4"/>
        <v>37.5</v>
      </c>
      <c r="U48" s="12"/>
      <c r="V48" s="31">
        <v>1</v>
      </c>
      <c r="W48" s="31"/>
      <c r="X48" s="31">
        <v>1</v>
      </c>
      <c r="Y48" s="31">
        <v>1</v>
      </c>
      <c r="Z48" s="12" t="s">
        <v>14</v>
      </c>
      <c r="AA48" s="1">
        <v>4</v>
      </c>
    </row>
    <row r="49" spans="1:27" s="3" customFormat="1" ht="15.9" customHeight="1" x14ac:dyDescent="0.35">
      <c r="A49" s="12">
        <v>48</v>
      </c>
      <c r="B49" s="13" t="s">
        <v>55</v>
      </c>
      <c r="C49" s="14" t="s">
        <v>107</v>
      </c>
      <c r="D49" s="12">
        <v>290</v>
      </c>
      <c r="E49" s="12">
        <v>100</v>
      </c>
      <c r="F49" s="12" t="s">
        <v>138</v>
      </c>
      <c r="G49" s="12">
        <v>3.7</v>
      </c>
      <c r="H49" s="12" t="s">
        <v>65</v>
      </c>
      <c r="I49" s="12" t="s">
        <v>68</v>
      </c>
      <c r="J49" s="12" t="s">
        <v>65</v>
      </c>
      <c r="K49" s="12" t="s">
        <v>132</v>
      </c>
      <c r="L49" s="12" t="s">
        <v>135</v>
      </c>
      <c r="M49" s="12" t="s">
        <v>65</v>
      </c>
      <c r="N49" s="12">
        <v>80</v>
      </c>
      <c r="O49" s="22">
        <v>0.12847222222222199</v>
      </c>
      <c r="P49" s="23">
        <f t="shared" si="2"/>
        <v>35</v>
      </c>
      <c r="Q49" s="12">
        <f t="shared" si="3"/>
        <v>1.1246822772566749E-5</v>
      </c>
      <c r="R49" s="12">
        <v>1.2849445307434699</v>
      </c>
      <c r="S49" s="12">
        <v>0.94386273123881603</v>
      </c>
      <c r="T49" s="28">
        <f t="shared" si="4"/>
        <v>7.5</v>
      </c>
      <c r="U49" s="12"/>
      <c r="V49" s="12"/>
      <c r="W49" s="12"/>
      <c r="X49" s="12"/>
      <c r="Y49" s="12"/>
      <c r="Z49" s="12" t="s">
        <v>10</v>
      </c>
      <c r="AA49" s="1">
        <v>4</v>
      </c>
    </row>
    <row r="50" spans="1:27" s="3" customFormat="1" ht="15.9" customHeight="1" x14ac:dyDescent="0.35">
      <c r="A50" s="12">
        <v>49</v>
      </c>
      <c r="B50" s="13" t="s">
        <v>56</v>
      </c>
      <c r="C50" s="14" t="s">
        <v>103</v>
      </c>
      <c r="D50" s="12">
        <v>410</v>
      </c>
      <c r="E50" s="12">
        <v>150</v>
      </c>
      <c r="F50" s="12">
        <v>2010</v>
      </c>
      <c r="G50" s="12">
        <v>3.1</v>
      </c>
      <c r="H50" s="12" t="s">
        <v>66</v>
      </c>
      <c r="I50" s="12" t="s">
        <v>69</v>
      </c>
      <c r="J50" s="12" t="s">
        <v>65</v>
      </c>
      <c r="K50" s="12" t="s">
        <v>132</v>
      </c>
      <c r="L50" s="12" t="s">
        <v>135</v>
      </c>
      <c r="M50" s="12" t="s">
        <v>66</v>
      </c>
      <c r="N50" s="12">
        <v>15</v>
      </c>
      <c r="O50" s="22">
        <v>0.26041666666666702</v>
      </c>
      <c r="P50" s="23">
        <f t="shared" si="2"/>
        <v>14</v>
      </c>
      <c r="Q50" s="12">
        <f t="shared" si="3"/>
        <v>1.988767441490462E-5</v>
      </c>
      <c r="R50" s="12">
        <v>2.1703199482196598</v>
      </c>
      <c r="S50" s="12">
        <v>1.46802177881975</v>
      </c>
      <c r="T50" s="28">
        <f t="shared" si="4"/>
        <v>31.111111111111114</v>
      </c>
      <c r="U50" s="12"/>
      <c r="V50" s="33">
        <v>1</v>
      </c>
      <c r="W50" s="33"/>
      <c r="X50" s="33"/>
      <c r="Y50" s="33">
        <v>1</v>
      </c>
      <c r="Z50" s="12" t="s">
        <v>57</v>
      </c>
      <c r="AA50" s="1">
        <v>4.5</v>
      </c>
    </row>
    <row r="51" spans="1:27" s="3" customFormat="1" ht="15.9" customHeight="1" x14ac:dyDescent="0.35">
      <c r="A51" s="12">
        <v>50</v>
      </c>
      <c r="B51" s="13" t="s">
        <v>58</v>
      </c>
      <c r="C51" s="14" t="s">
        <v>108</v>
      </c>
      <c r="D51" s="12">
        <v>320</v>
      </c>
      <c r="E51" s="12">
        <v>150</v>
      </c>
      <c r="F51" s="12" t="s">
        <v>138</v>
      </c>
      <c r="G51" s="12">
        <v>3.9</v>
      </c>
      <c r="H51" s="12" t="s">
        <v>66</v>
      </c>
      <c r="I51" s="12" t="s">
        <v>68</v>
      </c>
      <c r="J51" s="12" t="s">
        <v>66</v>
      </c>
      <c r="K51" s="12" t="s">
        <v>132</v>
      </c>
      <c r="L51" s="12" t="s">
        <v>135</v>
      </c>
      <c r="M51" s="12" t="s">
        <v>65</v>
      </c>
      <c r="N51" s="12">
        <v>80</v>
      </c>
      <c r="O51" s="22">
        <v>0.32638888888888901</v>
      </c>
      <c r="P51" s="23">
        <f t="shared" si="2"/>
        <v>35</v>
      </c>
      <c r="Q51" s="12">
        <f t="shared" si="3"/>
        <v>1.0192433137638617E-5</v>
      </c>
      <c r="R51" s="12">
        <v>1.2550765254945899</v>
      </c>
      <c r="S51" s="12">
        <v>0.92034372777441598</v>
      </c>
      <c r="T51" s="28">
        <f t="shared" si="4"/>
        <v>13.333333333333329</v>
      </c>
      <c r="U51" s="12"/>
      <c r="V51" s="35">
        <v>1</v>
      </c>
      <c r="W51" s="35"/>
      <c r="X51" s="35">
        <v>1</v>
      </c>
      <c r="Y51" s="35"/>
      <c r="Z51" s="12" t="s">
        <v>59</v>
      </c>
      <c r="AA51" s="1">
        <v>4.5</v>
      </c>
    </row>
    <row r="52" spans="1:27" ht="18" x14ac:dyDescent="0.35">
      <c r="A52" s="7">
        <v>51</v>
      </c>
      <c r="B52" s="18" t="s">
        <v>60</v>
      </c>
      <c r="C52" s="11" t="s">
        <v>104</v>
      </c>
      <c r="D52" s="7">
        <v>55</v>
      </c>
      <c r="E52" s="7">
        <v>150</v>
      </c>
      <c r="F52" s="7">
        <v>2010</v>
      </c>
      <c r="G52" s="19">
        <v>3.7</v>
      </c>
      <c r="H52" s="19" t="s">
        <v>65</v>
      </c>
      <c r="I52" s="19" t="s">
        <v>69</v>
      </c>
      <c r="J52" s="19" t="s">
        <v>65</v>
      </c>
      <c r="K52" s="19" t="s">
        <v>132</v>
      </c>
      <c r="L52" s="19" t="s">
        <v>135</v>
      </c>
      <c r="M52" s="19" t="s">
        <v>66</v>
      </c>
      <c r="N52" s="19">
        <v>10</v>
      </c>
      <c r="O52" s="24">
        <v>0.13888888888888901</v>
      </c>
      <c r="P52" s="25">
        <f t="shared" si="2"/>
        <v>14</v>
      </c>
      <c r="Q52" s="36">
        <f t="shared" si="3"/>
        <v>1.4825357291110716E-4</v>
      </c>
      <c r="R52" s="36">
        <v>3.6643322786050501</v>
      </c>
      <c r="S52" s="36">
        <v>1.9917933106521799</v>
      </c>
      <c r="T52" s="28">
        <f t="shared" si="4"/>
        <v>17.777777777777771</v>
      </c>
      <c r="U52" s="36"/>
      <c r="V52" s="36"/>
      <c r="W52" s="36"/>
      <c r="X52" s="36">
        <v>1</v>
      </c>
      <c r="Y52" s="36">
        <v>1</v>
      </c>
      <c r="Z52" s="38"/>
      <c r="AA52" s="1">
        <v>4.5</v>
      </c>
    </row>
    <row r="53" spans="1:27" ht="18" x14ac:dyDescent="0.35">
      <c r="A53" s="7">
        <v>52</v>
      </c>
      <c r="B53" s="18" t="s">
        <v>61</v>
      </c>
      <c r="C53" s="11" t="s">
        <v>106</v>
      </c>
      <c r="D53" s="7">
        <v>28</v>
      </c>
      <c r="E53" s="7">
        <v>250</v>
      </c>
      <c r="F53" s="7">
        <v>2012</v>
      </c>
      <c r="G53" s="19">
        <v>4.0999999999999996</v>
      </c>
      <c r="H53" s="19" t="s">
        <v>65</v>
      </c>
      <c r="I53" s="19" t="s">
        <v>69</v>
      </c>
      <c r="J53" s="19" t="s">
        <v>65</v>
      </c>
      <c r="K53" s="19" t="s">
        <v>134</v>
      </c>
      <c r="L53" s="26" t="s">
        <v>137</v>
      </c>
      <c r="M53" s="19" t="s">
        <v>65</v>
      </c>
      <c r="N53" s="19">
        <v>5</v>
      </c>
      <c r="O53" s="24">
        <v>0.163194444444444</v>
      </c>
      <c r="P53" s="25">
        <f t="shared" si="2"/>
        <v>12</v>
      </c>
      <c r="Q53" s="36">
        <f t="shared" si="3"/>
        <v>3.3974777125462055E-4</v>
      </c>
      <c r="R53" s="36">
        <v>5.9826783623261104</v>
      </c>
      <c r="S53" s="36">
        <v>2.4820155349277901</v>
      </c>
      <c r="T53" s="28">
        <f t="shared" si="4"/>
        <v>54.44444444444445</v>
      </c>
      <c r="U53" s="36"/>
      <c r="V53" s="36"/>
      <c r="W53" s="36"/>
      <c r="X53" s="36">
        <v>1</v>
      </c>
      <c r="Y53" s="36"/>
      <c r="Z53" s="38"/>
      <c r="AA53" s="5">
        <v>9</v>
      </c>
    </row>
    <row r="54" spans="1:27" ht="31.2" x14ac:dyDescent="0.35">
      <c r="A54" s="7">
        <v>53</v>
      </c>
      <c r="B54" s="18" t="s">
        <v>62</v>
      </c>
      <c r="C54" s="11" t="s">
        <v>131</v>
      </c>
      <c r="D54" s="7">
        <v>5</v>
      </c>
      <c r="E54" s="7">
        <v>150</v>
      </c>
      <c r="F54" s="7">
        <v>2009</v>
      </c>
      <c r="G54" s="19">
        <v>2.9</v>
      </c>
      <c r="H54" s="19" t="s">
        <v>66</v>
      </c>
      <c r="I54" s="19" t="s">
        <v>69</v>
      </c>
      <c r="J54" s="19" t="s">
        <v>65</v>
      </c>
      <c r="K54" s="19" t="s">
        <v>132</v>
      </c>
      <c r="L54" s="19" t="s">
        <v>135</v>
      </c>
      <c r="M54" s="19" t="s">
        <v>66</v>
      </c>
      <c r="N54" s="19">
        <v>5</v>
      </c>
      <c r="O54" s="24">
        <v>0.121527777777778</v>
      </c>
      <c r="P54" s="25">
        <f t="shared" si="2"/>
        <v>15</v>
      </c>
      <c r="Q54" s="36">
        <f t="shared" si="3"/>
        <v>1.5220700152207001E-3</v>
      </c>
      <c r="R54" s="36">
        <v>4.62975678834575</v>
      </c>
      <c r="S54" s="36">
        <v>2.22565151776341</v>
      </c>
      <c r="T54" s="28">
        <f t="shared" si="4"/>
        <v>35.555555555555557</v>
      </c>
      <c r="U54" s="36"/>
      <c r="V54" s="36">
        <v>1</v>
      </c>
      <c r="W54" s="36"/>
      <c r="X54" s="36">
        <v>1</v>
      </c>
      <c r="Y54" s="36">
        <v>1</v>
      </c>
      <c r="Z54" s="38"/>
      <c r="AA54" s="1">
        <v>4.5</v>
      </c>
    </row>
    <row r="55" spans="1:27" ht="31.2" x14ac:dyDescent="0.35">
      <c r="A55" s="7">
        <v>54</v>
      </c>
      <c r="B55" s="18" t="s">
        <v>63</v>
      </c>
      <c r="C55" s="11" t="s">
        <v>109</v>
      </c>
      <c r="D55" s="7">
        <v>51</v>
      </c>
      <c r="E55" s="7">
        <v>150</v>
      </c>
      <c r="F55" s="7">
        <v>2012</v>
      </c>
      <c r="G55" s="19">
        <v>3.1</v>
      </c>
      <c r="H55" s="19" t="s">
        <v>65</v>
      </c>
      <c r="I55" s="19" t="s">
        <v>69</v>
      </c>
      <c r="J55" s="19" t="s">
        <v>65</v>
      </c>
      <c r="K55" s="19" t="s">
        <v>132</v>
      </c>
      <c r="L55" s="19" t="s">
        <v>135</v>
      </c>
      <c r="M55" s="19" t="s">
        <v>65</v>
      </c>
      <c r="N55" s="19">
        <v>5</v>
      </c>
      <c r="O55" s="24">
        <v>0.20138888888888901</v>
      </c>
      <c r="P55" s="25">
        <f t="shared" si="2"/>
        <v>12</v>
      </c>
      <c r="Q55" s="36">
        <f t="shared" si="3"/>
        <v>1.8652818813979168E-4</v>
      </c>
      <c r="R55" s="36">
        <v>5.43687969546788</v>
      </c>
      <c r="S55" s="36">
        <v>2.38635249147283</v>
      </c>
      <c r="T55" s="28">
        <f t="shared" si="4"/>
        <v>31.111111111111114</v>
      </c>
      <c r="U55" s="36"/>
      <c r="V55" s="36"/>
      <c r="W55" s="36"/>
      <c r="X55" s="36">
        <v>1</v>
      </c>
      <c r="Y55" s="36"/>
      <c r="Z55" s="38"/>
      <c r="AA55" s="1">
        <v>4.5</v>
      </c>
    </row>
    <row r="56" spans="1:27" ht="18" x14ac:dyDescent="0.35">
      <c r="A56" s="7">
        <v>55</v>
      </c>
      <c r="B56" s="18" t="s">
        <v>64</v>
      </c>
      <c r="C56" s="11" t="s">
        <v>110</v>
      </c>
      <c r="D56" s="7">
        <v>60</v>
      </c>
      <c r="E56" s="7">
        <v>150</v>
      </c>
      <c r="F56" s="7">
        <v>2010</v>
      </c>
      <c r="G56" s="19">
        <v>2.6</v>
      </c>
      <c r="H56" s="19" t="s">
        <v>66</v>
      </c>
      <c r="I56" s="19" t="s">
        <v>69</v>
      </c>
      <c r="J56" s="19" t="s">
        <v>65</v>
      </c>
      <c r="K56" s="19" t="s">
        <v>133</v>
      </c>
      <c r="L56" s="19" t="s">
        <v>135</v>
      </c>
      <c r="M56" s="19" t="s">
        <v>65</v>
      </c>
      <c r="N56" s="19">
        <v>10</v>
      </c>
      <c r="O56" s="24">
        <v>0.28819444444444398</v>
      </c>
      <c r="P56" s="25">
        <f t="shared" si="2"/>
        <v>14</v>
      </c>
      <c r="Q56" s="36">
        <f t="shared" si="3"/>
        <v>1.3589910850184822E-4</v>
      </c>
      <c r="R56" s="36">
        <v>3.61026907037725</v>
      </c>
      <c r="S56" s="36">
        <v>1.9769294848576999</v>
      </c>
      <c r="T56" s="28">
        <f t="shared" si="4"/>
        <v>42.222222222222221</v>
      </c>
      <c r="U56" s="36"/>
      <c r="V56" s="36">
        <v>1</v>
      </c>
      <c r="W56" s="36"/>
      <c r="X56" s="36">
        <v>1</v>
      </c>
      <c r="Y56" s="36"/>
      <c r="Z56" s="38"/>
      <c r="AA56" s="1">
        <v>4.5</v>
      </c>
    </row>
    <row r="57" spans="1:27" ht="18" x14ac:dyDescent="0.35">
      <c r="P57" s="23"/>
    </row>
    <row r="64" spans="1:27" x14ac:dyDescent="0.35">
      <c r="T64" s="37"/>
    </row>
    <row r="65" spans="20:20" x14ac:dyDescent="0.35">
      <c r="T65" s="37"/>
    </row>
    <row r="66" spans="20:20" x14ac:dyDescent="0.35">
      <c r="T66" s="37"/>
    </row>
    <row r="67" spans="20:20" x14ac:dyDescent="0.35">
      <c r="T67" s="37"/>
    </row>
    <row r="68" spans="20:20" x14ac:dyDescent="0.35">
      <c r="T68" s="37"/>
    </row>
    <row r="69" spans="20:20" x14ac:dyDescent="0.35">
      <c r="T69" s="37"/>
    </row>
    <row r="70" spans="20:20" x14ac:dyDescent="0.35">
      <c r="T70" s="37"/>
    </row>
    <row r="71" spans="20:20" x14ac:dyDescent="0.35">
      <c r="T71" s="37"/>
    </row>
    <row r="77" spans="20:20" x14ac:dyDescent="0.35">
      <c r="T77" s="37"/>
    </row>
    <row r="78" spans="20:20" x14ac:dyDescent="0.35">
      <c r="T78" s="37"/>
    </row>
    <row r="79" spans="20:20" x14ac:dyDescent="0.35">
      <c r="T79" s="37"/>
    </row>
    <row r="80" spans="20:20" x14ac:dyDescent="0.35">
      <c r="T80" s="37"/>
    </row>
    <row r="81" spans="20:20" x14ac:dyDescent="0.35">
      <c r="T81" s="37"/>
    </row>
    <row r="82" spans="20:20" x14ac:dyDescent="0.35">
      <c r="T82" s="37"/>
    </row>
    <row r="83" spans="20:20" x14ac:dyDescent="0.35">
      <c r="T83" s="37"/>
    </row>
    <row r="84" spans="20:20" x14ac:dyDescent="0.35">
      <c r="T84" s="37"/>
    </row>
    <row r="85" spans="20:20" x14ac:dyDescent="0.35">
      <c r="T85" s="37"/>
    </row>
  </sheetData>
  <pageMargins left="0.70866141732283505" right="0.70866141732283505" top="0.74803149606299202" bottom="0.74803149606299202" header="0.31496062992126" footer="0.3149606299212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таблица параметров</vt:lpstr>
      <vt:lpstr>'таблица параметров'!Заголовки_для_печати</vt:lpstr>
    </vt:vector>
  </TitlesOfParts>
  <Company>RePack by SPecialiST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Ахметов</dc:creator>
  <cp:lastModifiedBy>Надежда</cp:lastModifiedBy>
  <dcterms:created xsi:type="dcterms:W3CDTF">2017-01-10T09:22:00Z</dcterms:created>
  <dcterms:modified xsi:type="dcterms:W3CDTF">2024-06-19T12:59:09Z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100EE5EA1D8C473C834FFF416EEEA38A_13</vt:lpwstr>
  </property>
  <property fmtid="{D5CDD505-2E9C-101B-9397-08002B2CF9AE}" pid="3" name="KSOProductBuildVer">
    <vt:lpwstr>1049-12.2.0.16731</vt:lpwstr>
  </property>
</Properties>
</file>