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자산배분전략실\상품개발협의체\국내외 ETF 현황\Thematic ETF\20250109\"/>
    </mc:Choice>
  </mc:AlternateContent>
  <bookViews>
    <workbookView xWindow="0" yWindow="0" windowWidth="28800" windowHeight="11070"/>
  </bookViews>
  <sheets>
    <sheet name="Summary" sheetId="3" r:id="rId1"/>
    <sheet name="RAW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79" i="3" l="1"/>
  <c r="C79" i="3"/>
  <c r="J305" i="1"/>
  <c r="I305" i="1"/>
  <c r="J304" i="1"/>
  <c r="I304" i="1"/>
  <c r="J303" i="1"/>
  <c r="I303" i="1"/>
  <c r="J302" i="1"/>
  <c r="I302" i="1"/>
  <c r="J301" i="1"/>
  <c r="I301" i="1"/>
  <c r="J300" i="1"/>
  <c r="I300" i="1"/>
  <c r="D305" i="1"/>
  <c r="D304" i="1"/>
  <c r="D303" i="1"/>
  <c r="D302" i="1"/>
  <c r="D301" i="1"/>
  <c r="D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D41" i="3" l="1"/>
  <c r="D35" i="3"/>
  <c r="D74" i="3"/>
  <c r="D22" i="3"/>
  <c r="F10" i="3"/>
  <c r="F74" i="3"/>
  <c r="F22" i="3"/>
  <c r="F35" i="3"/>
  <c r="D58" i="3"/>
  <c r="D77" i="3"/>
  <c r="D25" i="3"/>
  <c r="D4" i="3"/>
  <c r="D19" i="3"/>
  <c r="F63" i="3"/>
  <c r="F11" i="3"/>
  <c r="F75" i="3"/>
  <c r="F5" i="3"/>
  <c r="D7" i="3"/>
  <c r="D9" i="3"/>
  <c r="D31" i="3"/>
  <c r="D62" i="3"/>
  <c r="D47" i="3"/>
  <c r="F54" i="3"/>
  <c r="F52" i="3"/>
  <c r="F14" i="3"/>
  <c r="D30" i="3"/>
  <c r="F56" i="3"/>
  <c r="F21" i="3"/>
  <c r="D59" i="3"/>
  <c r="D71" i="3"/>
  <c r="D56" i="3"/>
  <c r="D69" i="3"/>
  <c r="F8" i="3"/>
  <c r="F44" i="3"/>
  <c r="F30" i="3"/>
  <c r="D8" i="3"/>
  <c r="D78" i="3"/>
  <c r="F71" i="3"/>
  <c r="F26" i="3"/>
  <c r="D21" i="3"/>
  <c r="D48" i="3"/>
  <c r="D26" i="3"/>
  <c r="F23" i="3"/>
  <c r="F73" i="3"/>
  <c r="F7" i="3"/>
  <c r="F41" i="3"/>
  <c r="F37" i="3"/>
  <c r="D63" i="3"/>
  <c r="D11" i="3"/>
  <c r="D6" i="3"/>
  <c r="F77" i="3"/>
  <c r="F57" i="3"/>
  <c r="F4" i="3"/>
  <c r="F19" i="3"/>
  <c r="D73" i="3"/>
  <c r="D28" i="3"/>
  <c r="D52" i="3"/>
  <c r="D14" i="3"/>
  <c r="F9" i="3"/>
  <c r="F31" i="3"/>
  <c r="F51" i="3"/>
  <c r="F47" i="3"/>
  <c r="D65" i="3"/>
  <c r="D29" i="3"/>
  <c r="D50" i="3"/>
  <c r="D42" i="3"/>
  <c r="D46" i="3"/>
  <c r="D66" i="3"/>
  <c r="D55" i="3"/>
  <c r="D64" i="3"/>
  <c r="D53" i="3"/>
  <c r="F59" i="3"/>
  <c r="F28" i="3"/>
  <c r="F25" i="3"/>
  <c r="F48" i="3"/>
  <c r="F78" i="3"/>
  <c r="F62" i="3"/>
  <c r="F6" i="3"/>
  <c r="F58" i="3"/>
  <c r="F69" i="3"/>
  <c r="D13" i="3"/>
  <c r="D61" i="3"/>
  <c r="D27" i="3"/>
  <c r="D60" i="3"/>
  <c r="D67" i="3"/>
  <c r="D15" i="3"/>
  <c r="D12" i="3"/>
  <c r="D33" i="3"/>
  <c r="D20" i="3"/>
  <c r="F65" i="3"/>
  <c r="F29" i="3"/>
  <c r="F50" i="3"/>
  <c r="F42" i="3"/>
  <c r="F46" i="3"/>
  <c r="F66" i="3"/>
  <c r="F55" i="3"/>
  <c r="F64" i="3"/>
  <c r="F53" i="3"/>
  <c r="D32" i="3"/>
  <c r="D43" i="3"/>
  <c r="D40" i="3"/>
  <c r="D76" i="3"/>
  <c r="D34" i="3"/>
  <c r="D3" i="3"/>
  <c r="D45" i="3"/>
  <c r="D24" i="3"/>
  <c r="D18" i="3"/>
  <c r="D68" i="3"/>
  <c r="F13" i="3"/>
  <c r="F61" i="3"/>
  <c r="F27" i="3"/>
  <c r="F60" i="3"/>
  <c r="F67" i="3"/>
  <c r="F15" i="3"/>
  <c r="F12" i="3"/>
  <c r="F33" i="3"/>
  <c r="F20" i="3"/>
  <c r="D16" i="3"/>
  <c r="D38" i="3"/>
  <c r="D49" i="3"/>
  <c r="D36" i="3"/>
  <c r="D17" i="3"/>
  <c r="D72" i="3"/>
  <c r="D70" i="3"/>
  <c r="D39" i="3"/>
  <c r="D10" i="3"/>
  <c r="F32" i="3"/>
  <c r="F43" i="3"/>
  <c r="F40" i="3"/>
  <c r="F76" i="3"/>
  <c r="F34" i="3"/>
  <c r="F3" i="3"/>
  <c r="F45" i="3"/>
  <c r="F24" i="3"/>
  <c r="F18" i="3"/>
  <c r="F68" i="3"/>
  <c r="D23" i="3"/>
  <c r="D5" i="3"/>
  <c r="D54" i="3"/>
  <c r="D57" i="3"/>
  <c r="D37" i="3"/>
  <c r="D44" i="3"/>
  <c r="D51" i="3"/>
  <c r="D75" i="3"/>
  <c r="F16" i="3"/>
  <c r="F38" i="3"/>
  <c r="F49" i="3"/>
  <c r="F36" i="3"/>
  <c r="F17" i="3"/>
  <c r="F72" i="3"/>
  <c r="F70" i="3"/>
  <c r="F39" i="3"/>
  <c r="D79" i="3" l="1"/>
  <c r="F79" i="3"/>
</calcChain>
</file>

<file path=xl/sharedStrings.xml><?xml version="1.0" encoding="utf-8"?>
<sst xmlns="http://schemas.openxmlformats.org/spreadsheetml/2006/main" count="1412" uniqueCount="1097">
  <si>
    <t>PAVE</t>
  </si>
  <si>
    <t>Global X U.S. Infrastructure Development ETF</t>
  </si>
  <si>
    <t>Equity: U.S. Infrastructure</t>
  </si>
  <si>
    <t>FNGU</t>
  </si>
  <si>
    <t>MicroSectors FANG+ Index 3X Leveraged ETN</t>
  </si>
  <si>
    <t>Leveraged Equity: U.S. Big Tech</t>
  </si>
  <si>
    <t>CIBR</t>
  </si>
  <si>
    <t>First Trust NASDAQ Cybersecurity ETF</t>
  </si>
  <si>
    <t>Equity: Global Cybersecurity</t>
  </si>
  <si>
    <t>FDN</t>
  </si>
  <si>
    <t>First Trust Dow Jones Internet Index Fund</t>
  </si>
  <si>
    <t>Equity: U.S. Internet</t>
  </si>
  <si>
    <t>ARKK</t>
  </si>
  <si>
    <t>ARK Innovation ETF</t>
  </si>
  <si>
    <t>Equity: Global Broad Thematic</t>
  </si>
  <si>
    <t>IGM</t>
  </si>
  <si>
    <t>iShares Expanded Tech Sector ETF</t>
  </si>
  <si>
    <t>Equity: North America Broad Technology</t>
  </si>
  <si>
    <t>KWEB</t>
  </si>
  <si>
    <t>KraneShares CSI China Internet ETF</t>
  </si>
  <si>
    <t>Equity: China Internet</t>
  </si>
  <si>
    <t>GUNR</t>
  </si>
  <si>
    <t>FlexShares Morningstar Global Upstream Natural Resources Index Fund</t>
  </si>
  <si>
    <t>Equity: Global Natural Resources</t>
  </si>
  <si>
    <t>IGF</t>
  </si>
  <si>
    <t>iShares Global Infrastructure ETF</t>
  </si>
  <si>
    <t>Equity: Global Infrastructure</t>
  </si>
  <si>
    <t>URA</t>
  </si>
  <si>
    <t>Global X Uranium ETF</t>
  </si>
  <si>
    <t>Equity: Global Nuclear Energy</t>
  </si>
  <si>
    <t>IFRA</t>
  </si>
  <si>
    <t>iShares U.S. Infrastructure ETF</t>
  </si>
  <si>
    <t>ITB</t>
  </si>
  <si>
    <t>iShares U.S. Home Construction ETF</t>
  </si>
  <si>
    <t>Equity: U.S. Housing</t>
  </si>
  <si>
    <t>AIQ</t>
  </si>
  <si>
    <t>Global X Artificial Intelligence &amp; Technology ETF</t>
  </si>
  <si>
    <t>Equity: Developed Markets Robotics &amp; AI</t>
  </si>
  <si>
    <t>$2.63B</t>
  </si>
  <si>
    <t>BOTZ</t>
  </si>
  <si>
    <t>Global X Robotics &amp; Artificial Intelligence ETF</t>
  </si>
  <si>
    <t>$2.61B</t>
  </si>
  <si>
    <t>GNR</t>
  </si>
  <si>
    <t>SPDR S&amp;P Global Natural Resources ETF</t>
  </si>
  <si>
    <t>USCA</t>
  </si>
  <si>
    <t>Xtrackers MSCI USA Climate Action Equity ETF</t>
  </si>
  <si>
    <t>Equity: U.S. Low Carbon</t>
  </si>
  <si>
    <t>NFRA</t>
  </si>
  <si>
    <t>FlexShares STOXX Global Broad Infrastructure Index Fund</t>
  </si>
  <si>
    <t>USCL</t>
  </si>
  <si>
    <t>iShares Climate Conscious &amp; Transition MSCI USA ETF</t>
  </si>
  <si>
    <t>PHO</t>
  </si>
  <si>
    <t>Invesco Water Resources ETF</t>
  </si>
  <si>
    <t>Equity: U.S. Water</t>
  </si>
  <si>
    <t>KOMP</t>
  </si>
  <si>
    <t>SPDR S&amp;P Kensho New Economies Composite ETF</t>
  </si>
  <si>
    <t>GRID</t>
  </si>
  <si>
    <t>First Trust Nasdaq Clean Edge Smart GRID Infrastructure Index</t>
  </si>
  <si>
    <t>PABU</t>
  </si>
  <si>
    <t>iShares Paris-Aligned Climate MSCI USA ETF</t>
  </si>
  <si>
    <t>HACK</t>
  </si>
  <si>
    <t>Amplify Cybersecurity ETF</t>
  </si>
  <si>
    <t>XHB</t>
  </si>
  <si>
    <t>SPDR S&amp;P Homebuilders ETF</t>
  </si>
  <si>
    <t>MAGS</t>
  </si>
  <si>
    <t>FIW</t>
  </si>
  <si>
    <t>First Trust Water ETF</t>
  </si>
  <si>
    <t>URNM</t>
  </si>
  <si>
    <t>Sprott Uranium Miners ETF</t>
  </si>
  <si>
    <t>ICLN</t>
  </si>
  <si>
    <t>iShares Global Clean Energy ETF</t>
  </si>
  <si>
    <t>Equity: Global Renewable Energy</t>
  </si>
  <si>
    <t>BULZ</t>
  </si>
  <si>
    <t>MicroSectors Solactive FANG &amp; Innovation 3X Leveraged ETN</t>
  </si>
  <si>
    <t>LCTU</t>
  </si>
  <si>
    <t>BlackRock U.S. Carbon Transition Readiness ETF</t>
  </si>
  <si>
    <t>LIT</t>
  </si>
  <si>
    <t>Global X Lithium &amp; Battery Tech ETF</t>
  </si>
  <si>
    <t>Equity: Global Mobility</t>
  </si>
  <si>
    <t>ARKF</t>
  </si>
  <si>
    <t>ARK Fintech Innovation ETF</t>
  </si>
  <si>
    <t>Equity: Global FinTech</t>
  </si>
  <si>
    <t>ARKG</t>
  </si>
  <si>
    <t>ARK Genomic Revolution ETF</t>
  </si>
  <si>
    <t>Equity: Global Genomic Advancements</t>
  </si>
  <si>
    <t>$1.07B</t>
  </si>
  <si>
    <t>ROBO</t>
  </si>
  <si>
    <t>ROBO Global Robotics &amp; Automation Index ETF</t>
  </si>
  <si>
    <t>Equity: Global Robotics &amp; AI</t>
  </si>
  <si>
    <t>CRBN</t>
  </si>
  <si>
    <t>iShares MSCI ACWI Low Carbon Target ETF</t>
  </si>
  <si>
    <t>Equity: Global Low Carbon</t>
  </si>
  <si>
    <t>ARKQ</t>
  </si>
  <si>
    <t>ARK Autonomous Technology &amp; Robotics ETF</t>
  </si>
  <si>
    <t>JTEK</t>
  </si>
  <si>
    <t>JPMorgan U.S. Tech Leaders ETF</t>
  </si>
  <si>
    <t>Equity: U.S. Broad Technology</t>
  </si>
  <si>
    <t>IHAK</t>
  </si>
  <si>
    <t>iShares Cybersecurity &amp; Tech ETF</t>
  </si>
  <si>
    <t>CGW</t>
  </si>
  <si>
    <t>Invesco S&amp;P Global Water Index ETF</t>
  </si>
  <si>
    <t>Equity: Global Water</t>
  </si>
  <si>
    <t>PNQI</t>
  </si>
  <si>
    <t>Invesco NASDAQ Internet ETF</t>
  </si>
  <si>
    <t>BLOK</t>
  </si>
  <si>
    <t>Amplify Transformational Data Sharing ETF</t>
  </si>
  <si>
    <t>Equity: Global Blockchain</t>
  </si>
  <si>
    <t>TAN</t>
  </si>
  <si>
    <t>Invesco Solar ETF</t>
  </si>
  <si>
    <t>BUG</t>
  </si>
  <si>
    <t>Global X Cybersecurity ETF</t>
  </si>
  <si>
    <t>NLR</t>
  </si>
  <si>
    <t>VanEck Uranium and Nuclear ETF</t>
  </si>
  <si>
    <t>ARTY</t>
  </si>
  <si>
    <t>iShares Future AI &amp; Tech ETF</t>
  </si>
  <si>
    <t>SIXG</t>
  </si>
  <si>
    <t>Defiance Connective Technologies ETF</t>
  </si>
  <si>
    <t>Equity: U.S. 5G</t>
  </si>
  <si>
    <t>IGE</t>
  </si>
  <si>
    <t>iShares North American Natural Resources ETF</t>
  </si>
  <si>
    <t>Equity: North America Natural Resources</t>
  </si>
  <si>
    <t>NANR</t>
  </si>
  <si>
    <t>SPDR S&amp;P North American Natural Resources ETF</t>
  </si>
  <si>
    <t>MOO</t>
  </si>
  <si>
    <t>VanEck Agribusiness ETF</t>
  </si>
  <si>
    <t>Equity: Global Agriculture</t>
  </si>
  <si>
    <t>QCLN</t>
  </si>
  <si>
    <t>First Trust Nasdaq Clean Edge Green Energy Index Fund</t>
  </si>
  <si>
    <t>Equity: U.S. Renewable Energy</t>
  </si>
  <si>
    <t>FWD</t>
  </si>
  <si>
    <t>GII</t>
  </si>
  <si>
    <t>SPDR S&amp;P Global Infrastructure ETF</t>
  </si>
  <si>
    <t>FNGO</t>
  </si>
  <si>
    <t>MicroSectors FANG+ Index 2X Leveraged ETNs</t>
  </si>
  <si>
    <t>MSOS</t>
  </si>
  <si>
    <t>AdvisorShares Pure US Cannabis ETF</t>
  </si>
  <si>
    <t>Equity: U.S. Cannabis</t>
  </si>
  <si>
    <t>ROBT</t>
  </si>
  <si>
    <t>First Trust Nasdaq Artificial Intelligence &amp; Robotics ETF</t>
  </si>
  <si>
    <t>FEPI</t>
  </si>
  <si>
    <t>REX FANG &amp; Innovation Equity Premium Income ETF</t>
  </si>
  <si>
    <t>Equity: U.S. Big Tech</t>
  </si>
  <si>
    <t>TECB</t>
  </si>
  <si>
    <t>iShares U.S. Tech Breakthrough Multisector ETF</t>
  </si>
  <si>
    <t>FNGS</t>
  </si>
  <si>
    <t>MicroSectors FANG+ ETN</t>
  </si>
  <si>
    <t>DRIV</t>
  </si>
  <si>
    <t>Global X Autonomous &amp; Electric Vehicles ETF</t>
  </si>
  <si>
    <t>INCO</t>
  </si>
  <si>
    <t>Columbia India Consumer ETF</t>
  </si>
  <si>
    <t>Equity: India Consumer</t>
  </si>
  <si>
    <t>NXTG</t>
  </si>
  <si>
    <t>First Trust Indxx NextG ETF</t>
  </si>
  <si>
    <t>Equity: Global 5G</t>
  </si>
  <si>
    <t>EMQQ</t>
  </si>
  <si>
    <t>EMQQ The Emerging Markets Internet ETF</t>
  </si>
  <si>
    <t>Equity: Emerging Markets Internet</t>
  </si>
  <si>
    <t>METV</t>
  </si>
  <si>
    <t>Roundhill Ball Metaverse ETF</t>
  </si>
  <si>
    <t>Equity: Global Internet</t>
  </si>
  <si>
    <t>YMAG</t>
  </si>
  <si>
    <t>YieldMax Magnificent 7 Fund of Option Income ETFs</t>
  </si>
  <si>
    <t>NETZ</t>
  </si>
  <si>
    <t>TCW Transform Systems ETF</t>
  </si>
  <si>
    <t>FINX</t>
  </si>
  <si>
    <t>Global X FinTech ETF</t>
  </si>
  <si>
    <t>Equity: Developed Markets FinTech</t>
  </si>
  <si>
    <t>PBW</t>
  </si>
  <si>
    <t>Invesco WilderHill Clean Energy ETF</t>
  </si>
  <si>
    <t>CWEB</t>
  </si>
  <si>
    <t>Direxion Daily CSI China Internet Index Bull 2x Shares</t>
  </si>
  <si>
    <t>Leveraged Equity: China Internet</t>
  </si>
  <si>
    <t>ARKX</t>
  </si>
  <si>
    <t>ARK Space Exploration &amp; Innovation ETF</t>
  </si>
  <si>
    <t>Equity: Global Space</t>
  </si>
  <si>
    <t>ESPO</t>
  </si>
  <si>
    <t>VanEck Video Gaming and eSports ETF</t>
  </si>
  <si>
    <t>Equity: Global Video Games &amp; eSports</t>
  </si>
  <si>
    <t>CCNR</t>
  </si>
  <si>
    <t>ALPS CoreCommodity Natural Resources ETF</t>
  </si>
  <si>
    <t>GINN</t>
  </si>
  <si>
    <t>PIO</t>
  </si>
  <si>
    <t>Invesco Global Water ETF</t>
  </si>
  <si>
    <t>LCTD</t>
  </si>
  <si>
    <t>BlackRock World ex U.S. Carbon Transition Readiness ETF</t>
  </si>
  <si>
    <t>Equity: Developed Markets Ex-U.S. Low Carbon</t>
  </si>
  <si>
    <t>URNJ</t>
  </si>
  <si>
    <t>Sprott Junior Uranium Miners ETF</t>
  </si>
  <si>
    <t>USNZ</t>
  </si>
  <si>
    <t>Xtrackers Net Zero Pathway Paris Aligned US Equity ETF</t>
  </si>
  <si>
    <t>SNSR</t>
  </si>
  <si>
    <t>Global X Internet of Things ETF</t>
  </si>
  <si>
    <t>Equity: Developed Markets Internet</t>
  </si>
  <si>
    <t>CHAT</t>
  </si>
  <si>
    <t>Roundhill Generative AI &amp; Technology ETF</t>
  </si>
  <si>
    <t>WTAI</t>
  </si>
  <si>
    <t>WisdomTree Artificial Intelligence and Innovation Fund</t>
  </si>
  <si>
    <t>WGMI</t>
  </si>
  <si>
    <t>CoinShares Valkyrie Bitcoin Miners ETF</t>
  </si>
  <si>
    <t>Equity: Global Digital Economy</t>
  </si>
  <si>
    <t>AIPI</t>
  </si>
  <si>
    <t>REX AI Equity Premium Income ETF</t>
  </si>
  <si>
    <t>Equity: U.S. Robotics &amp; AI</t>
  </si>
  <si>
    <t>DAPP</t>
  </si>
  <si>
    <t>VanEck Digital Transformation ETF</t>
  </si>
  <si>
    <t>BITQ</t>
  </si>
  <si>
    <t>Bitwise Crypto Industry Innovators ETF</t>
  </si>
  <si>
    <t>ETHO</t>
  </si>
  <si>
    <t>Amplify Etho Climate Leadership U.S. ETF</t>
  </si>
  <si>
    <t>FDIG</t>
  </si>
  <si>
    <t>Fidelity Crypto Industry and Digital Payments ETF</t>
  </si>
  <si>
    <t>IDRV</t>
  </si>
  <si>
    <t>iShares Self-driving EV &amp; Tech ETF</t>
  </si>
  <si>
    <t>WEBL</t>
  </si>
  <si>
    <t>Direxion Daily Dow Jones Internet Bull 3X Shares</t>
  </si>
  <si>
    <t>Leveraged Equity: U.S. Internet</t>
  </si>
  <si>
    <t>WOOD</t>
  </si>
  <si>
    <t>iShares Global Timber &amp; Forestry ETF</t>
  </si>
  <si>
    <t>Equity: Global Timber</t>
  </si>
  <si>
    <t>GTEK</t>
  </si>
  <si>
    <t>Goldman Sachs Future Tech Leaders Equity ETF</t>
  </si>
  <si>
    <t>Equity: Global Broad Technology</t>
  </si>
  <si>
    <t>BKCH</t>
  </si>
  <si>
    <t>Global X Blockchain ETF</t>
  </si>
  <si>
    <t>FDTX</t>
  </si>
  <si>
    <t>Fidelity Disruptive Technology ETF</t>
  </si>
  <si>
    <t>CNRG</t>
  </si>
  <si>
    <t>SPDR S&amp;P Kensho Clean Power ETF</t>
  </si>
  <si>
    <t>TMAT</t>
  </si>
  <si>
    <t>Main Thematic Innovation ETF</t>
  </si>
  <si>
    <t>NZAC</t>
  </si>
  <si>
    <t>SPDR MSCI ACWI Climate Paris Aligned ETF</t>
  </si>
  <si>
    <t>FAN</t>
  </si>
  <si>
    <t>First Trust Global Wind Energy ETF</t>
  </si>
  <si>
    <t>XTL</t>
  </si>
  <si>
    <t>SPDR S&amp;P Telecom ETF</t>
  </si>
  <si>
    <t>Equity: U.S. Telecoms</t>
  </si>
  <si>
    <t>TOLZ</t>
  </si>
  <si>
    <t>ProShares DJ Brookfield Global Infrastructure ETF</t>
  </si>
  <si>
    <t>OGIG</t>
  </si>
  <si>
    <t>ALPS O'Shares Global Internet Giants ETF</t>
  </si>
  <si>
    <t>HAP</t>
  </si>
  <si>
    <t>VanEck Natural Resources ETF</t>
  </si>
  <si>
    <t>IDNA</t>
  </si>
  <si>
    <t>iShares Genomics Immunology and Healthcare ETF</t>
  </si>
  <si>
    <t>SMOG</t>
  </si>
  <si>
    <t>VanEck Low Carbon Energy ETF</t>
  </si>
  <si>
    <t>MILN</t>
  </si>
  <si>
    <t>Global X Millennial Consumer ETF</t>
  </si>
  <si>
    <t>Equity: U.S. Millennials</t>
  </si>
  <si>
    <t>KLIP</t>
  </si>
  <si>
    <t>KraneShares China Internet and Covered Call Strategy ETF</t>
  </si>
  <si>
    <t>ACES</t>
  </si>
  <si>
    <t>ALPS Clean Energy ETF</t>
  </si>
  <si>
    <t>SOCL</t>
  </si>
  <si>
    <t>Global X Social Media ETF</t>
  </si>
  <si>
    <t>NUKZ</t>
  </si>
  <si>
    <t>Range Nuclear Renaissance Index ETF</t>
  </si>
  <si>
    <t>WCBR</t>
  </si>
  <si>
    <t>WisdomTree Cybersecurity Fund</t>
  </si>
  <si>
    <t>Equity: Developed Markets Cybersecurity</t>
  </si>
  <si>
    <t>VEGN</t>
  </si>
  <si>
    <t>US Vegan Climate ETF</t>
  </si>
  <si>
    <t>Equity: U.S. Agriculture</t>
  </si>
  <si>
    <t>FNGG</t>
  </si>
  <si>
    <t>Direxion Daily NYSE FANG+ Bull 2X Shares</t>
  </si>
  <si>
    <t>EMC</t>
  </si>
  <si>
    <t>Global X Emerging Markets Great Consumer ETF</t>
  </si>
  <si>
    <t>Equity: Emerging Markets Consumer</t>
  </si>
  <si>
    <t>FTRI</t>
  </si>
  <si>
    <t>First Trust Indxx Global Natural Resources Income ETF</t>
  </si>
  <si>
    <t>FNGD</t>
  </si>
  <si>
    <t>MicroSectors FANG+ Index -3X Inverse Leveraged ETN</t>
  </si>
  <si>
    <t>Inverse Equity: U.S. Big Tech</t>
  </si>
  <si>
    <t>STCE</t>
  </si>
  <si>
    <t>Schwab Crypto Thematic ETF</t>
  </si>
  <si>
    <t>FBOT</t>
  </si>
  <si>
    <t>Fidelity Disruptive Automation ETF</t>
  </si>
  <si>
    <t>HERO</t>
  </si>
  <si>
    <t>Global X Video Games &amp; Esports ETF</t>
  </si>
  <si>
    <t>IZRL</t>
  </si>
  <si>
    <t>ARK Israel Innovative Technology ETF</t>
  </si>
  <si>
    <t>Equity: Israel Broad Technology</t>
  </si>
  <si>
    <t>PRNT</t>
  </si>
  <si>
    <t>3D Printing ETF</t>
  </si>
  <si>
    <t>FDIF</t>
  </si>
  <si>
    <t>Fidelity Disruptors ETF</t>
  </si>
  <si>
    <t>ITEQ</t>
  </si>
  <si>
    <t>Amplify BlueStar Israel Technology ETF</t>
  </si>
  <si>
    <t>CRPT</t>
  </si>
  <si>
    <t>First Trust SkyBridge Crypto Industry &amp; Digital Economy ETF</t>
  </si>
  <si>
    <t>MGNR</t>
  </si>
  <si>
    <t>American Beacon GLG Natural Resources ETF</t>
  </si>
  <si>
    <t>DTEC</t>
  </si>
  <si>
    <t>ALPS Disruptive Technologies ETF</t>
  </si>
  <si>
    <t>VEGI</t>
  </si>
  <si>
    <t>iShares MSCI Agriculture Producers ETF</t>
  </si>
  <si>
    <t>LEGR</t>
  </si>
  <si>
    <t>First Trust Indxx Innovative Transaction &amp; Process ETF</t>
  </si>
  <si>
    <t>SAMT</t>
  </si>
  <si>
    <t>Strategas Macro Thematic Opportunities ETF</t>
  </si>
  <si>
    <t>Equity: U.S. Broad Thematic</t>
  </si>
  <si>
    <t>FITE</t>
  </si>
  <si>
    <t>SPDR S&amp;P Kensho Future Security ETF</t>
  </si>
  <si>
    <t>PBD</t>
  </si>
  <si>
    <t>Invesco Global Clean Energy ETF</t>
  </si>
  <si>
    <t>EVX</t>
  </si>
  <si>
    <t>VanEck Environmental Services ETF</t>
  </si>
  <si>
    <t>Equity: Global Environment</t>
  </si>
  <si>
    <t>KARS</t>
  </si>
  <si>
    <t>KraneShares Electric Vehicles &amp; Future Mobility Index ETF</t>
  </si>
  <si>
    <t>FEUS</t>
  </si>
  <si>
    <t>FlexShares ESG &amp; Climate US Large Cap Core Index Fund</t>
  </si>
  <si>
    <t>GNOM</t>
  </si>
  <si>
    <t>Global X Genomics &amp; Biotechnology ETF</t>
  </si>
  <si>
    <t>LOUP</t>
  </si>
  <si>
    <t>Innovator Deepwater Frontier Tech ETF</t>
  </si>
  <si>
    <t>BATT</t>
  </si>
  <si>
    <t>Amplify Lithium &amp; Battery Technology ETF</t>
  </si>
  <si>
    <t>EBIZ</t>
  </si>
  <si>
    <t>Global X E-Commerce ETF</t>
  </si>
  <si>
    <t>BLCN</t>
  </si>
  <si>
    <t>Siren ETF Trust Siren Nasdaq NexGen Economy ETF</t>
  </si>
  <si>
    <t>MJUS</t>
  </si>
  <si>
    <t>Amplify U.S. Alternative Harvest ETF</t>
  </si>
  <si>
    <t>OARK</t>
  </si>
  <si>
    <t>YieldMax Innovation Option Income Strategy ETF</t>
  </si>
  <si>
    <t>AIFD</t>
  </si>
  <si>
    <t>TCW Artificial Intelligence ETF</t>
  </si>
  <si>
    <t>PAWZ</t>
  </si>
  <si>
    <t>ProShares Pet Care ETF</t>
  </si>
  <si>
    <t>Equity: Global Consumer</t>
  </si>
  <si>
    <t>MAGX</t>
  </si>
  <si>
    <t>Roundhill Daily 2X Long Magnificent Seven ETF</t>
  </si>
  <si>
    <t>INQQ</t>
  </si>
  <si>
    <t>The India Internet ETF</t>
  </si>
  <si>
    <t>Equity: India Internet</t>
  </si>
  <si>
    <t>AGNG</t>
  </si>
  <si>
    <t>Global X Aging Population ETF</t>
  </si>
  <si>
    <t>Equity: Developed Markets Consumer</t>
  </si>
  <si>
    <t>FDCF</t>
  </si>
  <si>
    <t>Fidelity Disruptive Communications ETF</t>
  </si>
  <si>
    <t>CRTC</t>
  </si>
  <si>
    <t>Xtrackers US National Critical Technologies ETF</t>
  </si>
  <si>
    <t>Equity: Developed Markets Broad Technology</t>
  </si>
  <si>
    <t>TRFK</t>
  </si>
  <si>
    <t>Pacer Data and Digital Revolution ETF</t>
  </si>
  <si>
    <t>SPRX</t>
  </si>
  <si>
    <t>Spear Alpha ETF</t>
  </si>
  <si>
    <t>TRFM</t>
  </si>
  <si>
    <t>AAM Transformers ETF</t>
  </si>
  <si>
    <t>ILDR</t>
  </si>
  <si>
    <t>First Trust Innovation Leaders ETF</t>
  </si>
  <si>
    <t>CUT</t>
  </si>
  <si>
    <t>Invesco MSCI Global Timber ETF</t>
  </si>
  <si>
    <t>FEDM</t>
  </si>
  <si>
    <t>FlexShares ESG &amp; Climate Developed Markets ex-US Core Index Fund</t>
  </si>
  <si>
    <t>UFO</t>
  </si>
  <si>
    <t>Procure Space ETF</t>
  </si>
  <si>
    <t>FDFF</t>
  </si>
  <si>
    <t>Fidelity Disruptive Finance ETF</t>
  </si>
  <si>
    <t>KGRN</t>
  </si>
  <si>
    <t>KraneShares MSCI China Clean Technology Index ETF</t>
  </si>
  <si>
    <t>Equity: China Environment</t>
  </si>
  <si>
    <t>PABD</t>
  </si>
  <si>
    <t>iShares Paris-Aligned Climate MSCI World ex USA ETF</t>
  </si>
  <si>
    <t>NXTE</t>
  </si>
  <si>
    <t>AXS Green Alpha ETF</t>
  </si>
  <si>
    <t>EMCR</t>
  </si>
  <si>
    <t>Xtrackers Emerging Markets Carbon Reduction and Climate Improvers ETF</t>
  </si>
  <si>
    <t>Equity: Emerging Markets Low Carbon</t>
  </si>
  <si>
    <t>HOMZ</t>
  </si>
  <si>
    <t>Hoya Capital Housing ETF</t>
  </si>
  <si>
    <t>GSFP</t>
  </si>
  <si>
    <t>Goldman Sachs Future Planet Equity ETF</t>
  </si>
  <si>
    <t>GAMR</t>
  </si>
  <si>
    <t>Amplify Video Game Tech ETF</t>
  </si>
  <si>
    <t>FDNI</t>
  </si>
  <si>
    <t>First Trust Dow Jones International Internet ETF</t>
  </si>
  <si>
    <t>Equity: Global Ex-U.S. Internet</t>
  </si>
  <si>
    <t>GBUY</t>
  </si>
  <si>
    <t>Future Consumer Equity ETF</t>
  </si>
  <si>
    <t>HYDR</t>
  </si>
  <si>
    <t>Global X Hydrogen ETF</t>
  </si>
  <si>
    <t>WUGI</t>
  </si>
  <si>
    <t>AXS Esoterica NextG Economy ETF</t>
  </si>
  <si>
    <t>BKGI</t>
  </si>
  <si>
    <t>BNY Mellon Global Infrastructure Income ETF</t>
  </si>
  <si>
    <t>LRNZ</t>
  </si>
  <si>
    <t>TrueShares Technology, AI &amp; Deep Learning ETF</t>
  </si>
  <si>
    <t>FMET</t>
  </si>
  <si>
    <t>Fidelity Metaverse ETF</t>
  </si>
  <si>
    <t>CTEC</t>
  </si>
  <si>
    <t>Global X CleanTech ETF</t>
  </si>
  <si>
    <t>CCSO</t>
  </si>
  <si>
    <t>Carbon Collective Climate Solutions U.S. Equity ETF</t>
  </si>
  <si>
    <t>Equity: U.S. Environment</t>
  </si>
  <si>
    <t>IQM</t>
  </si>
  <si>
    <t>Franklin Intelligent Machines ETF</t>
  </si>
  <si>
    <t>YOLO</t>
  </si>
  <si>
    <t>AdvisorShares Pure Cannabis ETF</t>
  </si>
  <si>
    <t>Equity: Global Cannabis</t>
  </si>
  <si>
    <t>CARZ</t>
  </si>
  <si>
    <t>First Trust S-Network Future Vehicles &amp; Technology ETF</t>
  </si>
  <si>
    <t>RNRG</t>
  </si>
  <si>
    <t>Global X Renewable Energy Producers ETF</t>
  </si>
  <si>
    <t>FDRV</t>
  </si>
  <si>
    <t>Fidelity Electric Vehicles and Future Transportation ETF</t>
  </si>
  <si>
    <t>FMQQ</t>
  </si>
  <si>
    <t>FMQQ The Next Frontier Internet ETF</t>
  </si>
  <si>
    <t>DGIN</t>
  </si>
  <si>
    <t>VanEck Digital India ETF</t>
  </si>
  <si>
    <t>Equity: India Digital Economy</t>
  </si>
  <si>
    <t>NRES</t>
  </si>
  <si>
    <t>Xtrackers Rreef Global Natural Resources Etf</t>
  </si>
  <si>
    <t>XAIX</t>
  </si>
  <si>
    <t>Xtrackers Artificial Intelligence and Big Data ETF</t>
  </si>
  <si>
    <t>UBOT</t>
  </si>
  <si>
    <t>Direxion Daily Robotics, Artificial Intelligence &amp; Automation Index Bull 2X Shares</t>
  </si>
  <si>
    <t>Leveraged Equity: Global Robotics &amp; AI</t>
  </si>
  <si>
    <t>WFH</t>
  </si>
  <si>
    <t>Direxion Work From Home ETF</t>
  </si>
  <si>
    <t>Equity: U.S. Remote Work</t>
  </si>
  <si>
    <t>HAIL</t>
  </si>
  <si>
    <t>SPDR S&amp;P Kensho Smart Mobility ETF</t>
  </si>
  <si>
    <t>Equity: U.S. Mobility</t>
  </si>
  <si>
    <t>FRNW</t>
  </si>
  <si>
    <t>Fidelity Clean Energy ETF</t>
  </si>
  <si>
    <t>ALAI</t>
  </si>
  <si>
    <t>Alger AI Enablers &amp; Adopters ETF</t>
  </si>
  <si>
    <t>$23.85M</t>
  </si>
  <si>
    <t>GK</t>
  </si>
  <si>
    <t>AdvisorShares Gerber Kawasaki ETF</t>
  </si>
  <si>
    <t>NBDS</t>
  </si>
  <si>
    <t>Neuberger Berman Disrupters ETF</t>
  </si>
  <si>
    <t>DYNI</t>
  </si>
  <si>
    <t>IDX Dynamic Innovation ETF</t>
  </si>
  <si>
    <t>VCAR</t>
  </si>
  <si>
    <t>Simplify Volt TSLA Revolution ETF</t>
  </si>
  <si>
    <t>$21.98M</t>
  </si>
  <si>
    <t>TIME</t>
  </si>
  <si>
    <t>Clockwise Core Equity &amp; Innovation ETF</t>
  </si>
  <si>
    <t>NERD</t>
  </si>
  <si>
    <t>Roundhill Video Games ETF</t>
  </si>
  <si>
    <t>ROKT</t>
  </si>
  <si>
    <t>SPDR S&amp;P Kensho Final Frontiers ETF</t>
  </si>
  <si>
    <t>Equity: U.S. Space</t>
  </si>
  <si>
    <t>BLLD</t>
  </si>
  <si>
    <t>JPMorgan Sustainable Infrastructure Fund</t>
  </si>
  <si>
    <t>HDRO</t>
  </si>
  <si>
    <t>Defiance Next Gen H2 ETF</t>
  </si>
  <si>
    <t>MSOX</t>
  </si>
  <si>
    <t>AdvisorShares MSOS Daily Leveraged ETF</t>
  </si>
  <si>
    <t>Leveraged Equity: U.S. Cannabis</t>
  </si>
  <si>
    <t>$18.06M</t>
  </si>
  <si>
    <t>BUYZ</t>
  </si>
  <si>
    <t>Franklin Disruptive Commerce ETF</t>
  </si>
  <si>
    <t>$16.72M</t>
  </si>
  <si>
    <t>BKIV</t>
  </si>
  <si>
    <t>BNY Mellon Innovators ETF</t>
  </si>
  <si>
    <t>$16.06M</t>
  </si>
  <si>
    <t>WEBS</t>
  </si>
  <si>
    <t>Direxion Daily Dow Jones Internet Bear 3X Shares</t>
  </si>
  <si>
    <t>Inverse Equity: U.S. Internet</t>
  </si>
  <si>
    <t>$15.34M</t>
  </si>
  <si>
    <t>DARP</t>
  </si>
  <si>
    <t>Grizzle Growth ETF</t>
  </si>
  <si>
    <t>$14.74M</t>
  </si>
  <si>
    <t>ECLN</t>
  </si>
  <si>
    <t>First Trust EIP Carbon Impact ETF</t>
  </si>
  <si>
    <t>Equity: Developed Markets Low Carbon</t>
  </si>
  <si>
    <t>$14.47M</t>
  </si>
  <si>
    <t>TOKE</t>
  </si>
  <si>
    <t>Cambria Cannabis ETF</t>
  </si>
  <si>
    <t>$14.34M</t>
  </si>
  <si>
    <t>TEMP</t>
  </si>
  <si>
    <t>JPMorgan Climate Change Solutions ETF</t>
  </si>
  <si>
    <t>$14.22M</t>
  </si>
  <si>
    <t>IOPP</t>
  </si>
  <si>
    <t>Simplify Tara India Opportunities ETF</t>
  </si>
  <si>
    <t>Equity: India Broad Thematic</t>
  </si>
  <si>
    <t>$14.17M</t>
  </si>
  <si>
    <t>GXTG</t>
  </si>
  <si>
    <t>Global X Thematic Growth ETF</t>
  </si>
  <si>
    <t>RBLD</t>
  </si>
  <si>
    <t>First Trust Alerian US NextGen Infrastructure ETF</t>
  </si>
  <si>
    <t>$13.27M</t>
  </si>
  <si>
    <t>HELX</t>
  </si>
  <si>
    <t>Franklin Genomic Advancements ETF</t>
  </si>
  <si>
    <t>$13.19M</t>
  </si>
  <si>
    <t>BCDF</t>
  </si>
  <si>
    <t>Horizon Kinetics Blockchain Development ETF</t>
  </si>
  <si>
    <t>$13.18M</t>
  </si>
  <si>
    <t>HLGE</t>
  </si>
  <si>
    <t>Hartford Longevity Economy ETF</t>
  </si>
  <si>
    <t>Equity: U.S. Consumer</t>
  </si>
  <si>
    <t>$12.52M</t>
  </si>
  <si>
    <t>NDIV</t>
  </si>
  <si>
    <t>Amplify Natural Resources Dividend Income ETF</t>
  </si>
  <si>
    <t>$12.35M</t>
  </si>
  <si>
    <t>KTEC</t>
  </si>
  <si>
    <t>KraneShares Hang Seng TECH Index ETF</t>
  </si>
  <si>
    <t>Equity: China Broad Technology</t>
  </si>
  <si>
    <t>$12.32M</t>
  </si>
  <si>
    <t>CNBS</t>
  </si>
  <si>
    <t>Amplify Seymour Cannabis ETF</t>
  </si>
  <si>
    <t>$11.82M</t>
  </si>
  <si>
    <t>AIBU</t>
  </si>
  <si>
    <t>Direxion Daily AI and Big Data Bull 2X Shares</t>
  </si>
  <si>
    <t>Leveraged Equity: U.S. Robotics &amp; AI</t>
  </si>
  <si>
    <t>$11.75M</t>
  </si>
  <si>
    <t>HEAT</t>
  </si>
  <si>
    <t>Touchstone Climate Transition ETF</t>
  </si>
  <si>
    <t>$11.51M</t>
  </si>
  <si>
    <t>AGIX</t>
  </si>
  <si>
    <t>KraneShares Artificial Intelligence &amp; Technology ETF</t>
  </si>
  <si>
    <t>$11.46M</t>
  </si>
  <si>
    <t>GCLN</t>
  </si>
  <si>
    <t>Goldman Sachs Bloomberg Clean Energy Equity ETF</t>
  </si>
  <si>
    <t>$10.61M</t>
  </si>
  <si>
    <t>GFOF</t>
  </si>
  <si>
    <t>Grayscale Future of Finance ETF</t>
  </si>
  <si>
    <t>$10.43M</t>
  </si>
  <si>
    <t>SIMS</t>
  </si>
  <si>
    <t>SPDR S&amp;P Kensho Intelligent Structures ETF</t>
  </si>
  <si>
    <t>$10.29M</t>
  </si>
  <si>
    <t>IBOT</t>
  </si>
  <si>
    <t>Vaneck Robotics ETF</t>
  </si>
  <si>
    <t>AQWA</t>
  </si>
  <si>
    <t>Global X Clean Water ETF</t>
  </si>
  <si>
    <t>$9.78M</t>
  </si>
  <si>
    <t>HART</t>
  </si>
  <si>
    <t>NYLI Healthy Hearts ETF</t>
  </si>
  <si>
    <t>$9.21M</t>
  </si>
  <si>
    <t>BERZ</t>
  </si>
  <si>
    <t>MicroSectors Solactive FANG &amp; Innovation -3X Inverse Leveraged ETN</t>
  </si>
  <si>
    <t>$9.05M</t>
  </si>
  <si>
    <t>INFR</t>
  </si>
  <si>
    <t>ClearBridge Sustainable Infrastructure ETF</t>
  </si>
  <si>
    <t>$8.99M</t>
  </si>
  <si>
    <t>MOTO</t>
  </si>
  <si>
    <t>SmartETFs Smart Transportation &amp; Technology ETF</t>
  </si>
  <si>
    <t>$8.52M</t>
  </si>
  <si>
    <t>EMIF</t>
  </si>
  <si>
    <t>iShares Emerging Markets Infrastructure ETF</t>
  </si>
  <si>
    <t>Equity: Emerging Markets Infrastructure</t>
  </si>
  <si>
    <t>$8.35M</t>
  </si>
  <si>
    <t>EV</t>
  </si>
  <si>
    <t>Mast Global Battery Recycling &amp; Production ETF</t>
  </si>
  <si>
    <t>$8.04M</t>
  </si>
  <si>
    <t>SSPX</t>
  </si>
  <si>
    <t>Janus Henderson U.S. Sustainable Equity ETF</t>
  </si>
  <si>
    <t>$8.02M</t>
  </si>
  <si>
    <t>JCTR</t>
  </si>
  <si>
    <t>JPMorgan Carbon Transition U.S. Equity Fund</t>
  </si>
  <si>
    <t>$8.00M</t>
  </si>
  <si>
    <t>ANEW</t>
  </si>
  <si>
    <t>ProShares MSCI Transformational Changes ETF</t>
  </si>
  <si>
    <t>$7.94M</t>
  </si>
  <si>
    <t>WUCT</t>
  </si>
  <si>
    <t>ETRACS Whitney U.S. Critical Technologies ETN</t>
  </si>
  <si>
    <t>$7.30M</t>
  </si>
  <si>
    <t>TCHI</t>
  </si>
  <si>
    <t>iShares MSCI China Multisector Tech ETF</t>
  </si>
  <si>
    <t>$7.25M</t>
  </si>
  <si>
    <t>VICE</t>
  </si>
  <si>
    <t>AdvisorShares Vice ETF</t>
  </si>
  <si>
    <t>$7.08M</t>
  </si>
  <si>
    <t>NBCC</t>
  </si>
  <si>
    <t>Neuberger Berman Next Generation Connected Consumer ETF</t>
  </si>
  <si>
    <t>$6.81M</t>
  </si>
  <si>
    <t>IVRS</t>
  </si>
  <si>
    <t>iShares Future Metaverse Tech and Communications ETF</t>
  </si>
  <si>
    <t>$6.63M</t>
  </si>
  <si>
    <t>FFND</t>
  </si>
  <si>
    <t>Future Fund Active ETF</t>
  </si>
  <si>
    <t>$6.62M</t>
  </si>
  <si>
    <t>PWER</t>
  </si>
  <si>
    <t>Macquarie Energy Transition ETF</t>
  </si>
  <si>
    <t>PSWD</t>
  </si>
  <si>
    <t>Xtrackers Cybersecurity Select Equity ETF</t>
  </si>
  <si>
    <t>$6.55M</t>
  </si>
  <si>
    <t>KLXY</t>
  </si>
  <si>
    <t>KraneShares Global Luxury Index ETF</t>
  </si>
  <si>
    <t>$6.51M</t>
  </si>
  <si>
    <t>GBLD</t>
  </si>
  <si>
    <t>Invesco MSCI Green Building ETF</t>
  </si>
  <si>
    <t>$6.33M</t>
  </si>
  <si>
    <t>URAA</t>
  </si>
  <si>
    <t>Direxion Daily Uranium Industry Bull 2X Shares</t>
  </si>
  <si>
    <t>Equity: U.S. - Sector Nuclear Energy</t>
  </si>
  <si>
    <t>$6.32M</t>
  </si>
  <si>
    <t>LITP</t>
  </si>
  <si>
    <t>Sprott Lithium Miners ETF</t>
  </si>
  <si>
    <t>$6.29M</t>
  </si>
  <si>
    <t>IBAT</t>
  </si>
  <si>
    <t>iShares Energy Storage &amp; Materials ETF</t>
  </si>
  <si>
    <t>$6.16M</t>
  </si>
  <si>
    <t>VERS</t>
  </si>
  <si>
    <t>ProShares Metaverse ETF</t>
  </si>
  <si>
    <t>$6.03M</t>
  </si>
  <si>
    <t>RAYS</t>
  </si>
  <si>
    <t>Global X Solar ETF</t>
  </si>
  <si>
    <t>$6.00M</t>
  </si>
  <si>
    <t>IWTR</t>
  </si>
  <si>
    <t>iShares MSCI Water Management Multisector ETF</t>
  </si>
  <si>
    <t>$5.88M</t>
  </si>
  <si>
    <t>EATV</t>
  </si>
  <si>
    <t>VegTech Plant-based Innovation &amp; Climate ETF</t>
  </si>
  <si>
    <t>$5.82M</t>
  </si>
  <si>
    <t>TINY</t>
  </si>
  <si>
    <t>ProShares Nanotechnology ETF</t>
  </si>
  <si>
    <t>$5.60M</t>
  </si>
  <si>
    <t>FTAG</t>
  </si>
  <si>
    <t>First Trust Indxx Global Agriculture ETF</t>
  </si>
  <si>
    <t>$5.56M</t>
  </si>
  <si>
    <t>VCLN</t>
  </si>
  <si>
    <t>Virtus Duff &amp; Phelps Clean Energy ETF</t>
  </si>
  <si>
    <t>$5.44M</t>
  </si>
  <si>
    <t>GAST</t>
  </si>
  <si>
    <t>Gabelli Automation ETF</t>
  </si>
  <si>
    <t>$5.38M</t>
  </si>
  <si>
    <t>ISHP</t>
  </si>
  <si>
    <t>First Trust Nasdaq Retail ETF</t>
  </si>
  <si>
    <t>$5.34M</t>
  </si>
  <si>
    <t>BPAY</t>
  </si>
  <si>
    <t>iShares FinTech Active ETF</t>
  </si>
  <si>
    <t>$5.30M</t>
  </si>
  <si>
    <t>SYNB</t>
  </si>
  <si>
    <t>Putnam BioRevolution ETF</t>
  </si>
  <si>
    <t>$5.18M</t>
  </si>
  <si>
    <t>CLNR</t>
  </si>
  <si>
    <t>NYLI Cleaner Transport ETF</t>
  </si>
  <si>
    <t>EVAV</t>
  </si>
  <si>
    <t>Direxion Daily Electric and Autonomous Vehicles Bull 2X Shares</t>
  </si>
  <si>
    <t>Leveraged Equity: U.S. Mobility</t>
  </si>
  <si>
    <t>$5.05M</t>
  </si>
  <si>
    <t>EFRA</t>
  </si>
  <si>
    <t>iShares Environmental Infrastructure and Industrials ETF</t>
  </si>
  <si>
    <t>Equity: Developed Markets Environment</t>
  </si>
  <si>
    <t>$4.87M</t>
  </si>
  <si>
    <t>BILD</t>
  </si>
  <si>
    <t>Macquarie Global Listed Infrastructure ETF</t>
  </si>
  <si>
    <t>$4.78M</t>
  </si>
  <si>
    <t>WEED</t>
  </si>
  <si>
    <t>Roundhill Cannabis ETF</t>
  </si>
  <si>
    <t>$4.74M</t>
  </si>
  <si>
    <t>OCEN</t>
  </si>
  <si>
    <t>NYLI Clean Oceans ETF</t>
  </si>
  <si>
    <t>$4.59M</t>
  </si>
  <si>
    <t>UCYB</t>
  </si>
  <si>
    <t>ProShares Ultra Nasdaq Cybersecurity ETF</t>
  </si>
  <si>
    <t>Leveraged Equity: Global Cybersecurity</t>
  </si>
  <si>
    <t>$4.35M</t>
  </si>
  <si>
    <t>KROP</t>
  </si>
  <si>
    <t>Global X AgTech &amp; Food Innovation ETF</t>
  </si>
  <si>
    <t>$4.33M</t>
  </si>
  <si>
    <t>BNGE</t>
  </si>
  <si>
    <t>First Trust S-Network Streaming and Gaming ETF</t>
  </si>
  <si>
    <t>$4.22M</t>
  </si>
  <si>
    <t>UPGR</t>
  </si>
  <si>
    <t>Xtrackers US Green Infrastructure Select Equity ETF</t>
  </si>
  <si>
    <t>$4.10M</t>
  </si>
  <si>
    <t>LMBO</t>
  </si>
  <si>
    <t>Direxion Daily Crypto Industry Bull 2X Shares</t>
  </si>
  <si>
    <t>Leveraged Equity: U.S. Digital Economy</t>
  </si>
  <si>
    <t>$4.08M</t>
  </si>
  <si>
    <t>ILIT</t>
  </si>
  <si>
    <t>iShares Lithium Miners and Producers ETF</t>
  </si>
  <si>
    <t>$4.00M</t>
  </si>
  <si>
    <t>SOLR</t>
  </si>
  <si>
    <t>Guinness Atkinson Funds SmartETFs Sustainable Energy II Fund</t>
  </si>
  <si>
    <t>$3.96M</t>
  </si>
  <si>
    <t>IVEG</t>
  </si>
  <si>
    <t>iShares Emergent Food and AgTech Multisector ETF</t>
  </si>
  <si>
    <t>$3.93M</t>
  </si>
  <si>
    <t>ARVR</t>
  </si>
  <si>
    <t>First Trust Indxx Metaverse ETF</t>
  </si>
  <si>
    <t>$3.82M</t>
  </si>
  <si>
    <t>URAX</t>
  </si>
  <si>
    <t>Defiance Daily Target 2x Long Uranium ETF</t>
  </si>
  <si>
    <t>Leveraged Equity: Global Nuclear Energy</t>
  </si>
  <si>
    <t>$3.49M</t>
  </si>
  <si>
    <t>BLKC</t>
  </si>
  <si>
    <t>Invesco Alerian Galaxy Blockchain Users and Decentralized Commerce ETF</t>
  </si>
  <si>
    <t>$3.38M</t>
  </si>
  <si>
    <t>CTEX</t>
  </si>
  <si>
    <t>ProShares S&amp;P Kensho Cleantech ETF</t>
  </si>
  <si>
    <t>$3.27M</t>
  </si>
  <si>
    <t>OBOR</t>
  </si>
  <si>
    <t>KraneShares MSCI One Belt One Road Index ETF</t>
  </si>
  <si>
    <t>$3.20M</t>
  </si>
  <si>
    <t>INNO</t>
  </si>
  <si>
    <t>Harbor Disruptive Innovation ETF</t>
  </si>
  <si>
    <t>$3.08M</t>
  </si>
  <si>
    <t>ETEC</t>
  </si>
  <si>
    <t>iShares Breakthrough Environmental Solutions ETF</t>
  </si>
  <si>
    <t>$3.07M</t>
  </si>
  <si>
    <t>AHOY</t>
  </si>
  <si>
    <t>Newday Ocean Health ETF</t>
  </si>
  <si>
    <t>$3.06M</t>
  </si>
  <si>
    <t>KBUF</t>
  </si>
  <si>
    <t>KraneShares 90% KWEB Defined Outcome January 2026 ETF</t>
  </si>
  <si>
    <t>$2.76M</t>
  </si>
  <si>
    <t>WBAT</t>
  </si>
  <si>
    <t>WisdomTree Battery Value Chain and Innovation Fund</t>
  </si>
  <si>
    <t>$2.69M</t>
  </si>
  <si>
    <t>KPRO</t>
  </si>
  <si>
    <t>KraneShares 100% KWEB Defined Outcome January 2026 ETF</t>
  </si>
  <si>
    <t>$2.67M</t>
  </si>
  <si>
    <t>LUX</t>
  </si>
  <si>
    <t>Tema Luxury ETF</t>
  </si>
  <si>
    <t>$2.65M</t>
  </si>
  <si>
    <t>KSEA</t>
  </si>
  <si>
    <t>KraneShares Rockefeller Ocean Engagement ETF</t>
  </si>
  <si>
    <t>$2.63M</t>
  </si>
  <si>
    <t>ION</t>
  </si>
  <si>
    <t>ProShares S&amp;P Global Core Battery Metals ETF</t>
  </si>
  <si>
    <t>$2.57M</t>
  </si>
  <si>
    <t>NZUS</t>
  </si>
  <si>
    <t>SPDR MSCI USA Climate Paris Aligned ETF</t>
  </si>
  <si>
    <t>$2.56M</t>
  </si>
  <si>
    <t>MVPS</t>
  </si>
  <si>
    <t>Amplify Thematic All-Stars ETF</t>
  </si>
  <si>
    <t>$2.46M</t>
  </si>
  <si>
    <t>REKT</t>
  </si>
  <si>
    <t>Direxion Daily Crypto Industry Bear 1X Shares</t>
  </si>
  <si>
    <t>Inverse Equity: U.S. Digital Economy</t>
  </si>
  <si>
    <t>$2.36M</t>
  </si>
  <si>
    <t>RNWZ</t>
  </si>
  <si>
    <t>TrueShares Eagle Global Renewable Energy Income ETF</t>
  </si>
  <si>
    <t>$2.28M</t>
  </si>
  <si>
    <t>FDND</t>
  </si>
  <si>
    <t>FT Vest Dow Jones Internet &amp; Target Income ETF</t>
  </si>
  <si>
    <t>$2.24M</t>
  </si>
  <si>
    <t>WDNA</t>
  </si>
  <si>
    <t>WisdomTree BioRevolution Fund</t>
  </si>
  <si>
    <t>Equity: Developed Markets Genomic Advancements</t>
  </si>
  <si>
    <t>$2.18M</t>
  </si>
  <si>
    <t>WNDY</t>
  </si>
  <si>
    <t>Global X Wind Energy ETF</t>
  </si>
  <si>
    <t>$1.93M</t>
  </si>
  <si>
    <t>AIBD</t>
  </si>
  <si>
    <t>Direxion Daily AI and Big Data Bear 2X Shares</t>
  </si>
  <si>
    <t>Inverse Equity: U.S. Robotics &amp; AI</t>
  </si>
  <si>
    <t>$1.92M</t>
  </si>
  <si>
    <t>RNEW</t>
  </si>
  <si>
    <t>VanEck Green Infrastructure ETF</t>
  </si>
  <si>
    <t>$1.90M</t>
  </si>
  <si>
    <t>SPAM</t>
  </si>
  <si>
    <t>Themes Cybersecurity ETF</t>
  </si>
  <si>
    <t>$1.77M</t>
  </si>
  <si>
    <t>OND</t>
  </si>
  <si>
    <t>ProShares On-Demand ETF</t>
  </si>
  <si>
    <t>$1.64M</t>
  </si>
  <si>
    <t>CLOD</t>
  </si>
  <si>
    <t>Themes Cloud Computing ETF</t>
  </si>
  <si>
    <t>$1.55M</t>
  </si>
  <si>
    <t>LUXX</t>
  </si>
  <si>
    <t>Roundhill S&amp;P Global Luxury ETF</t>
  </si>
  <si>
    <t>$1.17M</t>
  </si>
  <si>
    <t>ODDS</t>
  </si>
  <si>
    <t>Pacer BlueStar Digital Entertainment ETF</t>
  </si>
  <si>
    <t>$1.02M</t>
  </si>
  <si>
    <t>MAGQ</t>
  </si>
  <si>
    <t>Roundhill Daily Inverse Magnificent Seven ETF</t>
  </si>
  <si>
    <t>$936.50K</t>
  </si>
  <si>
    <t>BULD</t>
  </si>
  <si>
    <t>Pacer BlueStar Engineering the Future ETF</t>
  </si>
  <si>
    <t>$860.40K</t>
  </si>
  <si>
    <t>FINE</t>
  </si>
  <si>
    <t>Themes European Luxury ETF</t>
  </si>
  <si>
    <t>Equity: Developed Europe Consumer</t>
  </si>
  <si>
    <t>$667.48K</t>
  </si>
  <si>
    <t>BOTT</t>
  </si>
  <si>
    <t>Themes Robotics &amp; Automation ETF</t>
  </si>
  <si>
    <t>$552.71K</t>
  </si>
  <si>
    <t>-</t>
  </si>
  <si>
    <t>티커</t>
    <phoneticPr fontId="2" type="noConversion"/>
  </si>
  <si>
    <t>ETF명</t>
    <phoneticPr fontId="2" type="noConversion"/>
  </si>
  <si>
    <t>분류</t>
    <phoneticPr fontId="2" type="noConversion"/>
  </si>
  <si>
    <t>1년 수익률</t>
    <phoneticPr fontId="2" type="noConversion"/>
  </si>
  <si>
    <t>총 보수</t>
    <phoneticPr fontId="2" type="noConversion"/>
  </si>
  <si>
    <t>AUM</t>
    <phoneticPr fontId="2" type="noConversion"/>
  </si>
  <si>
    <t>AUM (Raw)</t>
    <phoneticPr fontId="2" type="noConversion"/>
  </si>
  <si>
    <t>자산 대분류</t>
    <phoneticPr fontId="2" type="noConversion"/>
  </si>
  <si>
    <t>테마</t>
    <phoneticPr fontId="2" type="noConversion"/>
  </si>
  <si>
    <t>China Broad Technology</t>
  </si>
  <si>
    <t>China Environment</t>
  </si>
  <si>
    <t>China Internet</t>
  </si>
  <si>
    <t>Developed Europe Consumer</t>
  </si>
  <si>
    <t>Developed Markets Broad Technology</t>
  </si>
  <si>
    <t>Developed Markets Consumer</t>
  </si>
  <si>
    <t>Developed Markets Cybersecurity</t>
  </si>
  <si>
    <t>Developed Markets Environment</t>
  </si>
  <si>
    <t>Developed Markets Ex-U.S. Low Carbon</t>
  </si>
  <si>
    <t>Developed Markets FinTech</t>
  </si>
  <si>
    <t>Developed Markets Genomic Advancements</t>
  </si>
  <si>
    <t>Developed Markets Internet</t>
  </si>
  <si>
    <t>Developed Markets Low Carbon</t>
  </si>
  <si>
    <t>Developed Markets Robotics &amp; AI</t>
  </si>
  <si>
    <t>Emerging Markets Consumer</t>
  </si>
  <si>
    <t>Emerging Markets Infrastructure</t>
  </si>
  <si>
    <t>Emerging Markets Internet</t>
  </si>
  <si>
    <t>Emerging Markets Low Carbon</t>
  </si>
  <si>
    <t>Global 5G</t>
  </si>
  <si>
    <t>Global Agriculture</t>
  </si>
  <si>
    <t>Global Blockchain</t>
  </si>
  <si>
    <t>Global Broad Technology</t>
  </si>
  <si>
    <t>Global Broad Thematic</t>
  </si>
  <si>
    <t>Global Cannabis</t>
  </si>
  <si>
    <t>Global Consumer</t>
  </si>
  <si>
    <t>Global Cybersecurity</t>
  </si>
  <si>
    <t>Global Digital Economy</t>
  </si>
  <si>
    <t>Global Environment</t>
  </si>
  <si>
    <t>Global Ex-U.S. Internet</t>
  </si>
  <si>
    <t>Global FinTech</t>
  </si>
  <si>
    <t>Global Genomic Advancements</t>
  </si>
  <si>
    <t>Global Infrastructure</t>
  </si>
  <si>
    <t>Global Internet</t>
  </si>
  <si>
    <t>Global Low Carbon</t>
  </si>
  <si>
    <t>Global Mobility</t>
  </si>
  <si>
    <t>Global Natural Resources</t>
  </si>
  <si>
    <t>Global Nuclear Energy</t>
  </si>
  <si>
    <t>Global Renewable Energy</t>
  </si>
  <si>
    <t>Global Robotics &amp; AI</t>
  </si>
  <si>
    <t>Global Space</t>
  </si>
  <si>
    <t>Global Timber</t>
  </si>
  <si>
    <t>Global Video Games &amp; eSports</t>
  </si>
  <si>
    <t>Global Water</t>
  </si>
  <si>
    <t>India Broad Thematic</t>
  </si>
  <si>
    <t>India Consumer</t>
  </si>
  <si>
    <t>India Digital Economy</t>
  </si>
  <si>
    <t>India Internet</t>
  </si>
  <si>
    <t>Israel Broad Technology</t>
  </si>
  <si>
    <t>North America Broad Technology</t>
  </si>
  <si>
    <t>North America Natural Resources</t>
  </si>
  <si>
    <t>U.S. - Sector Nuclear Energy</t>
  </si>
  <si>
    <t>U.S. 5G</t>
  </si>
  <si>
    <t>U.S. Agriculture</t>
  </si>
  <si>
    <t>U.S. Big Tech</t>
  </si>
  <si>
    <t>U.S. Broad Technology</t>
  </si>
  <si>
    <t>U.S. Broad Thematic</t>
  </si>
  <si>
    <t>U.S. Cannabis</t>
  </si>
  <si>
    <t>U.S. Consumer</t>
  </si>
  <si>
    <t>U.S. Digital Economy</t>
  </si>
  <si>
    <t>U.S. Environment</t>
  </si>
  <si>
    <t>U.S. Housing</t>
  </si>
  <si>
    <t>U.S. Infrastructure</t>
  </si>
  <si>
    <t>U.S. Internet</t>
  </si>
  <si>
    <t>U.S. Low Carbon</t>
  </si>
  <si>
    <t>U.S. Millennials</t>
  </si>
  <si>
    <t>U.S. Mobility</t>
  </si>
  <si>
    <t>U.S. Remote Work</t>
  </si>
  <si>
    <t>U.S. Renewable Energy</t>
  </si>
  <si>
    <t>U.S. Robotics &amp; AI</t>
  </si>
  <si>
    <t>U.S. Space</t>
  </si>
  <si>
    <t>U.S. Telecoms</t>
  </si>
  <si>
    <t>U.S. Water</t>
  </si>
  <si>
    <t>테마</t>
    <phoneticPr fontId="2" type="noConversion"/>
  </si>
  <si>
    <t>AUM</t>
    <phoneticPr fontId="2" type="noConversion"/>
  </si>
  <si>
    <t>Market Share</t>
    <phoneticPr fontId="2" type="noConversion"/>
  </si>
  <si>
    <t>국가</t>
    <phoneticPr fontId="2" type="noConversion"/>
  </si>
  <si>
    <t>테마별</t>
    <phoneticPr fontId="2" type="noConversion"/>
  </si>
  <si>
    <t>Developed</t>
    <phoneticPr fontId="2" type="noConversion"/>
  </si>
  <si>
    <t>India</t>
    <phoneticPr fontId="2" type="noConversion"/>
  </si>
  <si>
    <t>U.S.</t>
    <phoneticPr fontId="2" type="noConversion"/>
  </si>
  <si>
    <t>합계</t>
    <phoneticPr fontId="2" type="noConversion"/>
  </si>
  <si>
    <t>fund flow 
%</t>
    <phoneticPr fontId="2" type="noConversion"/>
  </si>
  <si>
    <t>$8.46B</t>
  </si>
  <si>
    <t>$7.64B</t>
  </si>
  <si>
    <t>$7.47B</t>
  </si>
  <si>
    <t>$6.78B</t>
  </si>
  <si>
    <t>$6.53B</t>
  </si>
  <si>
    <t>$5.87B</t>
  </si>
  <si>
    <t>$5.32B</t>
  </si>
  <si>
    <t>$5.05B</t>
  </si>
  <si>
    <t>$5.00B</t>
  </si>
  <si>
    <t>$3.50B</t>
  </si>
  <si>
    <t>$3.15B</t>
  </si>
  <si>
    <t>$2.67B</t>
  </si>
  <si>
    <t>$2.40B</t>
  </si>
  <si>
    <t>$2.36B</t>
  </si>
  <si>
    <t>$2.31B</t>
  </si>
  <si>
    <t>$2.15B</t>
  </si>
  <si>
    <t>$2.12B</t>
  </si>
  <si>
    <t>$2.07B</t>
  </si>
  <si>
    <t>$1.95B</t>
  </si>
  <si>
    <t>$1.91B</t>
  </si>
  <si>
    <t>ARKW</t>
  </si>
  <si>
    <t>ARK Next Generation Internet ETF</t>
  </si>
  <si>
    <t>$1.82B</t>
  </si>
  <si>
    <t>$1.81B</t>
  </si>
  <si>
    <t>Roundhill Magnificent Seven ETF</t>
  </si>
  <si>
    <t>$1.80B</t>
  </si>
  <si>
    <t>$1.77B</t>
  </si>
  <si>
    <t>$1.52B</t>
  </si>
  <si>
    <t>$1.46B</t>
  </si>
  <si>
    <t>$1.45B</t>
  </si>
  <si>
    <t>$1.27B</t>
  </si>
  <si>
    <t>$1.16B</t>
  </si>
  <si>
    <t>$1.05B</t>
  </si>
  <si>
    <t>$1.00B</t>
  </si>
  <si>
    <t>$978.33M</t>
  </si>
  <si>
    <t>$976.40M</t>
  </si>
  <si>
    <t>$919.54M</t>
  </si>
  <si>
    <t>$881.02M</t>
  </si>
  <si>
    <t>$845.83M</t>
  </si>
  <si>
    <t>$843.46M</t>
  </si>
  <si>
    <t>$843.15M</t>
  </si>
  <si>
    <t>$807.43M</t>
  </si>
  <si>
    <t>$797.34M</t>
  </si>
  <si>
    <t>$739.80M</t>
  </si>
  <si>
    <t>$634.04M</t>
  </si>
  <si>
    <t>$613.09M</t>
  </si>
  <si>
    <t>$601.95M</t>
  </si>
  <si>
    <t>$565.52M</t>
  </si>
  <si>
    <t>$554.73M</t>
  </si>
  <si>
    <t>IYZ</t>
  </si>
  <si>
    <t>iShares U.S. Telecommunications ETF</t>
  </si>
  <si>
    <t>$535.05M</t>
  </si>
  <si>
    <t>$520.47M</t>
  </si>
  <si>
    <t>AB Disruptors ETF</t>
  </si>
  <si>
    <t>$518.62M</t>
  </si>
  <si>
    <t>$490.00M</t>
  </si>
  <si>
    <t>$474.49M</t>
  </si>
  <si>
    <t>$455.55M</t>
  </si>
  <si>
    <t>$448.85M</t>
  </si>
  <si>
    <t>$436.73M</t>
  </si>
  <si>
    <t>$426.55M</t>
  </si>
  <si>
    <t>$388.50M</t>
  </si>
  <si>
    <t>$387.90M</t>
  </si>
  <si>
    <t>$369.51M</t>
  </si>
  <si>
    <t>$347.40M</t>
  </si>
  <si>
    <t>$337.97M</t>
  </si>
  <si>
    <t>$333.87M</t>
  </si>
  <si>
    <t>$326.73M</t>
  </si>
  <si>
    <t>$322.89M</t>
  </si>
  <si>
    <t>$319.95M</t>
  </si>
  <si>
    <t>$295.12M</t>
  </si>
  <si>
    <t>$285.99M</t>
  </si>
  <si>
    <t>$285.01M</t>
  </si>
  <si>
    <t>$282.98M</t>
  </si>
  <si>
    <t>NAIL</t>
  </si>
  <si>
    <t>Direxion Daily Homebuilders &amp; Supplies Bull 3X Shares</t>
  </si>
  <si>
    <t>Leveraged Equity: U.S. Housing</t>
  </si>
  <si>
    <t>$272.89M</t>
  </si>
  <si>
    <t>$270.85M</t>
  </si>
  <si>
    <t>Innovate Equity ETF</t>
  </si>
  <si>
    <t>$270.13M</t>
  </si>
  <si>
    <t>$253.23M</t>
  </si>
  <si>
    <t>$247.71M</t>
  </si>
  <si>
    <t>$241.24M</t>
  </si>
  <si>
    <t>$232.72M</t>
  </si>
  <si>
    <t>$228.76M</t>
  </si>
  <si>
    <t>$207.03M</t>
  </si>
  <si>
    <t>$205.43M</t>
  </si>
  <si>
    <t>$205.32M</t>
  </si>
  <si>
    <t>$203.18M</t>
  </si>
  <si>
    <t>$193.53M</t>
  </si>
  <si>
    <t>$183.33M</t>
  </si>
  <si>
    <t>$181.44M</t>
  </si>
  <si>
    <t>$180.52M</t>
  </si>
  <si>
    <t>$171.98M</t>
  </si>
  <si>
    <t>$169.83M</t>
  </si>
  <si>
    <t>$168.85M</t>
  </si>
  <si>
    <t>$165.47M</t>
  </si>
  <si>
    <t>$165.40M</t>
  </si>
  <si>
    <t>$164.92M</t>
  </si>
  <si>
    <t>MJ</t>
  </si>
  <si>
    <t>Amplify Alternative Harvest ETF</t>
  </si>
  <si>
    <t>$163.47M</t>
  </si>
  <si>
    <t>ERTH</t>
  </si>
  <si>
    <t>Invesco MSCI Sustainable Future ETF</t>
  </si>
  <si>
    <t>$152.06M</t>
  </si>
  <si>
    <t>Equity: Global Broad
Thematic</t>
  </si>
  <si>
    <t>$150.66M</t>
  </si>
  <si>
    <t>$150.28M</t>
  </si>
  <si>
    <t>$149.91M</t>
  </si>
  <si>
    <t>THNQ</t>
  </si>
  <si>
    <t>ROBO Global Artificial Intelligence ETF</t>
  </si>
  <si>
    <t>Equity: Global</t>
  </si>
  <si>
    <t>Equity: Global Video</t>
  </si>
  <si>
    <t>IBLC</t>
  </si>
  <si>
    <t>iShares Blockchain and Tech ETF</t>
  </si>
  <si>
    <t>WISE</t>
  </si>
  <si>
    <t>Themes Generative Artificial Intelligence ETF</t>
  </si>
  <si>
    <t>Equity: U.S. Automobile
Manufacturers</t>
  </si>
  <si>
    <t>$149.60M</t>
  </si>
  <si>
    <t>$145.81M</t>
  </si>
  <si>
    <t>$141.75M</t>
  </si>
  <si>
    <t>$133.92M</t>
  </si>
  <si>
    <t>$133.69M</t>
  </si>
  <si>
    <t>$125.33M</t>
  </si>
  <si>
    <t>$123.14M</t>
  </si>
  <si>
    <t>$122.44M</t>
  </si>
  <si>
    <t>$120.95M</t>
  </si>
  <si>
    <t>$119.33M</t>
  </si>
  <si>
    <t>$118.10M</t>
  </si>
  <si>
    <t>$115.47M</t>
  </si>
  <si>
    <t>$109.21M</t>
  </si>
  <si>
    <t>$109.16M</t>
  </si>
  <si>
    <t>$108.36M</t>
  </si>
  <si>
    <t>$108.35M</t>
  </si>
  <si>
    <t>$107.28M</t>
  </si>
  <si>
    <t>$103.82M</t>
  </si>
  <si>
    <t>$101.84M</t>
  </si>
  <si>
    <t>$101.81M</t>
  </si>
  <si>
    <t>$101.33M</t>
  </si>
  <si>
    <t>$100.55M</t>
  </si>
  <si>
    <t>$99.13M</t>
  </si>
  <si>
    <t>$94.47M</t>
  </si>
  <si>
    <t>$94.06M</t>
  </si>
  <si>
    <t>$93.89M</t>
  </si>
  <si>
    <t>$93.09M</t>
  </si>
  <si>
    <t>$90.73M</t>
  </si>
  <si>
    <t>$87.35M</t>
  </si>
  <si>
    <t>$86.03M</t>
  </si>
  <si>
    <t>$84.97M</t>
  </si>
  <si>
    <t>$84.94M</t>
  </si>
  <si>
    <t>$84.35M</t>
  </si>
  <si>
    <t>$75.20M</t>
  </si>
  <si>
    <t>$70.98M</t>
  </si>
  <si>
    <t>$69.72M</t>
  </si>
  <si>
    <t>$68.05M</t>
  </si>
  <si>
    <t>$67.99M</t>
  </si>
  <si>
    <t>$67.58M</t>
  </si>
  <si>
    <t>$67.46M</t>
  </si>
  <si>
    <t>$66.86M</t>
  </si>
  <si>
    <t>$66.84M</t>
  </si>
  <si>
    <t>$65.17M</t>
  </si>
  <si>
    <t>$64.90M</t>
  </si>
  <si>
    <t>$64.71M</t>
  </si>
  <si>
    <t>$61.24M</t>
  </si>
  <si>
    <t>$60.02M</t>
  </si>
  <si>
    <t>$58.31M</t>
  </si>
  <si>
    <t>$57.79M</t>
  </si>
  <si>
    <t>$57.54M</t>
  </si>
  <si>
    <t>$56.88M</t>
  </si>
  <si>
    <t>$56.19M</t>
  </si>
  <si>
    <t>$55.83M</t>
  </si>
  <si>
    <t>$52.55M</t>
  </si>
  <si>
    <t>$51.82M</t>
  </si>
  <si>
    <t>$50.76M</t>
  </si>
  <si>
    <t>$50.45M</t>
  </si>
  <si>
    <t>$49.94M</t>
  </si>
  <si>
    <t>$46.53M</t>
  </si>
  <si>
    <t>$46.05M</t>
  </si>
  <si>
    <t>$45.45M</t>
  </si>
  <si>
    <t>$42.88M</t>
  </si>
  <si>
    <t>$40.48M</t>
  </si>
  <si>
    <t>$40.05M</t>
  </si>
  <si>
    <t>$39.95M</t>
  </si>
  <si>
    <t>$38.60M</t>
  </si>
  <si>
    <t>$37.21M</t>
  </si>
  <si>
    <t>$36.74M</t>
  </si>
  <si>
    <t>$35.55M</t>
  </si>
  <si>
    <t>$35.17M</t>
  </si>
  <si>
    <t>$34.74M</t>
  </si>
  <si>
    <t>$34.50M</t>
  </si>
  <si>
    <t>$33.33M</t>
  </si>
  <si>
    <t>$32.68M</t>
  </si>
  <si>
    <t>$31.64M</t>
  </si>
  <si>
    <t>$31.41M</t>
  </si>
  <si>
    <t>$31.32M</t>
  </si>
  <si>
    <t>$30.87M</t>
  </si>
  <si>
    <t>$29.05M</t>
  </si>
  <si>
    <t>$28.93M</t>
  </si>
  <si>
    <t>$28.51M</t>
  </si>
  <si>
    <t>$28.39M</t>
  </si>
  <si>
    <t>$28.06M</t>
  </si>
  <si>
    <t>$28.05M</t>
  </si>
  <si>
    <t>$27.76M</t>
  </si>
  <si>
    <t>$25.73M</t>
  </si>
  <si>
    <t>$25.37M</t>
  </si>
  <si>
    <t>$25.28M</t>
  </si>
  <si>
    <t>$23.73M</t>
  </si>
  <si>
    <t>$23.31M</t>
  </si>
  <si>
    <t>$22.64M</t>
  </si>
  <si>
    <t>$22.40M</t>
  </si>
  <si>
    <t>$21.50M</t>
  </si>
  <si>
    <t>$20.71M</t>
  </si>
  <si>
    <t>$20.48M</t>
  </si>
  <si>
    <t>$20.19M</t>
  </si>
  <si>
    <t>$20.08M</t>
  </si>
  <si>
    <t>$19.86M</t>
  </si>
  <si>
    <t>AUM 순유입</t>
    <phoneticPr fontId="2" type="noConversion"/>
  </si>
  <si>
    <t>순유입</t>
    <phoneticPr fontId="2" type="noConversion"/>
  </si>
  <si>
    <t>Global</t>
  </si>
  <si>
    <t>Global Broad
Thematic</t>
  </si>
  <si>
    <t>Global Video</t>
  </si>
  <si>
    <t>U.S. Automobile
Manufacturers</t>
  </si>
  <si>
    <t>China</t>
    <phoneticPr fontId="2" type="noConversion"/>
  </si>
  <si>
    <t>Emerging</t>
    <phoneticPr fontId="2" type="noConversion"/>
  </si>
  <si>
    <t>Global</t>
    <phoneticPr fontId="2" type="noConversion"/>
  </si>
  <si>
    <t>Israel</t>
    <phoneticPr fontId="2" type="noConversion"/>
  </si>
  <si>
    <t>North America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</si>
</sst>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\$#,##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4" fontId="0" fillId="0" borderId="0" xfId="0" applyNumberForma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0" fontId="3" fillId="0" borderId="1" xfId="1" applyNumberFormat="1" applyFont="1" applyBorder="1">
      <alignment vertical="center"/>
    </xf>
    <xf numFmtId="176" fontId="4" fillId="3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4" fillId="3" borderId="1" xfId="1" applyFon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088;&#49328;&#48176;&#48516;&#51204;&#47029;&#49892;/&#49345;&#54408;&#44060;&#48156;&#54801;&#51032;&#52404;/&#44397;&#45236;&#50808;%20ETF%20&#54788;&#54889;/Thematic%20ETF/20250106/Thematic%20ETF_202501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W"/>
    </sheetNames>
    <sheetDataSet>
      <sheetData sheetId="0"/>
      <sheetData sheetId="1">
        <row r="1">
          <cell r="A1" t="str">
            <v>티커</v>
          </cell>
          <cell r="B1" t="str">
            <v>ETF명</v>
          </cell>
          <cell r="C1" t="str">
            <v>분류</v>
          </cell>
          <cell r="D1" t="str">
            <v>AUM</v>
          </cell>
          <cell r="E1" t="str">
            <v>1년 수익률</v>
          </cell>
          <cell r="F1" t="str">
            <v>총 보수</v>
          </cell>
          <cell r="G1" t="str">
            <v>AUM (Raw)</v>
          </cell>
          <cell r="H1" t="str">
            <v>AUM 순유입</v>
          </cell>
          <cell r="I1" t="str">
            <v>자산 대분류</v>
          </cell>
          <cell r="J1" t="str">
            <v>테마</v>
          </cell>
        </row>
        <row r="2">
          <cell r="A2" t="str">
            <v>FNGU</v>
          </cell>
          <cell r="B2" t="str">
            <v>MicroSectors FANG+ Index 3X Leveraged ETN</v>
          </cell>
          <cell r="C2" t="str">
            <v>Leveraged Equity: U.S. Big Tech</v>
          </cell>
          <cell r="D2">
            <v>7870000000</v>
          </cell>
          <cell r="E2">
            <v>1.7370000000000001</v>
          </cell>
          <cell r="F2">
            <v>9.4999999999999998E-3</v>
          </cell>
          <cell r="G2" t="str">
            <v>$7.87B</v>
          </cell>
          <cell r="H2">
            <v>7870000000</v>
          </cell>
          <cell r="I2" t="str">
            <v>Leveraged Equity</v>
          </cell>
          <cell r="J2" t="str">
            <v>U.S. Big Tech</v>
          </cell>
        </row>
        <row r="3">
          <cell r="A3" t="str">
            <v>ITB</v>
          </cell>
          <cell r="B3" t="str">
            <v>iShares U.S. Home Construction ETF</v>
          </cell>
          <cell r="C3" t="str">
            <v>Equity: U.S. Housing</v>
          </cell>
          <cell r="D3">
            <v>2640000000</v>
          </cell>
          <cell r="E3">
            <v>0.02</v>
          </cell>
          <cell r="F3">
            <v>3.8999999999999998E-3</v>
          </cell>
          <cell r="G3" t="str">
            <v>$2.64B</v>
          </cell>
          <cell r="H3">
            <v>2640000000</v>
          </cell>
          <cell r="I3" t="str">
            <v>Equity</v>
          </cell>
          <cell r="J3" t="str">
            <v>U.S. Housing</v>
          </cell>
        </row>
        <row r="4">
          <cell r="A4" t="str">
            <v>XHB</v>
          </cell>
          <cell r="B4" t="str">
            <v>SPDR S&amp;P Homebuilders ETF</v>
          </cell>
          <cell r="C4" t="str">
            <v>Equity: U.S. Housing</v>
          </cell>
          <cell r="D4">
            <v>1840000000</v>
          </cell>
          <cell r="E4">
            <v>0.10199999999999999</v>
          </cell>
          <cell r="F4">
            <v>3.5000000000000001E-3</v>
          </cell>
          <cell r="G4" t="str">
            <v>$1.84B</v>
          </cell>
          <cell r="H4">
            <v>1840000000</v>
          </cell>
          <cell r="I4" t="str">
            <v>Equity</v>
          </cell>
          <cell r="J4" t="str">
            <v>U.S. Housing</v>
          </cell>
        </row>
        <row r="5">
          <cell r="A5" t="str">
            <v>ICLN</v>
          </cell>
          <cell r="B5" t="str">
            <v>iShares Global Clean Energy ETF</v>
          </cell>
          <cell r="C5" t="str">
            <v>Equity: Global Renewable Energy</v>
          </cell>
          <cell r="D5">
            <v>1430000000</v>
          </cell>
          <cell r="E5">
            <v>-0.23400000000000001</v>
          </cell>
          <cell r="F5">
            <v>4.1000000000000003E-3</v>
          </cell>
          <cell r="G5" t="str">
            <v>$1.43B</v>
          </cell>
          <cell r="H5">
            <v>1430000000</v>
          </cell>
          <cell r="I5" t="str">
            <v>Equity</v>
          </cell>
          <cell r="J5" t="str">
            <v>Global Renewable Energy</v>
          </cell>
        </row>
        <row r="6">
          <cell r="A6" t="str">
            <v>MAGS</v>
          </cell>
          <cell r="B6" t="str">
            <v>MicroSectors FANG+ Index 3X Leveraged ETN</v>
          </cell>
          <cell r="C6" t="str">
            <v>Leveraged Equity: U.S. Big Tech</v>
          </cell>
          <cell r="D6">
            <v>1790000000</v>
          </cell>
          <cell r="E6">
            <v>0.67</v>
          </cell>
          <cell r="F6">
            <v>2.8999999999999998E-3</v>
          </cell>
          <cell r="G6" t="str">
            <v>$1.79B</v>
          </cell>
          <cell r="H6">
            <v>887090000</v>
          </cell>
          <cell r="I6" t="str">
            <v>Leveraged Equity</v>
          </cell>
          <cell r="J6" t="str">
            <v>U.S. Big Tech</v>
          </cell>
        </row>
        <row r="7">
          <cell r="A7" t="str">
            <v>CGW</v>
          </cell>
          <cell r="B7" t="str">
            <v>Invesco S&amp;P Global Water Index ETF</v>
          </cell>
          <cell r="C7" t="str">
            <v>Equity: Global Water</v>
          </cell>
          <cell r="D7">
            <v>886580000</v>
          </cell>
          <cell r="E7">
            <v>0.05</v>
          </cell>
          <cell r="F7">
            <v>5.5999999999999999E-3</v>
          </cell>
          <cell r="G7" t="str">
            <v>$886.58M</v>
          </cell>
          <cell r="H7">
            <v>886580000</v>
          </cell>
          <cell r="I7" t="str">
            <v>Equity</v>
          </cell>
          <cell r="J7" t="str">
            <v>Global Water</v>
          </cell>
        </row>
        <row r="8">
          <cell r="A8" t="str">
            <v>FDN</v>
          </cell>
          <cell r="B8" t="str">
            <v>First Trust Dow Jones Internet Index Fund</v>
          </cell>
          <cell r="C8" t="str">
            <v>Equity: U.S. Internet</v>
          </cell>
          <cell r="D8">
            <v>6860000000</v>
          </cell>
          <cell r="E8">
            <v>0.33800000000000002</v>
          </cell>
          <cell r="F8">
            <v>5.1000000000000004E-3</v>
          </cell>
          <cell r="G8" t="str">
            <v>$6.86B</v>
          </cell>
          <cell r="H8">
            <v>750000000</v>
          </cell>
          <cell r="I8" t="str">
            <v>Equity</v>
          </cell>
          <cell r="J8" t="str">
            <v>U.S. Internet</v>
          </cell>
        </row>
        <row r="9">
          <cell r="A9" t="str">
            <v>ARKK</v>
          </cell>
          <cell r="B9" t="str">
            <v>ARK Innovation ETF</v>
          </cell>
          <cell r="C9" t="str">
            <v>Equity: Global Broad Thematic</v>
          </cell>
          <cell r="D9">
            <v>6360000000</v>
          </cell>
          <cell r="E9">
            <v>0.127</v>
          </cell>
          <cell r="F9">
            <v>7.4999999999999997E-3</v>
          </cell>
          <cell r="G9" t="str">
            <v>$6.36B</v>
          </cell>
          <cell r="H9">
            <v>640000000</v>
          </cell>
          <cell r="I9" t="str">
            <v>Equity</v>
          </cell>
          <cell r="J9" t="str">
            <v>Global Broad Thematic</v>
          </cell>
        </row>
        <row r="10">
          <cell r="A10" t="str">
            <v>IGF</v>
          </cell>
          <cell r="B10" t="str">
            <v>iShares Global Infrastructure ETF</v>
          </cell>
          <cell r="C10" t="str">
            <v>Equity: Global Infrastructure</v>
          </cell>
          <cell r="D10">
            <v>4930000000</v>
          </cell>
          <cell r="E10">
            <v>0.159</v>
          </cell>
          <cell r="F10">
            <v>4.1999999999999997E-3</v>
          </cell>
          <cell r="G10" t="str">
            <v>$4.93B</v>
          </cell>
          <cell r="H10">
            <v>610000000</v>
          </cell>
          <cell r="I10" t="str">
            <v>Equity</v>
          </cell>
          <cell r="J10" t="str">
            <v>Global Infrastructure</v>
          </cell>
        </row>
        <row r="11">
          <cell r="A11" t="str">
            <v>QCLN</v>
          </cell>
          <cell r="B11" t="str">
            <v>First Trust Nasdaq Clean Edge Green Energy Index Fund</v>
          </cell>
          <cell r="C11" t="str">
            <v>Equity: U.S. Renewable Energy</v>
          </cell>
          <cell r="D11">
            <v>556710000</v>
          </cell>
          <cell r="E11">
            <v>-0.16200000000000001</v>
          </cell>
          <cell r="F11">
            <v>5.8999999999999999E-3</v>
          </cell>
          <cell r="G11" t="str">
            <v>$556.71M</v>
          </cell>
          <cell r="H11">
            <v>556710000</v>
          </cell>
          <cell r="I11" t="str">
            <v>Equity</v>
          </cell>
          <cell r="J11" t="str">
            <v>U.S. Renewable Energy</v>
          </cell>
        </row>
        <row r="12">
          <cell r="A12" t="str">
            <v>CIBR</v>
          </cell>
          <cell r="B12" t="str">
            <v>First Trust NASDAQ Cybersecurity ETF</v>
          </cell>
          <cell r="C12" t="str">
            <v>Equity: Global Cybersecurity</v>
          </cell>
          <cell r="D12">
            <v>7370000000</v>
          </cell>
          <cell r="E12">
            <v>0.219</v>
          </cell>
          <cell r="F12">
            <v>5.8999999999999999E-3</v>
          </cell>
          <cell r="G12" t="str">
            <v>$7.37B</v>
          </cell>
          <cell r="H12">
            <v>480000000</v>
          </cell>
          <cell r="I12" t="str">
            <v>Equity</v>
          </cell>
          <cell r="J12" t="str">
            <v>Global Cybersecurity</v>
          </cell>
        </row>
        <row r="13">
          <cell r="A13" t="str">
            <v>AIQ</v>
          </cell>
          <cell r="B13" t="str">
            <v>Global X Artificial Intelligence &amp; Technology ETF</v>
          </cell>
          <cell r="C13" t="str">
            <v>Equity: Developed Markets Robotics &amp; AI</v>
          </cell>
          <cell r="D13">
            <v>2630000000</v>
          </cell>
          <cell r="E13">
            <v>0.26500000000000001</v>
          </cell>
          <cell r="F13">
            <v>6.7999999999999996E-3</v>
          </cell>
          <cell r="G13" t="str">
            <v>$2.63B</v>
          </cell>
          <cell r="H13">
            <v>360000000</v>
          </cell>
          <cell r="I13" t="str">
            <v>Equity</v>
          </cell>
          <cell r="J13" t="str">
            <v>Developed Markets Robotics &amp; AI</v>
          </cell>
        </row>
        <row r="14">
          <cell r="A14" t="str">
            <v>GINN</v>
          </cell>
          <cell r="B14" t="str">
            <v>MicroSectors FANG+ Index 3X Leveraged ETN</v>
          </cell>
          <cell r="C14" t="str">
            <v>Leveraged Equity: U.S. Big Tech</v>
          </cell>
          <cell r="D14">
            <v>266430000</v>
          </cell>
          <cell r="E14">
            <v>0.20699999999999999</v>
          </cell>
          <cell r="F14">
            <v>5.1999999999999998E-3</v>
          </cell>
          <cell r="G14" t="str">
            <v>$266.43M</v>
          </cell>
          <cell r="H14">
            <v>266430000</v>
          </cell>
          <cell r="I14" t="str">
            <v>Leveraged Equity</v>
          </cell>
          <cell r="J14" t="str">
            <v>U.S. Big Tech</v>
          </cell>
        </row>
        <row r="15">
          <cell r="A15" t="str">
            <v>NLR</v>
          </cell>
          <cell r="B15" t="str">
            <v>VanEck Uranium and Nuclear ETF</v>
          </cell>
          <cell r="C15" t="str">
            <v>Equity: Global Nuclear Energy</v>
          </cell>
          <cell r="D15">
            <v>752550000</v>
          </cell>
          <cell r="E15">
            <v>0.19700000000000001</v>
          </cell>
          <cell r="F15">
            <v>6.1000000000000004E-3</v>
          </cell>
          <cell r="G15" t="str">
            <v>$752.55M</v>
          </cell>
          <cell r="H15">
            <v>264840000</v>
          </cell>
          <cell r="I15" t="str">
            <v>Equity</v>
          </cell>
          <cell r="J15" t="str">
            <v>Global Nuclear Energy</v>
          </cell>
        </row>
        <row r="16">
          <cell r="A16" t="str">
            <v>IGM</v>
          </cell>
          <cell r="B16" t="str">
            <v>iShares Expanded Tech Sector ETF</v>
          </cell>
          <cell r="C16" t="str">
            <v>Equity: North America Broad Technology</v>
          </cell>
          <cell r="D16">
            <v>5820000000</v>
          </cell>
          <cell r="E16">
            <v>0.40899999999999997</v>
          </cell>
          <cell r="F16">
            <v>4.1000000000000003E-3</v>
          </cell>
          <cell r="G16" t="str">
            <v>$5.82B</v>
          </cell>
          <cell r="H16">
            <v>250000000</v>
          </cell>
          <cell r="I16" t="str">
            <v>Equity</v>
          </cell>
          <cell r="J16" t="str">
            <v>North America Broad Technology</v>
          </cell>
        </row>
        <row r="17">
          <cell r="A17" t="str">
            <v>JTEK</v>
          </cell>
          <cell r="B17" t="str">
            <v>JPMorgan U.S. Tech Leaders ETF</v>
          </cell>
          <cell r="C17" t="str">
            <v>Equity: U.S. Broad Technology</v>
          </cell>
          <cell r="D17">
            <v>943230000</v>
          </cell>
          <cell r="E17">
            <v>0.33800000000000002</v>
          </cell>
          <cell r="F17">
            <v>6.4999999999999997E-3</v>
          </cell>
          <cell r="G17" t="str">
            <v>$943.23M</v>
          </cell>
          <cell r="H17">
            <v>226190000</v>
          </cell>
          <cell r="I17" t="str">
            <v>Equity</v>
          </cell>
          <cell r="J17" t="str">
            <v>U.S. Broad Technology</v>
          </cell>
        </row>
        <row r="18">
          <cell r="A18" t="str">
            <v>ARKQ</v>
          </cell>
          <cell r="B18" t="str">
            <v>ARK Autonomous Technology &amp; Robotics ETF</v>
          </cell>
          <cell r="C18" t="str">
            <v>Equity: Global Robotics &amp; AI</v>
          </cell>
          <cell r="D18">
            <v>969830000</v>
          </cell>
          <cell r="E18">
            <v>0.35599999999999998</v>
          </cell>
          <cell r="F18">
            <v>7.4999999999999997E-3</v>
          </cell>
          <cell r="G18" t="str">
            <v>$969.83M</v>
          </cell>
          <cell r="H18">
            <v>186000000</v>
          </cell>
          <cell r="I18" t="str">
            <v>Equity</v>
          </cell>
          <cell r="J18" t="str">
            <v>Global Robotics &amp; AI</v>
          </cell>
        </row>
        <row r="19">
          <cell r="A19" t="str">
            <v>PAVE</v>
          </cell>
          <cell r="B19" t="str">
            <v>Global X U.S. Infrastructure Development ETF</v>
          </cell>
          <cell r="C19" t="str">
            <v>Equity: U.S. Infrastructure</v>
          </cell>
          <cell r="D19">
            <v>8550000000.000001</v>
          </cell>
          <cell r="E19">
            <v>0.187</v>
          </cell>
          <cell r="F19">
            <v>4.7000000000000002E-3</v>
          </cell>
          <cell r="G19" t="str">
            <v>$8.55B</v>
          </cell>
          <cell r="H19">
            <v>180000000.00000191</v>
          </cell>
          <cell r="I19" t="str">
            <v>Equity</v>
          </cell>
          <cell r="J19" t="str">
            <v>U.S. Infrastructure</v>
          </cell>
        </row>
        <row r="20">
          <cell r="A20" t="str">
            <v>ARKF</v>
          </cell>
          <cell r="B20" t="str">
            <v>ARK Fintech Innovation ETF</v>
          </cell>
          <cell r="C20" t="str">
            <v>Equity: Global FinTech</v>
          </cell>
          <cell r="D20">
            <v>1080000000</v>
          </cell>
          <cell r="E20">
            <v>0.42199999999999999</v>
          </cell>
          <cell r="F20">
            <v>7.4999999999999997E-3</v>
          </cell>
          <cell r="G20" t="str">
            <v>$1.08B</v>
          </cell>
          <cell r="H20">
            <v>155380000</v>
          </cell>
          <cell r="I20" t="str">
            <v>Equity</v>
          </cell>
          <cell r="J20" t="str">
            <v>Global FinTech</v>
          </cell>
        </row>
        <row r="21">
          <cell r="A21" t="str">
            <v>TMAT</v>
          </cell>
          <cell r="B21" t="str">
            <v>Main Thematic Innovation ETF</v>
          </cell>
          <cell r="C21" t="str">
            <v>Equity: Global Broad Thematic</v>
          </cell>
          <cell r="D21">
            <v>150450000</v>
          </cell>
          <cell r="E21">
            <v>0.32500000000000001</v>
          </cell>
          <cell r="F21">
            <v>9.4000000000000004E-3</v>
          </cell>
          <cell r="G21" t="str">
            <v>$150.45M</v>
          </cell>
          <cell r="H21">
            <v>150450000</v>
          </cell>
          <cell r="I21" t="str">
            <v>Equity</v>
          </cell>
          <cell r="J21" t="str">
            <v>Global Broad Thematic</v>
          </cell>
        </row>
        <row r="22">
          <cell r="A22" t="str">
            <v>BULZ</v>
          </cell>
          <cell r="B22" t="str">
            <v>MicroSectors Solactive FANG &amp; Innovation 3X Leveraged ETN</v>
          </cell>
          <cell r="C22" t="str">
            <v>Leveraged Equity: U.S. Big Tech</v>
          </cell>
          <cell r="D22">
            <v>1420000000</v>
          </cell>
          <cell r="E22">
            <v>0.66900000000000004</v>
          </cell>
          <cell r="F22">
            <v>9.4999999999999998E-3</v>
          </cell>
          <cell r="G22" t="str">
            <v>$1.42B</v>
          </cell>
          <cell r="H22">
            <v>150000000</v>
          </cell>
          <cell r="I22" t="str">
            <v>Leveraged Equity</v>
          </cell>
          <cell r="J22" t="str">
            <v>U.S. Big Tech</v>
          </cell>
        </row>
        <row r="23">
          <cell r="A23" t="str">
            <v>YMAG</v>
          </cell>
          <cell r="B23" t="str">
            <v>YieldMax Magnificent 7 Fund of Option Income ETFs</v>
          </cell>
          <cell r="C23" t="str">
            <v>Equity: U.S. Big Tech</v>
          </cell>
          <cell r="D23">
            <v>329900000</v>
          </cell>
          <cell r="E23" t="str">
            <v>-</v>
          </cell>
          <cell r="F23">
            <v>1.2800000000000001E-2</v>
          </cell>
          <cell r="G23" t="str">
            <v>$329.90M</v>
          </cell>
          <cell r="H23">
            <v>140820000</v>
          </cell>
          <cell r="I23" t="str">
            <v>Equity</v>
          </cell>
          <cell r="J23" t="str">
            <v>U.S. Big Tech</v>
          </cell>
        </row>
        <row r="24">
          <cell r="A24" t="str">
            <v>HACK</v>
          </cell>
          <cell r="B24" t="str">
            <v>Amplify Cybersecurity ETF</v>
          </cell>
          <cell r="C24" t="str">
            <v>Equity: Global Cybersecurity</v>
          </cell>
          <cell r="D24">
            <v>1920000000</v>
          </cell>
          <cell r="E24">
            <v>0.25700000000000001</v>
          </cell>
          <cell r="F24">
            <v>6.0000000000000001E-3</v>
          </cell>
          <cell r="G24" t="str">
            <v>$1.92B</v>
          </cell>
          <cell r="H24">
            <v>130000000</v>
          </cell>
          <cell r="I24" t="str">
            <v>Equity</v>
          </cell>
          <cell r="J24" t="str">
            <v>Global Cybersecurity</v>
          </cell>
        </row>
        <row r="25">
          <cell r="A25" t="str">
            <v>GRID</v>
          </cell>
          <cell r="B25" t="str">
            <v>First Trust Nasdaq Clean Edge Smart GRID Infrastructure Index</v>
          </cell>
          <cell r="C25" t="str">
            <v>Equity: Global Infrastructure</v>
          </cell>
          <cell r="D25">
            <v>2049999999.9999998</v>
          </cell>
          <cell r="E25">
            <v>0.16300000000000001</v>
          </cell>
          <cell r="F25">
            <v>5.7000000000000002E-3</v>
          </cell>
          <cell r="G25" t="str">
            <v>$2.05B</v>
          </cell>
          <cell r="H25">
            <v>129999999.99999976</v>
          </cell>
          <cell r="I25" t="str">
            <v>Equity</v>
          </cell>
          <cell r="J25" t="str">
            <v>Global Infrastructure</v>
          </cell>
        </row>
        <row r="26">
          <cell r="A26" t="str">
            <v>IDNA</v>
          </cell>
          <cell r="B26" t="str">
            <v>iShares Genomics Immunology and Healthcare ETF</v>
          </cell>
          <cell r="C26" t="str">
            <v>Equity: Global Genomic Advancements</v>
          </cell>
          <cell r="D26">
            <v>123920000</v>
          </cell>
          <cell r="E26">
            <v>-1.7999999999999999E-2</v>
          </cell>
          <cell r="F26">
            <v>4.7000000000000002E-3</v>
          </cell>
          <cell r="G26" t="str">
            <v>$123.92M</v>
          </cell>
          <cell r="H26">
            <v>123920000</v>
          </cell>
          <cell r="I26" t="str">
            <v>Equity</v>
          </cell>
          <cell r="J26" t="str">
            <v>Global Genomic Advancements</v>
          </cell>
        </row>
        <row r="27">
          <cell r="A27" t="str">
            <v>ACES</v>
          </cell>
          <cell r="B27" t="str">
            <v>ALPS Clean Energy ETF</v>
          </cell>
          <cell r="C27" t="str">
            <v>Equity: U.S. Renewable Energy</v>
          </cell>
          <cell r="D27">
            <v>116470000</v>
          </cell>
          <cell r="E27">
            <v>-0.24</v>
          </cell>
          <cell r="F27">
            <v>5.4999999999999997E-3</v>
          </cell>
          <cell r="G27" t="str">
            <v>$116.47M</v>
          </cell>
          <cell r="H27">
            <v>116470000</v>
          </cell>
          <cell r="I27" t="str">
            <v>Equity</v>
          </cell>
          <cell r="J27" t="str">
            <v>U.S. Renewable Energy</v>
          </cell>
        </row>
        <row r="28">
          <cell r="A28" t="str">
            <v>ARTY</v>
          </cell>
          <cell r="B28" t="str">
            <v>iShares Future AI &amp; Tech ETF</v>
          </cell>
          <cell r="C28" t="str">
            <v>Equity: Global Robotics &amp; AI</v>
          </cell>
          <cell r="D28">
            <v>722630000</v>
          </cell>
          <cell r="E28">
            <v>0.112</v>
          </cell>
          <cell r="F28">
            <v>4.7000000000000002E-3</v>
          </cell>
          <cell r="G28" t="str">
            <v>$722.63M</v>
          </cell>
          <cell r="H28">
            <v>114560000</v>
          </cell>
          <cell r="I28" t="str">
            <v>Equity</v>
          </cell>
          <cell r="J28" t="str">
            <v>Global Robotics &amp; AI</v>
          </cell>
        </row>
        <row r="29">
          <cell r="A29" t="str">
            <v>AIPI</v>
          </cell>
          <cell r="B29" t="str">
            <v>REX AI Equity Premium Income ETF</v>
          </cell>
          <cell r="C29" t="str">
            <v>Equity: U.S. Robotics &amp; AI</v>
          </cell>
          <cell r="D29">
            <v>198400000</v>
          </cell>
          <cell r="E29" t="str">
            <v>-</v>
          </cell>
          <cell r="F29">
            <v>6.4999999999999997E-3</v>
          </cell>
          <cell r="G29" t="str">
            <v>$198.40M</v>
          </cell>
          <cell r="H29">
            <v>101300000</v>
          </cell>
          <cell r="I29" t="str">
            <v>Equity</v>
          </cell>
          <cell r="J29" t="str">
            <v>U.S. Robotics &amp; AI</v>
          </cell>
        </row>
        <row r="30">
          <cell r="A30" t="str">
            <v>NETZ</v>
          </cell>
          <cell r="B30" t="str">
            <v>TCW Transform Systems ETF</v>
          </cell>
          <cell r="C30" t="str">
            <v>Equity: U.S. Low Carbon</v>
          </cell>
          <cell r="D30">
            <v>318540000</v>
          </cell>
          <cell r="E30">
            <v>0.316</v>
          </cell>
          <cell r="F30">
            <v>7.4999999999999997E-3</v>
          </cell>
          <cell r="G30" t="str">
            <v>$318.54M</v>
          </cell>
          <cell r="H30">
            <v>94320000</v>
          </cell>
          <cell r="I30" t="str">
            <v>Equity</v>
          </cell>
          <cell r="J30" t="str">
            <v>U.S. Low Carbon</v>
          </cell>
        </row>
        <row r="31">
          <cell r="A31" t="str">
            <v>FNGO</v>
          </cell>
          <cell r="B31" t="str">
            <v>MicroSectors FANG+ Index 2X Leveraged ETNs</v>
          </cell>
          <cell r="C31" t="str">
            <v>Leveraged Equity: U.S. Big Tech</v>
          </cell>
          <cell r="D31">
            <v>470170000</v>
          </cell>
          <cell r="E31">
            <v>1.1120000000000001</v>
          </cell>
          <cell r="F31">
            <v>9.4999999999999998E-3</v>
          </cell>
          <cell r="G31" t="str">
            <v>$470.17M</v>
          </cell>
          <cell r="H31">
            <v>79710000</v>
          </cell>
          <cell r="I31" t="str">
            <v>Leveraged Equity</v>
          </cell>
          <cell r="J31" t="str">
            <v>U.S. Big Tech</v>
          </cell>
        </row>
        <row r="32">
          <cell r="A32" t="str">
            <v>IGE</v>
          </cell>
          <cell r="B32" t="str">
            <v>iShares North American Natural Resources ETF</v>
          </cell>
          <cell r="C32" t="str">
            <v>Equity: North America Natural Resources</v>
          </cell>
          <cell r="D32">
            <v>607190000</v>
          </cell>
          <cell r="E32">
            <v>8.5000000000000006E-2</v>
          </cell>
          <cell r="F32">
            <v>4.1000000000000003E-3</v>
          </cell>
          <cell r="G32" t="str">
            <v>$607.19M</v>
          </cell>
          <cell r="H32">
            <v>77479999.99999994</v>
          </cell>
          <cell r="I32" t="str">
            <v>Equity</v>
          </cell>
          <cell r="J32" t="str">
            <v>North America Natural Resources</v>
          </cell>
        </row>
        <row r="33">
          <cell r="A33" t="str">
            <v>BLOK</v>
          </cell>
          <cell r="B33" t="str">
            <v>Amplify Transformational Data Sharing ETF</v>
          </cell>
          <cell r="C33" t="str">
            <v>Equity: Global Blockchain</v>
          </cell>
          <cell r="D33">
            <v>833250000</v>
          </cell>
          <cell r="E33">
            <v>0.59299999999999997</v>
          </cell>
          <cell r="F33">
            <v>7.6E-3</v>
          </cell>
          <cell r="G33" t="str">
            <v>$833.25M</v>
          </cell>
          <cell r="H33">
            <v>70220000</v>
          </cell>
          <cell r="I33" t="str">
            <v>Equity</v>
          </cell>
          <cell r="J33" t="str">
            <v>Global Blockchain</v>
          </cell>
        </row>
        <row r="34">
          <cell r="A34" t="str">
            <v>FWD</v>
          </cell>
          <cell r="B34" t="str">
            <v>MicroSectors FANG+ Index 3X Leveraged ETN</v>
          </cell>
          <cell r="C34" t="str">
            <v>Leveraged Equity: U.S. Big Tech</v>
          </cell>
          <cell r="D34">
            <v>508880000</v>
          </cell>
          <cell r="E34">
            <v>0.33900000000000002</v>
          </cell>
          <cell r="F34">
            <v>6.4999999999999997E-3</v>
          </cell>
          <cell r="G34" t="str">
            <v>$508.88M</v>
          </cell>
          <cell r="H34">
            <v>67410000</v>
          </cell>
          <cell r="I34" t="str">
            <v>Leveraged Equity</v>
          </cell>
          <cell r="J34" t="str">
            <v>U.S. Big Tech</v>
          </cell>
        </row>
        <row r="35">
          <cell r="A35" t="str">
            <v>ARKX</v>
          </cell>
          <cell r="B35" t="str">
            <v>ARK Space Exploration &amp; Innovation ETF</v>
          </cell>
          <cell r="C35" t="str">
            <v>Equity: Global Space</v>
          </cell>
          <cell r="D35">
            <v>296060000</v>
          </cell>
          <cell r="E35">
            <v>0.29199999999999998</v>
          </cell>
          <cell r="F35">
            <v>7.4999999999999997E-3</v>
          </cell>
          <cell r="G35" t="str">
            <v>$296.06M</v>
          </cell>
          <cell r="H35">
            <v>62360000</v>
          </cell>
          <cell r="I35" t="str">
            <v>Equity</v>
          </cell>
          <cell r="J35" t="str">
            <v>Global Space</v>
          </cell>
        </row>
        <row r="36">
          <cell r="A36" t="str">
            <v>FDIG</v>
          </cell>
          <cell r="B36" t="str">
            <v>Fidelity Crypto Industry and Digital Payments ETF</v>
          </cell>
          <cell r="C36" t="str">
            <v>Equity: Global Digital Economy</v>
          </cell>
          <cell r="D36">
            <v>172570000</v>
          </cell>
          <cell r="E36">
            <v>0.26100000000000001</v>
          </cell>
          <cell r="F36">
            <v>4.0000000000000001E-3</v>
          </cell>
          <cell r="G36" t="str">
            <v>$172.57M</v>
          </cell>
          <cell r="H36">
            <v>60120000</v>
          </cell>
          <cell r="I36" t="str">
            <v>Equity</v>
          </cell>
          <cell r="J36" t="str">
            <v>Global Digital Economy</v>
          </cell>
        </row>
        <row r="37">
          <cell r="A37" t="str">
            <v>BUG</v>
          </cell>
          <cell r="B37" t="str">
            <v>Global X Cybersecurity ETF</v>
          </cell>
          <cell r="C37" t="str">
            <v>Equity: Global Cybersecurity</v>
          </cell>
          <cell r="D37">
            <v>799490000</v>
          </cell>
          <cell r="E37">
            <v>0.127</v>
          </cell>
          <cell r="F37">
            <v>5.0000000000000001E-3</v>
          </cell>
          <cell r="G37" t="str">
            <v>$799.49M</v>
          </cell>
          <cell r="H37">
            <v>55040000</v>
          </cell>
          <cell r="I37" t="str">
            <v>Equity</v>
          </cell>
          <cell r="J37" t="str">
            <v>Global Cybersecurity</v>
          </cell>
        </row>
        <row r="38">
          <cell r="A38" t="str">
            <v>STCE</v>
          </cell>
          <cell r="B38" t="str">
            <v>Schwab Crypto Thematic ETF</v>
          </cell>
          <cell r="C38" t="str">
            <v>Equity: Global Digital Economy</v>
          </cell>
          <cell r="D38">
            <v>105060000</v>
          </cell>
          <cell r="E38">
            <v>0.49399999999999999</v>
          </cell>
          <cell r="F38">
            <v>3.0000000000000001E-3</v>
          </cell>
          <cell r="G38" t="str">
            <v>$105.06M</v>
          </cell>
          <cell r="H38">
            <v>52870000</v>
          </cell>
          <cell r="I38" t="str">
            <v>Equity</v>
          </cell>
          <cell r="J38" t="str">
            <v>Global Digital Economy</v>
          </cell>
        </row>
        <row r="39">
          <cell r="A39" t="str">
            <v>IFRA</v>
          </cell>
          <cell r="B39" t="str">
            <v>iShares U.S. Infrastructure ETF</v>
          </cell>
          <cell r="C39" t="str">
            <v>Equity: U.S. Infrastructure</v>
          </cell>
          <cell r="D39">
            <v>3100000000</v>
          </cell>
          <cell r="E39">
            <v>0.17</v>
          </cell>
          <cell r="F39">
            <v>3.0000000000000001E-3</v>
          </cell>
          <cell r="G39" t="str">
            <v>$3.10B</v>
          </cell>
          <cell r="H39">
            <v>50000000</v>
          </cell>
          <cell r="I39" t="str">
            <v>Equity</v>
          </cell>
          <cell r="J39" t="str">
            <v>U.S. Infrastructure</v>
          </cell>
        </row>
        <row r="40">
          <cell r="A40" t="str">
            <v>SIXG</v>
          </cell>
          <cell r="B40" t="str">
            <v>Defiance Connective Technologies ETF</v>
          </cell>
          <cell r="C40" t="str">
            <v>Equity: U.S. 5G</v>
          </cell>
          <cell r="D40">
            <v>624150000</v>
          </cell>
          <cell r="E40">
            <v>0.374</v>
          </cell>
          <cell r="F40">
            <v>3.0000000000000001E-3</v>
          </cell>
          <cell r="G40" t="str">
            <v>$624.15M</v>
          </cell>
          <cell r="H40">
            <v>49000000</v>
          </cell>
          <cell r="I40" t="str">
            <v>Equity</v>
          </cell>
          <cell r="J40" t="str">
            <v>U.S. 5G</v>
          </cell>
        </row>
        <row r="41">
          <cell r="A41" t="str">
            <v>PNQI</v>
          </cell>
          <cell r="B41" t="str">
            <v>Invesco NASDAQ Internet ETF</v>
          </cell>
          <cell r="C41" t="str">
            <v>Equity: U.S. Internet</v>
          </cell>
          <cell r="D41">
            <v>839880000</v>
          </cell>
          <cell r="E41">
            <v>0.33100000000000002</v>
          </cell>
          <cell r="F41">
            <v>6.0000000000000001E-3</v>
          </cell>
          <cell r="G41" t="str">
            <v>$839.88M</v>
          </cell>
          <cell r="H41">
            <v>47650000</v>
          </cell>
          <cell r="I41" t="str">
            <v>Equity</v>
          </cell>
          <cell r="J41" t="str">
            <v>U.S. Internet</v>
          </cell>
        </row>
        <row r="42">
          <cell r="A42" t="str">
            <v>NUKZ</v>
          </cell>
          <cell r="B42" t="str">
            <v>Range Nuclear Renaissance Index ETF</v>
          </cell>
          <cell r="C42" t="str">
            <v>Equity: Global Nuclear Energy</v>
          </cell>
          <cell r="D42">
            <v>110120000</v>
          </cell>
          <cell r="E42" t="str">
            <v>-</v>
          </cell>
          <cell r="F42">
            <v>8.5000000000000006E-3</v>
          </cell>
          <cell r="G42" t="str">
            <v>$110.12M</v>
          </cell>
          <cell r="H42">
            <v>44840000</v>
          </cell>
          <cell r="I42" t="str">
            <v>Equity</v>
          </cell>
          <cell r="J42" t="str">
            <v>Global Nuclear Energy</v>
          </cell>
        </row>
        <row r="43">
          <cell r="A43" t="str">
            <v>FNGS</v>
          </cell>
          <cell r="B43" t="str">
            <v>MicroSectors FANG+ ETN</v>
          </cell>
          <cell r="C43" t="str">
            <v>Equity: U.S. Big Tech</v>
          </cell>
          <cell r="D43">
            <v>430500000</v>
          </cell>
          <cell r="E43">
            <v>0.55100000000000005</v>
          </cell>
          <cell r="F43">
            <v>5.7999999999999996E-3</v>
          </cell>
          <cell r="G43" t="str">
            <v>$430.50M</v>
          </cell>
          <cell r="H43">
            <v>41880000</v>
          </cell>
          <cell r="I43" t="str">
            <v>Equity</v>
          </cell>
          <cell r="J43" t="str">
            <v>U.S. Big Tech</v>
          </cell>
        </row>
        <row r="44">
          <cell r="A44" t="str">
            <v>FNGG</v>
          </cell>
          <cell r="B44" t="str">
            <v>Direxion Daily NYSE FANG+ Bull 2X Shares</v>
          </cell>
          <cell r="C44" t="str">
            <v>Leveraged Equity: U.S. Big Tech</v>
          </cell>
          <cell r="D44">
            <v>107410000</v>
          </cell>
          <cell r="E44">
            <v>1.1160000000000001</v>
          </cell>
          <cell r="F44">
            <v>9.7999999999999997E-3</v>
          </cell>
          <cell r="G44" t="str">
            <v>$107.41M</v>
          </cell>
          <cell r="H44">
            <v>41190000</v>
          </cell>
          <cell r="I44" t="str">
            <v>Leveraged Equity</v>
          </cell>
          <cell r="J44" t="str">
            <v>U.S. Big Tech</v>
          </cell>
        </row>
        <row r="45">
          <cell r="A45" t="str">
            <v>LCTU</v>
          </cell>
          <cell r="B45" t="str">
            <v>BlackRock U.S. Carbon Transition Readiness ETF</v>
          </cell>
          <cell r="C45" t="str">
            <v>Equity: U.S. Low Carbon</v>
          </cell>
          <cell r="D45">
            <v>1280000000</v>
          </cell>
          <cell r="E45">
            <v>0.245</v>
          </cell>
          <cell r="F45">
            <v>1.4E-3</v>
          </cell>
          <cell r="G45" t="str">
            <v>$1.28B</v>
          </cell>
          <cell r="H45">
            <v>40000000</v>
          </cell>
          <cell r="I45" t="str">
            <v>Equity</v>
          </cell>
          <cell r="J45" t="str">
            <v>U.S. Low Carbon</v>
          </cell>
        </row>
        <row r="46">
          <cell r="A46" t="str">
            <v>DAPP</v>
          </cell>
          <cell r="B46" t="str">
            <v>VanEck Digital Transformation ETF</v>
          </cell>
          <cell r="C46" t="str">
            <v>Equity: Global Digital Economy</v>
          </cell>
          <cell r="D46">
            <v>189500000</v>
          </cell>
          <cell r="E46">
            <v>0.57099999999999995</v>
          </cell>
          <cell r="F46">
            <v>5.1000000000000004E-3</v>
          </cell>
          <cell r="G46" t="str">
            <v>$189.50M</v>
          </cell>
          <cell r="H46">
            <v>34440000</v>
          </cell>
          <cell r="I46" t="str">
            <v>Equity</v>
          </cell>
          <cell r="J46" t="str">
            <v>Global Digital Economy</v>
          </cell>
        </row>
        <row r="47">
          <cell r="A47" t="str">
            <v>FEPI</v>
          </cell>
          <cell r="B47" t="str">
            <v>REX FANG &amp; Innovation Equity Premium Income ETF</v>
          </cell>
          <cell r="C47" t="str">
            <v>Equity: U.S. Big Tech</v>
          </cell>
          <cell r="D47">
            <v>442450000</v>
          </cell>
          <cell r="E47">
            <v>0.16800000000000001</v>
          </cell>
          <cell r="F47">
            <v>6.4999999999999997E-3</v>
          </cell>
          <cell r="G47" t="str">
            <v>$442.45M</v>
          </cell>
          <cell r="H47">
            <v>34200000</v>
          </cell>
          <cell r="I47" t="str">
            <v>Equity</v>
          </cell>
          <cell r="J47" t="str">
            <v>U.S. Big Tech</v>
          </cell>
        </row>
        <row r="48">
          <cell r="A48" t="str">
            <v>BITQ</v>
          </cell>
          <cell r="B48" t="str">
            <v>Bitwise Crypto Industry Innovators ETF</v>
          </cell>
          <cell r="C48" t="str">
            <v>Equity: Global Digital Economy</v>
          </cell>
          <cell r="D48">
            <v>185460000</v>
          </cell>
          <cell r="E48">
            <v>0.55700000000000005</v>
          </cell>
          <cell r="F48">
            <v>8.5000000000000006E-3</v>
          </cell>
          <cell r="G48" t="str">
            <v>$185.46M</v>
          </cell>
          <cell r="H48">
            <v>34080000</v>
          </cell>
          <cell r="I48" t="str">
            <v>Equity</v>
          </cell>
          <cell r="J48" t="str">
            <v>Global Digital Economy</v>
          </cell>
        </row>
        <row r="49">
          <cell r="A49" t="str">
            <v>MAGX</v>
          </cell>
          <cell r="B49" t="str">
            <v>Roundhill Daily 2X Long Magnificent Seven ETF</v>
          </cell>
          <cell r="C49" t="str">
            <v>Leveraged Equity: U.S. Big Tech</v>
          </cell>
          <cell r="D49">
            <v>60740000</v>
          </cell>
          <cell r="E49" t="str">
            <v>-</v>
          </cell>
          <cell r="F49">
            <v>9.4999999999999998E-3</v>
          </cell>
          <cell r="G49" t="str">
            <v>$60.74M</v>
          </cell>
          <cell r="H49">
            <v>33980000</v>
          </cell>
          <cell r="I49" t="str">
            <v>Leveraged Equity</v>
          </cell>
          <cell r="J49" t="str">
            <v>U.S. Big Tech</v>
          </cell>
        </row>
        <row r="50">
          <cell r="A50" t="str">
            <v>WGMI</v>
          </cell>
          <cell r="B50" t="str">
            <v>CoinShares Valkyrie Bitcoin Miners ETF</v>
          </cell>
          <cell r="C50" t="str">
            <v>Equity: Global Digital Economy</v>
          </cell>
          <cell r="D50">
            <v>200010000</v>
          </cell>
          <cell r="E50">
            <v>0.32900000000000001</v>
          </cell>
          <cell r="F50">
            <v>7.4999999999999997E-3</v>
          </cell>
          <cell r="G50" t="str">
            <v>$200.01M</v>
          </cell>
          <cell r="H50">
            <v>31670000</v>
          </cell>
          <cell r="I50" t="str">
            <v>Equity</v>
          </cell>
          <cell r="J50" t="str">
            <v>Global Digital Economy</v>
          </cell>
        </row>
        <row r="51">
          <cell r="A51" t="str">
            <v>WEBL</v>
          </cell>
          <cell r="B51" t="str">
            <v>Direxion Daily Dow Jones Internet Bull 3X Shares</v>
          </cell>
          <cell r="C51" t="str">
            <v>Leveraged Equity: U.S. Internet</v>
          </cell>
          <cell r="D51">
            <v>169840000</v>
          </cell>
          <cell r="E51">
            <v>0.91100000000000003</v>
          </cell>
          <cell r="F51">
            <v>0.01</v>
          </cell>
          <cell r="G51" t="str">
            <v>$169.84M</v>
          </cell>
          <cell r="H51">
            <v>31320000</v>
          </cell>
          <cell r="I51" t="str">
            <v>Leveraged Equity</v>
          </cell>
          <cell r="J51" t="str">
            <v>U.S. Internet</v>
          </cell>
        </row>
        <row r="52">
          <cell r="A52" t="str">
            <v>FINX</v>
          </cell>
          <cell r="B52" t="str">
            <v>Global X FinTech ETF</v>
          </cell>
          <cell r="C52" t="str">
            <v>Equity: Developed Markets FinTech</v>
          </cell>
          <cell r="D52">
            <v>313840000</v>
          </cell>
          <cell r="E52">
            <v>0.27</v>
          </cell>
          <cell r="F52">
            <v>6.7999999999999996E-3</v>
          </cell>
          <cell r="G52" t="str">
            <v>$313.84M</v>
          </cell>
          <cell r="H52">
            <v>30160000</v>
          </cell>
          <cell r="I52" t="str">
            <v>Equity</v>
          </cell>
          <cell r="J52" t="str">
            <v>Developed Markets FinTech</v>
          </cell>
        </row>
        <row r="53">
          <cell r="A53" t="str">
            <v>GII</v>
          </cell>
          <cell r="B53" t="str">
            <v>SPDR S&amp;P Global Infrastructure ETF</v>
          </cell>
          <cell r="C53" t="str">
            <v>Equity: Global Infrastructure</v>
          </cell>
          <cell r="D53">
            <v>483550000</v>
          </cell>
          <cell r="E53">
            <v>0.157</v>
          </cell>
          <cell r="F53">
            <v>4.0000000000000001E-3</v>
          </cell>
          <cell r="G53" t="str">
            <v>$483.55M</v>
          </cell>
          <cell r="H53">
            <v>25770000</v>
          </cell>
          <cell r="I53" t="str">
            <v>Equity</v>
          </cell>
          <cell r="J53" t="str">
            <v>Global Infrastructure</v>
          </cell>
        </row>
        <row r="54">
          <cell r="A54" t="str">
            <v>ESPO</v>
          </cell>
          <cell r="B54" t="str">
            <v>VanEck Video Gaming and eSports ETF</v>
          </cell>
          <cell r="C54" t="str">
            <v>Equity: Global Video Games &amp; eSports</v>
          </cell>
          <cell r="D54">
            <v>281120000</v>
          </cell>
          <cell r="E54">
            <v>0.52200000000000002</v>
          </cell>
          <cell r="F54">
            <v>5.5999999999999999E-3</v>
          </cell>
          <cell r="G54" t="str">
            <v>$281.12M</v>
          </cell>
          <cell r="H54">
            <v>23370000</v>
          </cell>
          <cell r="I54" t="str">
            <v>Equity</v>
          </cell>
          <cell r="J54" t="str">
            <v>Global Video Games &amp; eSports</v>
          </cell>
        </row>
        <row r="55">
          <cell r="A55" t="str">
            <v>MGNR</v>
          </cell>
          <cell r="B55" t="str">
            <v>American Beacon GLG Natural Resources ETF</v>
          </cell>
          <cell r="C55" t="str">
            <v>Equity: Global Natural Resources</v>
          </cell>
          <cell r="D55">
            <v>90680000</v>
          </cell>
          <cell r="E55" t="str">
            <v>-</v>
          </cell>
          <cell r="F55">
            <v>7.4999999999999997E-3</v>
          </cell>
          <cell r="G55" t="str">
            <v>$90.68M</v>
          </cell>
          <cell r="H55">
            <v>21990000</v>
          </cell>
          <cell r="I55" t="str">
            <v>Equity</v>
          </cell>
          <cell r="J55" t="str">
            <v>Global Natural Resources</v>
          </cell>
        </row>
        <row r="56">
          <cell r="A56" t="str">
            <v>CRPT</v>
          </cell>
          <cell r="B56" t="str">
            <v>First Trust SkyBridge Crypto Industry &amp; Digital Economy ETF</v>
          </cell>
          <cell r="C56" t="str">
            <v>Equity: Global Digital Economy</v>
          </cell>
          <cell r="D56">
            <v>91480000</v>
          </cell>
          <cell r="E56">
            <v>0.83199999999999996</v>
          </cell>
          <cell r="F56">
            <v>8.5000000000000006E-3</v>
          </cell>
          <cell r="G56" t="str">
            <v>$91.48M</v>
          </cell>
          <cell r="H56">
            <v>21390000</v>
          </cell>
          <cell r="I56" t="str">
            <v>Equity</v>
          </cell>
          <cell r="J56" t="str">
            <v>Global Digital Economy</v>
          </cell>
        </row>
        <row r="57">
          <cell r="A57" t="str">
            <v>XAIX</v>
          </cell>
          <cell r="B57" t="str">
            <v>Xtrackers Artificial Intelligence and Big Data ETF</v>
          </cell>
          <cell r="C57" t="str">
            <v>Equity: Global Robotics &amp; AI</v>
          </cell>
          <cell r="D57">
            <v>27480000</v>
          </cell>
          <cell r="E57" t="str">
            <v>-</v>
          </cell>
          <cell r="F57">
            <v>3.5000000000000001E-3</v>
          </cell>
          <cell r="G57" t="str">
            <v>$27.48M</v>
          </cell>
          <cell r="H57">
            <v>20010000</v>
          </cell>
          <cell r="I57" t="str">
            <v>Equity</v>
          </cell>
          <cell r="J57" t="str">
            <v>Global Robotics &amp; AI</v>
          </cell>
        </row>
        <row r="58">
          <cell r="A58" t="str">
            <v>KOMP</v>
          </cell>
          <cell r="B58" t="str">
            <v>SPDR S&amp;P Kensho New Economies Composite ETF</v>
          </cell>
          <cell r="C58" t="str">
            <v>Equity: Global Broad Thematic</v>
          </cell>
          <cell r="D58">
            <v>2100000000</v>
          </cell>
          <cell r="E58">
            <v>0.126</v>
          </cell>
          <cell r="F58">
            <v>2E-3</v>
          </cell>
          <cell r="G58" t="str">
            <v>$2.10B</v>
          </cell>
          <cell r="H58">
            <v>20000000</v>
          </cell>
          <cell r="I58" t="str">
            <v>Equity</v>
          </cell>
          <cell r="J58" t="str">
            <v>Global Broad Thematic</v>
          </cell>
        </row>
        <row r="59">
          <cell r="A59" t="str">
            <v>BOTZ</v>
          </cell>
          <cell r="B59" t="str">
            <v>Global X Robotics &amp; Artificial Intelligence ETF</v>
          </cell>
          <cell r="C59" t="str">
            <v>Equity: Developed Markets Robotics &amp; AI</v>
          </cell>
          <cell r="D59">
            <v>2610000000</v>
          </cell>
          <cell r="E59">
            <v>0.16800000000000001</v>
          </cell>
          <cell r="F59">
            <v>6.7999999999999996E-3</v>
          </cell>
          <cell r="G59" t="str">
            <v>$2.61B</v>
          </cell>
          <cell r="H59">
            <v>20000000</v>
          </cell>
          <cell r="I59" t="str">
            <v>Equity</v>
          </cell>
          <cell r="J59" t="str">
            <v>Developed Markets Robotics &amp; AI</v>
          </cell>
        </row>
        <row r="60">
          <cell r="A60" t="str">
            <v>NANR</v>
          </cell>
          <cell r="B60" t="str">
            <v>SPDR S&amp;P North American Natural Resources ETF</v>
          </cell>
          <cell r="C60" t="str">
            <v>Equity: North America Natural Resources</v>
          </cell>
          <cell r="D60">
            <v>581760000</v>
          </cell>
          <cell r="E60">
            <v>3.2000000000000001E-2</v>
          </cell>
          <cell r="F60">
            <v>3.5000000000000001E-3</v>
          </cell>
          <cell r="G60" t="str">
            <v>$581.76M</v>
          </cell>
          <cell r="H60">
            <v>19500000</v>
          </cell>
          <cell r="I60" t="str">
            <v>Equity</v>
          </cell>
          <cell r="J60" t="str">
            <v>North America Natural Resources</v>
          </cell>
        </row>
        <row r="61">
          <cell r="A61" t="str">
            <v>CHAT</v>
          </cell>
          <cell r="B61" t="str">
            <v>Roundhill Generative AI &amp; Technology ETF</v>
          </cell>
          <cell r="C61" t="str">
            <v>Equity: Global Robotics &amp; AI</v>
          </cell>
          <cell r="D61">
            <v>227840000</v>
          </cell>
          <cell r="E61">
            <v>0.34899999999999998</v>
          </cell>
          <cell r="F61">
            <v>7.4999999999999997E-3</v>
          </cell>
          <cell r="G61" t="str">
            <v>$227.84M</v>
          </cell>
          <cell r="H61">
            <v>17600000</v>
          </cell>
          <cell r="I61" t="str">
            <v>Equity</v>
          </cell>
          <cell r="J61" t="str">
            <v>Global Robotics &amp; AI</v>
          </cell>
        </row>
        <row r="62">
          <cell r="A62" t="str">
            <v>VCAR</v>
          </cell>
          <cell r="B62" t="str">
            <v>Simplify Volt TSLA Revolution ETF</v>
          </cell>
          <cell r="C62" t="str">
            <v>Equity: U.S. Automobile Manufacturers</v>
          </cell>
          <cell r="D62">
            <v>21980000</v>
          </cell>
          <cell r="E62">
            <v>1.5229999999999999</v>
          </cell>
          <cell r="F62">
            <v>1.2E-2</v>
          </cell>
          <cell r="G62" t="str">
            <v>$21.98M</v>
          </cell>
          <cell r="H62">
            <v>16770000</v>
          </cell>
          <cell r="I62" t="str">
            <v>Equity</v>
          </cell>
          <cell r="J62" t="str">
            <v>U.S. Automobile Manufacturers</v>
          </cell>
        </row>
        <row r="63">
          <cell r="A63" t="str">
            <v>UFO</v>
          </cell>
          <cell r="B63" t="str">
            <v>Procure Space ETF</v>
          </cell>
          <cell r="C63" t="str">
            <v>Equity: Global Space</v>
          </cell>
          <cell r="D63">
            <v>50270000</v>
          </cell>
          <cell r="E63">
            <v>0.31</v>
          </cell>
          <cell r="F63">
            <v>7.4999999999999997E-3</v>
          </cell>
          <cell r="G63" t="str">
            <v>$50.27M</v>
          </cell>
          <cell r="H63">
            <v>15170000</v>
          </cell>
          <cell r="I63" t="str">
            <v>Equity</v>
          </cell>
          <cell r="J63" t="str">
            <v>Global Space</v>
          </cell>
        </row>
        <row r="64">
          <cell r="A64" t="str">
            <v>XTL</v>
          </cell>
          <cell r="B64" t="str">
            <v>SPDR S&amp;P Telecom ETF</v>
          </cell>
          <cell r="C64" t="str">
            <v>Equity: U.S. Telecoms</v>
          </cell>
          <cell r="D64">
            <v>144310000</v>
          </cell>
          <cell r="E64">
            <v>0.35799999999999998</v>
          </cell>
          <cell r="F64">
            <v>3.5000000000000001E-3</v>
          </cell>
          <cell r="G64" t="str">
            <v>$144.31M</v>
          </cell>
          <cell r="H64">
            <v>14060000</v>
          </cell>
          <cell r="I64" t="str">
            <v>Equity</v>
          </cell>
          <cell r="J64" t="str">
            <v>U.S. Telecoms</v>
          </cell>
        </row>
        <row r="65">
          <cell r="A65" t="str">
            <v>FITE</v>
          </cell>
          <cell r="B65" t="str">
            <v>SPDR S&amp;P Kensho Future Security ETF</v>
          </cell>
          <cell r="C65" t="str">
            <v>Equity: U.S. Broad Thematic</v>
          </cell>
          <cell r="D65">
            <v>82900000</v>
          </cell>
          <cell r="E65">
            <v>0.23899999999999999</v>
          </cell>
          <cell r="F65">
            <v>4.4999999999999997E-3</v>
          </cell>
          <cell r="G65" t="str">
            <v>$82.90M</v>
          </cell>
          <cell r="H65">
            <v>14050000</v>
          </cell>
          <cell r="I65" t="str">
            <v>Equity</v>
          </cell>
          <cell r="J65" t="str">
            <v>U.S. Broad Thematic</v>
          </cell>
        </row>
        <row r="66">
          <cell r="A66" t="str">
            <v>TOLZ</v>
          </cell>
          <cell r="B66" t="str">
            <v>ProShares DJ Brookfield Global Infrastructure ETF</v>
          </cell>
          <cell r="C66" t="str">
            <v>Equity: Global Infrastructure</v>
          </cell>
          <cell r="D66">
            <v>139520000</v>
          </cell>
          <cell r="E66">
            <v>0.121</v>
          </cell>
          <cell r="F66">
            <v>4.5999999999999999E-3</v>
          </cell>
          <cell r="G66" t="str">
            <v>$139.52M</v>
          </cell>
          <cell r="H66">
            <v>13860000</v>
          </cell>
          <cell r="I66" t="str">
            <v>Equity</v>
          </cell>
          <cell r="J66" t="str">
            <v>Global Infrastructure</v>
          </cell>
        </row>
        <row r="67">
          <cell r="A67" t="str">
            <v>NZAC</v>
          </cell>
          <cell r="B67" t="str">
            <v>SPDR MSCI ACWI Climate Paris Aligned ETF</v>
          </cell>
          <cell r="C67" t="str">
            <v>Equity: Global Low Carbon</v>
          </cell>
          <cell r="D67">
            <v>149750000</v>
          </cell>
          <cell r="E67">
            <v>0.17899999999999999</v>
          </cell>
          <cell r="F67">
            <v>1.1999999999999999E-3</v>
          </cell>
          <cell r="G67" t="str">
            <v>$149.75M</v>
          </cell>
          <cell r="H67">
            <v>12530000</v>
          </cell>
          <cell r="I67" t="str">
            <v>Equity</v>
          </cell>
          <cell r="J67" t="str">
            <v>Global Low Carbon</v>
          </cell>
        </row>
        <row r="68">
          <cell r="A68" t="str">
            <v>FNGD</v>
          </cell>
          <cell r="B68" t="str">
            <v>MicroSectors FANG+ Index -3X Inverse Leveraged ETN</v>
          </cell>
          <cell r="C68" t="str">
            <v>Inverse Equity: U.S. Big Tech</v>
          </cell>
          <cell r="D68">
            <v>105510000</v>
          </cell>
          <cell r="E68">
            <v>-0.78400000000000003</v>
          </cell>
          <cell r="F68">
            <v>9.4999999999999998E-3</v>
          </cell>
          <cell r="G68" t="str">
            <v>$105.51M</v>
          </cell>
          <cell r="H68">
            <v>12200000</v>
          </cell>
          <cell r="I68" t="str">
            <v>Inverse Equity</v>
          </cell>
          <cell r="J68" t="str">
            <v>U.S. Big Tech</v>
          </cell>
        </row>
        <row r="69">
          <cell r="A69" t="str">
            <v>ALAI</v>
          </cell>
          <cell r="B69" t="str">
            <v>Alger AI Enablers &amp; Adopters ETF</v>
          </cell>
          <cell r="C69" t="str">
            <v>Equity: Global Robotics &amp; AI</v>
          </cell>
          <cell r="D69">
            <v>23850000</v>
          </cell>
          <cell r="E69" t="str">
            <v>-</v>
          </cell>
          <cell r="F69">
            <v>5.4999999999999997E-3</v>
          </cell>
          <cell r="G69" t="str">
            <v>$23.85M</v>
          </cell>
          <cell r="H69">
            <v>11700000</v>
          </cell>
          <cell r="I69" t="str">
            <v>Equity</v>
          </cell>
          <cell r="J69" t="str">
            <v>Global Robotics &amp; AI</v>
          </cell>
        </row>
        <row r="70">
          <cell r="A70" t="str">
            <v>TRFK</v>
          </cell>
          <cell r="B70" t="str">
            <v>Pacer Data and Digital Revolution ETF</v>
          </cell>
          <cell r="C70" t="str">
            <v>Equity: Global Digital Economy</v>
          </cell>
          <cell r="D70">
            <v>55950000</v>
          </cell>
          <cell r="E70">
            <v>0.42599999999999999</v>
          </cell>
          <cell r="F70">
            <v>6.0000000000000001E-3</v>
          </cell>
          <cell r="G70" t="str">
            <v>$55.95M</v>
          </cell>
          <cell r="H70">
            <v>11570000</v>
          </cell>
          <cell r="I70" t="str">
            <v>Equity</v>
          </cell>
          <cell r="J70" t="str">
            <v>Global Digital Economy</v>
          </cell>
        </row>
        <row r="71">
          <cell r="A71" t="str">
            <v>EBIZ</v>
          </cell>
          <cell r="B71" t="str">
            <v>Global X E-Commerce ETF</v>
          </cell>
          <cell r="C71" t="str">
            <v>Equity: Global Digital Economy</v>
          </cell>
          <cell r="D71">
            <v>66400000.000000007</v>
          </cell>
          <cell r="E71">
            <v>0.33500000000000002</v>
          </cell>
          <cell r="F71">
            <v>5.0000000000000001E-3</v>
          </cell>
          <cell r="G71" t="str">
            <v>$66.40M</v>
          </cell>
          <cell r="H71">
            <v>10510000.000000007</v>
          </cell>
          <cell r="I71" t="str">
            <v>Equity</v>
          </cell>
          <cell r="J71" t="str">
            <v>Global Digital Economy</v>
          </cell>
        </row>
        <row r="72">
          <cell r="A72" t="str">
            <v>WTAI</v>
          </cell>
          <cell r="B72" t="str">
            <v>WisdomTree Artificial Intelligence and Innovation Fund</v>
          </cell>
          <cell r="C72" t="str">
            <v>Equity: Global Robotics &amp; AI</v>
          </cell>
          <cell r="D72">
            <v>203980000</v>
          </cell>
          <cell r="E72">
            <v>0.108</v>
          </cell>
          <cell r="F72">
            <v>4.4999999999999997E-3</v>
          </cell>
          <cell r="G72" t="str">
            <v>$203.98M</v>
          </cell>
          <cell r="H72">
            <v>9880000</v>
          </cell>
          <cell r="I72" t="str">
            <v>Equity</v>
          </cell>
          <cell r="J72" t="str">
            <v>Global Robotics &amp; AI</v>
          </cell>
        </row>
        <row r="73">
          <cell r="A73" t="str">
            <v>INQQ</v>
          </cell>
          <cell r="B73" t="str">
            <v>The India Internet ETF</v>
          </cell>
          <cell r="C73" t="str">
            <v>Equity: India Internet</v>
          </cell>
          <cell r="D73">
            <v>59870000</v>
          </cell>
          <cell r="E73">
            <v>0.215</v>
          </cell>
          <cell r="F73">
            <v>8.6E-3</v>
          </cell>
          <cell r="G73" t="str">
            <v>$59.87M</v>
          </cell>
          <cell r="H73">
            <v>9740000</v>
          </cell>
          <cell r="I73" t="str">
            <v>Equity</v>
          </cell>
          <cell r="J73" t="str">
            <v>India Internet</v>
          </cell>
        </row>
        <row r="74">
          <cell r="A74" t="str">
            <v>SAMT</v>
          </cell>
          <cell r="B74" t="str">
            <v>Strategas Macro Thematic Opportunities ETF</v>
          </cell>
          <cell r="C74" t="str">
            <v>Equity: U.S. Broad Thematic</v>
          </cell>
          <cell r="D74">
            <v>85590000</v>
          </cell>
          <cell r="E74">
            <v>0.28899999999999998</v>
          </cell>
          <cell r="F74">
            <v>6.4999999999999997E-3</v>
          </cell>
          <cell r="G74" t="str">
            <v>$85.59M</v>
          </cell>
          <cell r="H74">
            <v>9330000</v>
          </cell>
          <cell r="I74" t="str">
            <v>Equity</v>
          </cell>
          <cell r="J74" t="str">
            <v>U.S. Broad Thematic</v>
          </cell>
        </row>
        <row r="75">
          <cell r="A75" t="str">
            <v>LOUP</v>
          </cell>
          <cell r="B75" t="str">
            <v>Innovator Deepwater Frontier Tech ETF</v>
          </cell>
          <cell r="C75" t="str">
            <v>Equity: Global Broad Technology</v>
          </cell>
          <cell r="D75">
            <v>67310000</v>
          </cell>
          <cell r="E75">
            <v>0.27700000000000002</v>
          </cell>
          <cell r="F75">
            <v>7.0000000000000001E-3</v>
          </cell>
          <cell r="G75" t="str">
            <v>$67.31M</v>
          </cell>
          <cell r="H75">
            <v>8250000</v>
          </cell>
          <cell r="I75" t="str">
            <v>Equity</v>
          </cell>
          <cell r="J75" t="str">
            <v>Global Broad Technology</v>
          </cell>
        </row>
        <row r="76">
          <cell r="A76" t="str">
            <v>ITEQ</v>
          </cell>
          <cell r="B76" t="str">
            <v>Amplify BlueStar Israel Technology ETF</v>
          </cell>
          <cell r="C76" t="str">
            <v>Equity: Israel Broad Technology</v>
          </cell>
          <cell r="D76">
            <v>92570000</v>
          </cell>
          <cell r="E76">
            <v>0.14299999999999999</v>
          </cell>
          <cell r="F76">
            <v>7.4999999999999997E-3</v>
          </cell>
          <cell r="G76" t="str">
            <v>$92.57M</v>
          </cell>
          <cell r="H76">
            <v>7610000</v>
          </cell>
          <cell r="I76" t="str">
            <v>Equity</v>
          </cell>
          <cell r="J76" t="str">
            <v>Israel Broad Technology</v>
          </cell>
        </row>
        <row r="77">
          <cell r="A77" t="str">
            <v>TECB</v>
          </cell>
          <cell r="B77" t="str">
            <v>iShares U.S. Tech Breakthrough Multisector ETF</v>
          </cell>
          <cell r="C77" t="str">
            <v>Equity: U.S. Broad Technology</v>
          </cell>
          <cell r="D77">
            <v>438630000</v>
          </cell>
          <cell r="E77">
            <v>0.26900000000000002</v>
          </cell>
          <cell r="F77">
            <v>3.0000000000000001E-3</v>
          </cell>
          <cell r="G77" t="str">
            <v>$438.63M</v>
          </cell>
          <cell r="H77">
            <v>7300000</v>
          </cell>
          <cell r="I77" t="str">
            <v>Equity</v>
          </cell>
          <cell r="J77" t="str">
            <v>U.S. Broad Technology</v>
          </cell>
        </row>
        <row r="78">
          <cell r="A78" t="str">
            <v>WUCT</v>
          </cell>
          <cell r="B78" t="str">
            <v>ETRACS Whitney U.S. Critical Technologies ETN</v>
          </cell>
          <cell r="C78" t="str">
            <v>Equity: Developed Markets Broad Technology</v>
          </cell>
          <cell r="D78">
            <v>7300000</v>
          </cell>
          <cell r="E78">
            <v>0.34300000000000003</v>
          </cell>
          <cell r="F78">
            <v>5.4999999999999997E-3</v>
          </cell>
          <cell r="G78" t="str">
            <v>$7.30M</v>
          </cell>
          <cell r="H78">
            <v>7300000</v>
          </cell>
          <cell r="I78" t="str">
            <v>Equity</v>
          </cell>
          <cell r="J78" t="str">
            <v>Developed Markets Broad Technology</v>
          </cell>
        </row>
        <row r="79">
          <cell r="A79" t="str">
            <v>OARK</v>
          </cell>
          <cell r="B79" t="str">
            <v>YieldMax Innovation Option Income Strategy ETF</v>
          </cell>
          <cell r="C79" t="str">
            <v>Equity: Global Broad Thematic</v>
          </cell>
          <cell r="D79">
            <v>64170000</v>
          </cell>
          <cell r="E79">
            <v>0.115</v>
          </cell>
          <cell r="F79">
            <v>1.1900000000000001E-2</v>
          </cell>
          <cell r="G79" t="str">
            <v>$64.17M</v>
          </cell>
          <cell r="H79">
            <v>7210000</v>
          </cell>
          <cell r="I79" t="str">
            <v>Equity</v>
          </cell>
          <cell r="J79" t="str">
            <v>Global Broad Thematic</v>
          </cell>
        </row>
        <row r="80">
          <cell r="A80" t="str">
            <v>USNZ</v>
          </cell>
          <cell r="B80" t="str">
            <v>Xtrackers Net Zero Pathway Paris Aligned US Equity ETF</v>
          </cell>
          <cell r="C80" t="str">
            <v>Equity: U.S. Low Carbon</v>
          </cell>
          <cell r="D80">
            <v>231370000</v>
          </cell>
          <cell r="E80">
            <v>0.22700000000000001</v>
          </cell>
          <cell r="F80">
            <v>1E-3</v>
          </cell>
          <cell r="G80" t="str">
            <v>$231.37M</v>
          </cell>
          <cell r="H80">
            <v>6540000</v>
          </cell>
          <cell r="I80" t="str">
            <v>Equity</v>
          </cell>
          <cell r="J80" t="str">
            <v>U.S. Low Carbon</v>
          </cell>
        </row>
        <row r="81">
          <cell r="A81" t="str">
            <v>AIFD</v>
          </cell>
          <cell r="B81" t="str">
            <v>TCW Artificial Intelligence ETF</v>
          </cell>
          <cell r="C81" t="str">
            <v>Equity: Global Robotics &amp; AI</v>
          </cell>
          <cell r="D81">
            <v>63160000</v>
          </cell>
          <cell r="E81" t="str">
            <v>-</v>
          </cell>
          <cell r="F81">
            <v>7.4999999999999997E-3</v>
          </cell>
          <cell r="G81" t="str">
            <v>$63.16M</v>
          </cell>
          <cell r="H81">
            <v>6220000</v>
          </cell>
          <cell r="I81" t="str">
            <v>Equity</v>
          </cell>
          <cell r="J81" t="str">
            <v>Global Robotics &amp; AI</v>
          </cell>
        </row>
        <row r="82">
          <cell r="A82" t="str">
            <v>AGIX</v>
          </cell>
          <cell r="B82" t="str">
            <v>KraneShares Artificial Intelligence &amp; Technology ETF</v>
          </cell>
          <cell r="C82" t="str">
            <v>Equity: Global Robotics &amp; AI</v>
          </cell>
          <cell r="D82">
            <v>11460000</v>
          </cell>
          <cell r="E82" t="str">
            <v>-</v>
          </cell>
          <cell r="F82">
            <v>0.01</v>
          </cell>
          <cell r="G82" t="str">
            <v>$11.46M</v>
          </cell>
          <cell r="H82">
            <v>6160000</v>
          </cell>
          <cell r="I82" t="str">
            <v>Equity</v>
          </cell>
          <cell r="J82" t="str">
            <v>Global Robotics &amp; AI</v>
          </cell>
        </row>
        <row r="83">
          <cell r="A83" t="str">
            <v>BUYZ</v>
          </cell>
          <cell r="B83" t="str">
            <v>Franklin Disruptive Commerce ETF</v>
          </cell>
          <cell r="C83" t="str">
            <v>Equity: Global Digital Economy</v>
          </cell>
          <cell r="D83">
            <v>16719999.999999998</v>
          </cell>
          <cell r="E83">
            <v>0.317</v>
          </cell>
          <cell r="F83">
            <v>5.0000000000000001E-3</v>
          </cell>
          <cell r="G83" t="str">
            <v>$16.72M</v>
          </cell>
          <cell r="H83">
            <v>6149999.9999999981</v>
          </cell>
          <cell r="I83" t="str">
            <v>Equity</v>
          </cell>
          <cell r="J83" t="str">
            <v>Global Digital Economy</v>
          </cell>
        </row>
        <row r="84">
          <cell r="A84" t="str">
            <v>FDFF</v>
          </cell>
          <cell r="B84" t="str">
            <v>Fidelity Disruptive Finance ETF</v>
          </cell>
          <cell r="C84" t="str">
            <v>Equity: Global FinTech</v>
          </cell>
          <cell r="D84">
            <v>49280000</v>
          </cell>
          <cell r="E84">
            <v>0.30099999999999999</v>
          </cell>
          <cell r="F84">
            <v>5.0000000000000001E-3</v>
          </cell>
          <cell r="G84" t="str">
            <v>$49.28M</v>
          </cell>
          <cell r="H84">
            <v>6020000</v>
          </cell>
          <cell r="I84" t="str">
            <v>Equity</v>
          </cell>
          <cell r="J84" t="str">
            <v>Global FinTech</v>
          </cell>
        </row>
        <row r="85">
          <cell r="A85" t="str">
            <v>TRFM</v>
          </cell>
          <cell r="B85" t="str">
            <v>AAM Transformers ETF</v>
          </cell>
          <cell r="C85" t="str">
            <v>Equity: U.S. Broad Thematic</v>
          </cell>
          <cell r="D85">
            <v>52610000</v>
          </cell>
          <cell r="E85">
            <v>0.24299999999999999</v>
          </cell>
          <cell r="F85">
            <v>4.8999999999999998E-3</v>
          </cell>
          <cell r="G85" t="str">
            <v>$52.61M</v>
          </cell>
          <cell r="H85">
            <v>5970000</v>
          </cell>
          <cell r="I85" t="str">
            <v>Equity</v>
          </cell>
          <cell r="J85" t="str">
            <v>U.S. Broad Thematic</v>
          </cell>
        </row>
        <row r="86">
          <cell r="A86" t="str">
            <v>OGIG</v>
          </cell>
          <cell r="B86" t="str">
            <v>ALPS O'Shares Global Internet Giants ETF</v>
          </cell>
          <cell r="C86" t="str">
            <v>Equity: Global Internet</v>
          </cell>
          <cell r="D86">
            <v>131870000</v>
          </cell>
          <cell r="E86">
            <v>0.30599999999999999</v>
          </cell>
          <cell r="F86">
            <v>4.7999999999999996E-3</v>
          </cell>
          <cell r="G86" t="str">
            <v>$131.87M</v>
          </cell>
          <cell r="H86">
            <v>5920000</v>
          </cell>
          <cell r="I86" t="str">
            <v>Equity</v>
          </cell>
          <cell r="J86" t="str">
            <v>Global Internet</v>
          </cell>
        </row>
        <row r="87">
          <cell r="A87" t="str">
            <v>ILDR</v>
          </cell>
          <cell r="B87" t="str">
            <v>First Trust Innovation Leaders ETF</v>
          </cell>
          <cell r="C87" t="str">
            <v>Equity: Global Broad Thematic</v>
          </cell>
          <cell r="D87">
            <v>51310000</v>
          </cell>
          <cell r="E87">
            <v>0.32700000000000001</v>
          </cell>
          <cell r="F87">
            <v>7.6E-3</v>
          </cell>
          <cell r="G87" t="str">
            <v>$51.31M</v>
          </cell>
          <cell r="H87">
            <v>5850000</v>
          </cell>
          <cell r="I87" t="str">
            <v>Equity</v>
          </cell>
          <cell r="J87" t="str">
            <v>Global Broad Thematic</v>
          </cell>
        </row>
        <row r="88">
          <cell r="A88" t="str">
            <v>FDTX</v>
          </cell>
          <cell r="B88" t="str">
            <v>Fidelity Disruptive Technology ETF</v>
          </cell>
          <cell r="C88" t="str">
            <v>Equity: Global Broad Technology</v>
          </cell>
          <cell r="D88">
            <v>163450000</v>
          </cell>
          <cell r="E88">
            <v>0.28199999999999997</v>
          </cell>
          <cell r="F88">
            <v>5.0000000000000001E-3</v>
          </cell>
          <cell r="G88" t="str">
            <v>$163.45M</v>
          </cell>
          <cell r="H88">
            <v>4390000</v>
          </cell>
          <cell r="I88" t="str">
            <v>Equity</v>
          </cell>
          <cell r="J88" t="str">
            <v>Global Broad Technology</v>
          </cell>
        </row>
        <row r="89">
          <cell r="A89" t="str">
            <v>KLXY</v>
          </cell>
          <cell r="B89" t="str">
            <v>KraneShares Global Luxury Index ETF</v>
          </cell>
          <cell r="C89" t="str">
            <v>Equity: Developed Markets Consumer</v>
          </cell>
          <cell r="D89">
            <v>6510000</v>
          </cell>
          <cell r="E89">
            <v>-6.2E-2</v>
          </cell>
          <cell r="F89">
            <v>6.8999999999999999E-3</v>
          </cell>
          <cell r="G89" t="str">
            <v>$6.51M</v>
          </cell>
          <cell r="H89">
            <v>4170000</v>
          </cell>
          <cell r="I89" t="str">
            <v>Equity</v>
          </cell>
          <cell r="J89" t="str">
            <v>Developed Markets Consumer</v>
          </cell>
        </row>
        <row r="90">
          <cell r="A90" t="str">
            <v>FDCF</v>
          </cell>
          <cell r="B90" t="str">
            <v>Fidelity Disruptive Communications ETF</v>
          </cell>
          <cell r="C90" t="str">
            <v>Equity: Global Internet</v>
          </cell>
          <cell r="D90">
            <v>57240000</v>
          </cell>
          <cell r="E90">
            <v>0.32</v>
          </cell>
          <cell r="F90">
            <v>5.0000000000000001E-3</v>
          </cell>
          <cell r="G90" t="str">
            <v>$57.24M</v>
          </cell>
          <cell r="H90">
            <v>3890000</v>
          </cell>
          <cell r="I90" t="str">
            <v>Equity</v>
          </cell>
          <cell r="J90" t="str">
            <v>Global Internet</v>
          </cell>
        </row>
        <row r="91">
          <cell r="A91" t="str">
            <v>AIBU</v>
          </cell>
          <cell r="B91" t="str">
            <v>Direxion Daily AI and Big Data Bull 2X Shares</v>
          </cell>
          <cell r="C91" t="str">
            <v>Leveraged Equity: U.S. Robotics &amp; AI</v>
          </cell>
          <cell r="D91">
            <v>11750000</v>
          </cell>
          <cell r="E91" t="str">
            <v>-</v>
          </cell>
          <cell r="F91">
            <v>1.0699999999999999E-2</v>
          </cell>
          <cell r="G91" t="str">
            <v>$11.75M</v>
          </cell>
          <cell r="H91">
            <v>3790000</v>
          </cell>
          <cell r="I91" t="str">
            <v>Leveraged Equity</v>
          </cell>
          <cell r="J91" t="str">
            <v>U.S. Robotics &amp; AI</v>
          </cell>
        </row>
        <row r="92">
          <cell r="A92" t="str">
            <v>WCBR</v>
          </cell>
          <cell r="B92" t="str">
            <v>WisdomTree Cybersecurity Fund</v>
          </cell>
          <cell r="C92" t="str">
            <v>Equity: Developed Markets Cybersecurity</v>
          </cell>
          <cell r="D92">
            <v>109610000</v>
          </cell>
          <cell r="E92">
            <v>0.155</v>
          </cell>
          <cell r="F92">
            <v>4.4999999999999997E-3</v>
          </cell>
          <cell r="G92" t="str">
            <v>$109.61M</v>
          </cell>
          <cell r="H92">
            <v>3160000</v>
          </cell>
          <cell r="I92" t="str">
            <v>Equity</v>
          </cell>
          <cell r="J92" t="str">
            <v>Developed Markets Cybersecurity</v>
          </cell>
        </row>
        <row r="93">
          <cell r="A93" t="str">
            <v>RBLD</v>
          </cell>
          <cell r="B93" t="str">
            <v>First Trust Alerian US NextGen Infrastructure ETF</v>
          </cell>
          <cell r="C93" t="str">
            <v>Equity: U.S. Infrastructure</v>
          </cell>
          <cell r="D93">
            <v>13270000</v>
          </cell>
          <cell r="E93">
            <v>0.186</v>
          </cell>
          <cell r="F93">
            <v>6.4999999999999997E-3</v>
          </cell>
          <cell r="G93" t="str">
            <v>$13.27M</v>
          </cell>
          <cell r="H93">
            <v>3140000</v>
          </cell>
          <cell r="I93" t="str">
            <v>Equity</v>
          </cell>
          <cell r="J93" t="str">
            <v>U.S. Infrastructure</v>
          </cell>
        </row>
        <row r="94">
          <cell r="A94" t="str">
            <v>ROKT</v>
          </cell>
          <cell r="B94" t="str">
            <v>SPDR S&amp;P Kensho Final Frontiers ETF</v>
          </cell>
          <cell r="C94" t="str">
            <v>Equity: U.S. Space</v>
          </cell>
          <cell r="D94">
            <v>19930000</v>
          </cell>
          <cell r="E94">
            <v>0.30099999999999999</v>
          </cell>
          <cell r="F94">
            <v>4.4999999999999997E-3</v>
          </cell>
          <cell r="G94" t="str">
            <v>$19.93M</v>
          </cell>
          <cell r="H94">
            <v>3000000</v>
          </cell>
          <cell r="I94" t="str">
            <v>Equity</v>
          </cell>
          <cell r="J94" t="str">
            <v>U.S. Space</v>
          </cell>
        </row>
        <row r="95">
          <cell r="A95" t="str">
            <v>ROBT</v>
          </cell>
          <cell r="B95" t="str">
            <v>First Trust Nasdaq Artificial Intelligence &amp; Robotics ETF</v>
          </cell>
          <cell r="C95" t="str">
            <v>Equity: Global Robotics &amp; AI</v>
          </cell>
          <cell r="D95">
            <v>443820000</v>
          </cell>
          <cell r="E95">
            <v>2.3E-2</v>
          </cell>
          <cell r="F95">
            <v>6.4999999999999997E-3</v>
          </cell>
          <cell r="G95" t="str">
            <v>$443.82M</v>
          </cell>
          <cell r="H95">
            <v>2920000</v>
          </cell>
          <cell r="I95" t="str">
            <v>Equity</v>
          </cell>
          <cell r="J95" t="str">
            <v>Global Robotics &amp; AI</v>
          </cell>
        </row>
        <row r="96">
          <cell r="A96" t="str">
            <v>HELX</v>
          </cell>
          <cell r="B96" t="str">
            <v>Franklin Genomic Advancements ETF</v>
          </cell>
          <cell r="C96" t="str">
            <v>Equity: Global Genomic Advancements</v>
          </cell>
          <cell r="D96">
            <v>13190000</v>
          </cell>
          <cell r="E96">
            <v>-5.8000000000000003E-2</v>
          </cell>
          <cell r="F96">
            <v>5.0000000000000001E-3</v>
          </cell>
          <cell r="G96" t="str">
            <v>$13.19M</v>
          </cell>
          <cell r="H96">
            <v>2430000</v>
          </cell>
          <cell r="I96" t="str">
            <v>Equity</v>
          </cell>
          <cell r="J96" t="str">
            <v>Global Genomic Advancements</v>
          </cell>
        </row>
        <row r="97">
          <cell r="A97" t="str">
            <v>GFOF</v>
          </cell>
          <cell r="B97" t="str">
            <v>Grayscale Future of Finance ETF</v>
          </cell>
          <cell r="C97" t="str">
            <v>Equity: Global Digital Economy</v>
          </cell>
          <cell r="D97">
            <v>10430000</v>
          </cell>
          <cell r="E97">
            <v>1</v>
          </cell>
          <cell r="F97">
            <v>7.0000000000000001E-3</v>
          </cell>
          <cell r="G97" t="str">
            <v>$10.43M</v>
          </cell>
          <cell r="H97">
            <v>2280000</v>
          </cell>
          <cell r="I97" t="str">
            <v>Equity</v>
          </cell>
          <cell r="J97" t="str">
            <v>Global Digital Economy</v>
          </cell>
        </row>
        <row r="98">
          <cell r="A98" t="str">
            <v>JCTR</v>
          </cell>
          <cell r="B98" t="str">
            <v>JPMorgan Carbon Transition U.S. Equity Fund</v>
          </cell>
          <cell r="C98" t="str">
            <v>Equity: U.S. Low Carbon</v>
          </cell>
          <cell r="D98">
            <v>8000000</v>
          </cell>
          <cell r="E98">
            <v>0.254</v>
          </cell>
          <cell r="F98">
            <v>1.5E-3</v>
          </cell>
          <cell r="G98" t="str">
            <v>$8.00M</v>
          </cell>
          <cell r="H98">
            <v>2130000</v>
          </cell>
          <cell r="I98" t="str">
            <v>Equity</v>
          </cell>
          <cell r="J98" t="str">
            <v>U.S. Low Carbon</v>
          </cell>
        </row>
        <row r="99">
          <cell r="A99" t="str">
            <v>FBOT</v>
          </cell>
          <cell r="B99" t="str">
            <v>Fidelity Disruptive Automation ETF</v>
          </cell>
          <cell r="C99" t="str">
            <v>Equity: Global Robotics &amp; AI</v>
          </cell>
          <cell r="D99">
            <v>102080000</v>
          </cell>
          <cell r="E99">
            <v>0.14799999999999999</v>
          </cell>
          <cell r="F99">
            <v>5.0000000000000001E-3</v>
          </cell>
          <cell r="G99" t="str">
            <v>$102.08M</v>
          </cell>
          <cell r="H99">
            <v>2090000</v>
          </cell>
          <cell r="I99" t="str">
            <v>Equity</v>
          </cell>
          <cell r="J99" t="str">
            <v>Global Robotics &amp; AI</v>
          </cell>
        </row>
        <row r="100">
          <cell r="A100" t="str">
            <v>NBDS</v>
          </cell>
          <cell r="B100" t="str">
            <v>Neuberger Berman Disrupters ETF</v>
          </cell>
          <cell r="C100" t="str">
            <v>Equity: Global Broad Thematic</v>
          </cell>
          <cell r="D100">
            <v>22720000</v>
          </cell>
          <cell r="E100">
            <v>0.222</v>
          </cell>
          <cell r="F100">
            <v>5.4999999999999997E-3</v>
          </cell>
          <cell r="G100" t="str">
            <v>$22.72M</v>
          </cell>
          <cell r="H100">
            <v>1910000</v>
          </cell>
          <cell r="I100" t="str">
            <v>Equity</v>
          </cell>
          <cell r="J100" t="str">
            <v>Global Broad Thematic</v>
          </cell>
        </row>
        <row r="101">
          <cell r="A101" t="str">
            <v>WFH</v>
          </cell>
          <cell r="B101" t="str">
            <v>Direxion Work From Home ETF</v>
          </cell>
          <cell r="C101" t="str">
            <v>Equity: U.S. Remote Work</v>
          </cell>
          <cell r="D101">
            <v>25830000</v>
          </cell>
          <cell r="E101">
            <v>0.216</v>
          </cell>
          <cell r="F101">
            <v>4.4999999999999997E-3</v>
          </cell>
          <cell r="G101" t="str">
            <v>$25.83M</v>
          </cell>
          <cell r="H101">
            <v>1820000</v>
          </cell>
          <cell r="I101" t="str">
            <v>Equity</v>
          </cell>
          <cell r="J101" t="str">
            <v>U.S. Remote Work</v>
          </cell>
        </row>
        <row r="102">
          <cell r="A102" t="str">
            <v>WUGI</v>
          </cell>
          <cell r="B102" t="str">
            <v>AXS Esoterica NextG Economy ETF</v>
          </cell>
          <cell r="C102" t="str">
            <v>Equity: Global 5G</v>
          </cell>
          <cell r="D102">
            <v>34850000</v>
          </cell>
          <cell r="E102">
            <v>0.52100000000000002</v>
          </cell>
          <cell r="F102">
            <v>7.6E-3</v>
          </cell>
          <cell r="G102" t="str">
            <v>$34.85M</v>
          </cell>
          <cell r="H102">
            <v>1649999.9999999963</v>
          </cell>
          <cell r="I102" t="str">
            <v>Equity</v>
          </cell>
          <cell r="J102" t="str">
            <v>Global 5G</v>
          </cell>
        </row>
        <row r="103">
          <cell r="A103" t="str">
            <v>SPRX</v>
          </cell>
          <cell r="B103" t="str">
            <v>Spear Alpha ETF</v>
          </cell>
          <cell r="C103" t="str">
            <v>Equity: Global Broad Thematic</v>
          </cell>
          <cell r="D103">
            <v>53340000</v>
          </cell>
          <cell r="E103">
            <v>0.307</v>
          </cell>
          <cell r="F103">
            <v>7.4999999999999997E-3</v>
          </cell>
          <cell r="G103" t="str">
            <v>$53.34M</v>
          </cell>
          <cell r="H103">
            <v>1620000</v>
          </cell>
          <cell r="I103" t="str">
            <v>Equity</v>
          </cell>
          <cell r="J103" t="str">
            <v>Global Broad Thematic</v>
          </cell>
        </row>
        <row r="104">
          <cell r="A104" t="str">
            <v>VEGN</v>
          </cell>
          <cell r="B104" t="str">
            <v>US Vegan Climate ETF</v>
          </cell>
          <cell r="C104" t="str">
            <v>Equity: U.S. Agriculture</v>
          </cell>
          <cell r="D104">
            <v>109550000</v>
          </cell>
          <cell r="E104">
            <v>0.26600000000000001</v>
          </cell>
          <cell r="F104">
            <v>6.0000000000000001E-3</v>
          </cell>
          <cell r="G104" t="str">
            <v>$109.55M</v>
          </cell>
          <cell r="H104">
            <v>1490000</v>
          </cell>
          <cell r="I104" t="str">
            <v>Equity</v>
          </cell>
          <cell r="J104" t="str">
            <v>U.S. Agriculture</v>
          </cell>
        </row>
        <row r="105">
          <cell r="A105" t="str">
            <v>IQM</v>
          </cell>
          <cell r="B105" t="str">
            <v>Franklin Intelligent Machines ETF</v>
          </cell>
          <cell r="C105" t="str">
            <v>Equity: Global Robotics &amp; AI</v>
          </cell>
          <cell r="D105">
            <v>30430000</v>
          </cell>
          <cell r="E105">
            <v>0.34699999999999998</v>
          </cell>
          <cell r="F105">
            <v>5.0000000000000001E-3</v>
          </cell>
          <cell r="G105" t="str">
            <v>$30.43M</v>
          </cell>
          <cell r="H105">
            <v>1470000</v>
          </cell>
          <cell r="I105" t="str">
            <v>Equity</v>
          </cell>
          <cell r="J105" t="str">
            <v>Global Robotics &amp; AI</v>
          </cell>
        </row>
        <row r="106">
          <cell r="A106" t="str">
            <v>MILN</v>
          </cell>
          <cell r="B106" t="str">
            <v>Global X Millennial Consumer ETF</v>
          </cell>
          <cell r="C106" t="str">
            <v>Equity: U.S. Millennials</v>
          </cell>
          <cell r="D106">
            <v>122460000</v>
          </cell>
          <cell r="E106">
            <v>0.29299999999999998</v>
          </cell>
          <cell r="F106">
            <v>5.0000000000000001E-3</v>
          </cell>
          <cell r="G106" t="str">
            <v>$122.46M</v>
          </cell>
          <cell r="H106">
            <v>1400000</v>
          </cell>
          <cell r="I106" t="str">
            <v>Equity</v>
          </cell>
          <cell r="J106" t="str">
            <v>U.S. Millennials</v>
          </cell>
        </row>
        <row r="107">
          <cell r="A107" t="str">
            <v>IHAK</v>
          </cell>
          <cell r="B107" t="str">
            <v>iShares Cybersecurity &amp; Tech ETF</v>
          </cell>
          <cell r="C107" t="str">
            <v>Equity: Global Cybersecurity</v>
          </cell>
          <cell r="D107">
            <v>921990000</v>
          </cell>
          <cell r="E107">
            <v>0.10199999999999999</v>
          </cell>
          <cell r="F107">
            <v>4.7000000000000002E-3</v>
          </cell>
          <cell r="G107" t="str">
            <v>$921.99M</v>
          </cell>
          <cell r="H107">
            <v>1330000</v>
          </cell>
          <cell r="I107" t="str">
            <v>Equity</v>
          </cell>
          <cell r="J107" t="str">
            <v>Global Cybersecurity</v>
          </cell>
        </row>
        <row r="108">
          <cell r="A108" t="str">
            <v>CRTC</v>
          </cell>
          <cell r="B108" t="str">
            <v>Xtrackers US National Critical Technologies ETF</v>
          </cell>
          <cell r="C108" t="str">
            <v>Equity: Developed Markets Broad Technology</v>
          </cell>
          <cell r="D108">
            <v>56230000</v>
          </cell>
          <cell r="E108">
            <v>0.192</v>
          </cell>
          <cell r="F108">
            <v>3.5000000000000001E-3</v>
          </cell>
          <cell r="G108" t="str">
            <v>$56.23M</v>
          </cell>
          <cell r="H108">
            <v>1260000</v>
          </cell>
          <cell r="I108" t="str">
            <v>Equity</v>
          </cell>
          <cell r="J108" t="str">
            <v>Developed Markets Broad Technology</v>
          </cell>
        </row>
        <row r="109">
          <cell r="A109" t="str">
            <v>DTEC</v>
          </cell>
          <cell r="B109" t="str">
            <v>ALPS Disruptive Technologies ETF</v>
          </cell>
          <cell r="C109" t="str">
            <v>Equity: Global Broad Technology</v>
          </cell>
          <cell r="D109">
            <v>90340000</v>
          </cell>
          <cell r="E109">
            <v>0.123</v>
          </cell>
          <cell r="F109">
            <v>5.0000000000000001E-3</v>
          </cell>
          <cell r="G109" t="str">
            <v>$90.34M</v>
          </cell>
          <cell r="H109">
            <v>1200000</v>
          </cell>
          <cell r="I109" t="str">
            <v>Equity</v>
          </cell>
          <cell r="J109" t="str">
            <v>Global Broad Technology</v>
          </cell>
        </row>
        <row r="110">
          <cell r="A110" t="str">
            <v>LMBO</v>
          </cell>
          <cell r="B110" t="str">
            <v>Direxion Daily Crypto Industry Bull 2X Shares</v>
          </cell>
          <cell r="C110" t="str">
            <v>Leveraged Equity: U.S. Digital Economy</v>
          </cell>
          <cell r="D110">
            <v>4080000</v>
          </cell>
          <cell r="E110" t="str">
            <v>-</v>
          </cell>
          <cell r="F110">
            <v>1.0699999999999999E-2</v>
          </cell>
          <cell r="G110" t="str">
            <v>$4.08M</v>
          </cell>
          <cell r="H110">
            <v>1130000</v>
          </cell>
          <cell r="I110" t="str">
            <v>Leveraged Equity</v>
          </cell>
          <cell r="J110" t="str">
            <v>U.S. Digital Economy</v>
          </cell>
        </row>
        <row r="111">
          <cell r="A111" t="str">
            <v>NERD</v>
          </cell>
          <cell r="B111" t="str">
            <v>Roundhill Video Games ETF</v>
          </cell>
          <cell r="C111" t="str">
            <v>Equity: Global Video Games &amp; eSports</v>
          </cell>
          <cell r="D111">
            <v>20020000</v>
          </cell>
          <cell r="E111">
            <v>0.33200000000000002</v>
          </cell>
          <cell r="F111">
            <v>5.0000000000000001E-3</v>
          </cell>
          <cell r="G111" t="str">
            <v>$20.02M</v>
          </cell>
          <cell r="H111">
            <v>1060000</v>
          </cell>
          <cell r="I111" t="str">
            <v>Equity</v>
          </cell>
          <cell r="J111" t="str">
            <v>Global Video Games &amp; eSports</v>
          </cell>
        </row>
        <row r="112">
          <cell r="A112" t="str">
            <v>BCDF</v>
          </cell>
          <cell r="B112" t="str">
            <v>Horizon Kinetics Blockchain Development ETF</v>
          </cell>
          <cell r="C112" t="str">
            <v>Equity: Global Blockchain</v>
          </cell>
          <cell r="D112">
            <v>13180000</v>
          </cell>
          <cell r="E112">
            <v>0.17</v>
          </cell>
          <cell r="F112">
            <v>8.5000000000000006E-3</v>
          </cell>
          <cell r="G112" t="str">
            <v>$13.18M</v>
          </cell>
          <cell r="H112">
            <v>1020000</v>
          </cell>
          <cell r="I112" t="str">
            <v>Equity</v>
          </cell>
          <cell r="J112" t="str">
            <v>Global Blockchain</v>
          </cell>
        </row>
        <row r="113">
          <cell r="A113" t="str">
            <v>DGIN</v>
          </cell>
          <cell r="B113" t="str">
            <v>VanEck Digital India ETF</v>
          </cell>
          <cell r="C113" t="str">
            <v>Equity: India Digital Economy</v>
          </cell>
          <cell r="D113">
            <v>27930000</v>
          </cell>
          <cell r="E113">
            <v>0.249</v>
          </cell>
          <cell r="F113">
            <v>7.6E-3</v>
          </cell>
          <cell r="G113" t="str">
            <v>$27.93M</v>
          </cell>
          <cell r="H113">
            <v>850000</v>
          </cell>
          <cell r="I113" t="str">
            <v>Equity</v>
          </cell>
          <cell r="J113" t="str">
            <v>India Digital Economy</v>
          </cell>
        </row>
        <row r="114">
          <cell r="A114" t="str">
            <v>OND</v>
          </cell>
          <cell r="B114" t="str">
            <v>ProShares On-Demand ETF</v>
          </cell>
          <cell r="C114" t="str">
            <v>Equity: Global Consumer</v>
          </cell>
          <cell r="D114">
            <v>1640000</v>
          </cell>
          <cell r="E114">
            <v>0.36299999999999999</v>
          </cell>
          <cell r="F114">
            <v>5.7999999999999996E-3</v>
          </cell>
          <cell r="G114" t="str">
            <v>$1.64M</v>
          </cell>
          <cell r="H114">
            <v>801000</v>
          </cell>
          <cell r="I114" t="str">
            <v>Equity</v>
          </cell>
          <cell r="J114" t="str">
            <v>Global Consumer</v>
          </cell>
        </row>
        <row r="115">
          <cell r="A115" t="str">
            <v>BKIV</v>
          </cell>
          <cell r="B115" t="str">
            <v>BNY Mellon Innovators ETF</v>
          </cell>
          <cell r="C115" t="str">
            <v>Equity: U.S. Broad Thematic</v>
          </cell>
          <cell r="D115">
            <v>16059999.999999998</v>
          </cell>
          <cell r="E115">
            <v>0.253</v>
          </cell>
          <cell r="F115">
            <v>5.0000000000000001E-3</v>
          </cell>
          <cell r="G115" t="str">
            <v>$16.06M</v>
          </cell>
          <cell r="H115">
            <v>669999.99999999814</v>
          </cell>
          <cell r="I115" t="str">
            <v>Equity</v>
          </cell>
          <cell r="J115" t="str">
            <v>U.S. Broad Thematic</v>
          </cell>
        </row>
        <row r="116">
          <cell r="A116" t="str">
            <v>HLGE</v>
          </cell>
          <cell r="B116" t="str">
            <v>Hartford Longevity Economy ETF</v>
          </cell>
          <cell r="C116" t="str">
            <v>Equity: U.S. Consumer</v>
          </cell>
          <cell r="D116">
            <v>12520000</v>
          </cell>
          <cell r="E116">
            <v>0.16700000000000001</v>
          </cell>
          <cell r="F116">
            <v>4.4000000000000003E-3</v>
          </cell>
          <cell r="G116" t="str">
            <v>$12.52M</v>
          </cell>
          <cell r="H116">
            <v>650000</v>
          </cell>
          <cell r="I116" t="str">
            <v>Equity</v>
          </cell>
          <cell r="J116" t="str">
            <v>U.S. Consumer</v>
          </cell>
        </row>
        <row r="117">
          <cell r="A117" t="str">
            <v>VERS</v>
          </cell>
          <cell r="B117" t="str">
            <v>ProShares Metaverse ETF</v>
          </cell>
          <cell r="C117" t="str">
            <v>Equity: Global Internet</v>
          </cell>
          <cell r="D117">
            <v>6030000</v>
          </cell>
          <cell r="E117">
            <v>0.20200000000000001</v>
          </cell>
          <cell r="F117">
            <v>5.7999999999999996E-3</v>
          </cell>
          <cell r="G117" t="str">
            <v>$6.03M</v>
          </cell>
          <cell r="H117">
            <v>650000</v>
          </cell>
          <cell r="I117" t="str">
            <v>Equity</v>
          </cell>
          <cell r="J117" t="str">
            <v>Global Internet</v>
          </cell>
        </row>
        <row r="118">
          <cell r="A118" t="str">
            <v>GK</v>
          </cell>
          <cell r="B118" t="str">
            <v>AdvisorShares Gerber Kawasaki ETF</v>
          </cell>
          <cell r="C118" t="str">
            <v>Equity: U.S. Broad Thematic</v>
          </cell>
          <cell r="D118">
            <v>23570000</v>
          </cell>
          <cell r="E118">
            <v>0.217</v>
          </cell>
          <cell r="F118">
            <v>7.4999999999999997E-3</v>
          </cell>
          <cell r="G118" t="str">
            <v>$23.57M</v>
          </cell>
          <cell r="H118">
            <v>550000</v>
          </cell>
          <cell r="I118" t="str">
            <v>Equity</v>
          </cell>
          <cell r="J118" t="str">
            <v>U.S. Broad Thematic</v>
          </cell>
        </row>
        <row r="119">
          <cell r="A119" t="str">
            <v>HDRO</v>
          </cell>
          <cell r="B119" t="str">
            <v>Defiance Next Gen H2 ETF</v>
          </cell>
          <cell r="C119" t="str">
            <v>Equity: Global Mobility</v>
          </cell>
          <cell r="D119">
            <v>19440000</v>
          </cell>
          <cell r="E119">
            <v>-0.29099999999999998</v>
          </cell>
          <cell r="F119">
            <v>3.0000000000000001E-3</v>
          </cell>
          <cell r="G119" t="str">
            <v>$19.44M</v>
          </cell>
          <cell r="H119">
            <v>470000</v>
          </cell>
          <cell r="I119" t="str">
            <v>Equity</v>
          </cell>
          <cell r="J119" t="str">
            <v>Global Mobility</v>
          </cell>
        </row>
        <row r="120">
          <cell r="A120" t="str">
            <v>VCLN</v>
          </cell>
          <cell r="B120" t="str">
            <v>Virtus Duff &amp; Phelps Clean Energy ETF</v>
          </cell>
          <cell r="C120" t="str">
            <v>Equity: Global Renewable Energy</v>
          </cell>
          <cell r="D120">
            <v>5440000</v>
          </cell>
          <cell r="E120">
            <v>-4.2000000000000003E-2</v>
          </cell>
          <cell r="F120">
            <v>5.8999999999999999E-3</v>
          </cell>
          <cell r="G120" t="str">
            <v>$5.44M</v>
          </cell>
          <cell r="H120">
            <v>460000</v>
          </cell>
          <cell r="I120" t="str">
            <v>Equity</v>
          </cell>
          <cell r="J120" t="str">
            <v>Global Renewable Energy</v>
          </cell>
        </row>
        <row r="121">
          <cell r="A121" t="str">
            <v>HART</v>
          </cell>
          <cell r="B121" t="str">
            <v>NYLI Healthy Hearts ETF</v>
          </cell>
          <cell r="C121" t="str">
            <v>Equity: Global Consumer</v>
          </cell>
          <cell r="D121">
            <v>9210000</v>
          </cell>
          <cell r="E121">
            <v>7.3999999999999996E-2</v>
          </cell>
          <cell r="F121">
            <v>4.4999999999999997E-3</v>
          </cell>
          <cell r="G121" t="str">
            <v>$9.21M</v>
          </cell>
          <cell r="H121">
            <v>420000</v>
          </cell>
          <cell r="I121" t="str">
            <v>Equity</v>
          </cell>
          <cell r="J121" t="str">
            <v>Global Consumer</v>
          </cell>
        </row>
        <row r="122">
          <cell r="A122" t="str">
            <v>HYDR</v>
          </cell>
          <cell r="B122" t="str">
            <v>Global X Hydrogen ETF</v>
          </cell>
          <cell r="C122" t="str">
            <v>Equity: Global Mobility</v>
          </cell>
          <cell r="D122">
            <v>35500000</v>
          </cell>
          <cell r="E122">
            <v>-0.28799999999999998</v>
          </cell>
          <cell r="F122">
            <v>5.0000000000000001E-3</v>
          </cell>
          <cell r="G122" t="str">
            <v>$35.50M</v>
          </cell>
          <cell r="H122">
            <v>420000</v>
          </cell>
          <cell r="I122" t="str">
            <v>Equity</v>
          </cell>
          <cell r="J122" t="str">
            <v>Global Mobility</v>
          </cell>
        </row>
        <row r="123">
          <cell r="A123" t="str">
            <v>BNGE</v>
          </cell>
          <cell r="B123" t="str">
            <v>First Trust S-Network Streaming and Gaming ETF</v>
          </cell>
          <cell r="C123" t="str">
            <v>Equity: Global Video Games &amp; eSports</v>
          </cell>
          <cell r="D123">
            <v>4220000</v>
          </cell>
          <cell r="E123">
            <v>0.219</v>
          </cell>
          <cell r="F123">
            <v>7.0000000000000001E-3</v>
          </cell>
          <cell r="G123" t="str">
            <v>$4.22M</v>
          </cell>
          <cell r="H123">
            <v>310000</v>
          </cell>
          <cell r="I123" t="str">
            <v>Equity</v>
          </cell>
          <cell r="J123" t="str">
            <v>Global Video Games &amp; eSports</v>
          </cell>
        </row>
        <row r="124">
          <cell r="A124" t="str">
            <v>GAMR</v>
          </cell>
          <cell r="B124" t="str">
            <v>Amplify Video Game Tech ETF</v>
          </cell>
          <cell r="C124" t="str">
            <v>Equity: Global Video Games &amp; eSports</v>
          </cell>
          <cell r="D124">
            <v>39730000</v>
          </cell>
          <cell r="E124">
            <v>0.14000000000000001</v>
          </cell>
          <cell r="F124">
            <v>7.4999999999999997E-3</v>
          </cell>
          <cell r="G124" t="str">
            <v>$39.73M</v>
          </cell>
          <cell r="H124">
            <v>290000</v>
          </cell>
          <cell r="I124" t="str">
            <v>Equity</v>
          </cell>
          <cell r="J124" t="str">
            <v>Global Video Games &amp; eSports</v>
          </cell>
        </row>
        <row r="125">
          <cell r="A125" t="str">
            <v>FFND</v>
          </cell>
          <cell r="B125" t="str">
            <v>Future Fund Active ETF</v>
          </cell>
          <cell r="C125" t="str">
            <v>Equity: U.S. Broad Thematic</v>
          </cell>
          <cell r="D125">
            <v>6620000</v>
          </cell>
          <cell r="E125">
            <v>0.25800000000000001</v>
          </cell>
          <cell r="F125">
            <v>0.01</v>
          </cell>
          <cell r="G125" t="str">
            <v>$6.62M</v>
          </cell>
          <cell r="H125">
            <v>290000</v>
          </cell>
          <cell r="I125" t="str">
            <v>Equity</v>
          </cell>
          <cell r="J125" t="str">
            <v>U.S. Broad Thematic</v>
          </cell>
        </row>
        <row r="126">
          <cell r="A126" t="str">
            <v>PRNT</v>
          </cell>
          <cell r="B126" t="str">
            <v>3D Printing ETF</v>
          </cell>
          <cell r="C126" t="str">
            <v>Equity: Global Robotics &amp; AI</v>
          </cell>
          <cell r="D126">
            <v>93580000</v>
          </cell>
          <cell r="E126">
            <v>-6.7000000000000004E-2</v>
          </cell>
          <cell r="F126">
            <v>6.6E-3</v>
          </cell>
          <cell r="G126" t="str">
            <v>$93.58M</v>
          </cell>
          <cell r="H126">
            <v>280000</v>
          </cell>
          <cell r="I126" t="str">
            <v>Equity</v>
          </cell>
          <cell r="J126" t="str">
            <v>Global Robotics &amp; AI</v>
          </cell>
        </row>
        <row r="127">
          <cell r="A127" t="str">
            <v>BPAY</v>
          </cell>
          <cell r="B127" t="str">
            <v>iShares FinTech Active ETF</v>
          </cell>
          <cell r="C127" t="str">
            <v>Equity: Global FinTech</v>
          </cell>
          <cell r="D127">
            <v>5300000</v>
          </cell>
          <cell r="E127">
            <v>0.188</v>
          </cell>
          <cell r="F127">
            <v>7.0000000000000001E-3</v>
          </cell>
          <cell r="G127" t="str">
            <v>$5.30M</v>
          </cell>
          <cell r="H127">
            <v>250000</v>
          </cell>
          <cell r="I127" t="str">
            <v>Equity</v>
          </cell>
          <cell r="J127" t="str">
            <v>Global FinTech</v>
          </cell>
        </row>
        <row r="128">
          <cell r="A128" t="str">
            <v>NBCC</v>
          </cell>
          <cell r="B128" t="str">
            <v>Neuberger Berman Next Generation Connected Consumer ETF</v>
          </cell>
          <cell r="C128" t="str">
            <v>Equity: Global Consumer</v>
          </cell>
          <cell r="D128">
            <v>6810000</v>
          </cell>
          <cell r="E128">
            <v>0.113</v>
          </cell>
          <cell r="F128">
            <v>5.5999999999999999E-3</v>
          </cell>
          <cell r="G128" t="str">
            <v>$6.81M</v>
          </cell>
          <cell r="H128">
            <v>240000</v>
          </cell>
          <cell r="I128" t="str">
            <v>Equity</v>
          </cell>
          <cell r="J128" t="str">
            <v>Global Consumer</v>
          </cell>
        </row>
        <row r="129">
          <cell r="A129" t="str">
            <v>MVPS</v>
          </cell>
          <cell r="B129" t="str">
            <v>Amplify Thematic All-Stars ETF</v>
          </cell>
          <cell r="C129" t="str">
            <v>Equity: Global Broad Thematic</v>
          </cell>
          <cell r="D129">
            <v>2460000</v>
          </cell>
          <cell r="E129">
            <v>0.20399999999999999</v>
          </cell>
          <cell r="F129">
            <v>4.8999999999999998E-3</v>
          </cell>
          <cell r="G129" t="str">
            <v>$2.46M</v>
          </cell>
          <cell r="H129">
            <v>200000</v>
          </cell>
          <cell r="I129" t="str">
            <v>Equity</v>
          </cell>
          <cell r="J129" t="str">
            <v>Global Broad Thematic</v>
          </cell>
        </row>
        <row r="130">
          <cell r="A130" t="str">
            <v>FDND</v>
          </cell>
          <cell r="B130" t="str">
            <v>FT Vest Dow Jones Internet &amp; Target Income ETF</v>
          </cell>
          <cell r="C130" t="str">
            <v>Equity: U.S. Internet</v>
          </cell>
          <cell r="D130">
            <v>2240000</v>
          </cell>
          <cell r="E130" t="str">
            <v>-</v>
          </cell>
          <cell r="F130">
            <v>7.4999999999999997E-3</v>
          </cell>
          <cell r="G130" t="str">
            <v>$2.24M</v>
          </cell>
          <cell r="H130">
            <v>180000</v>
          </cell>
          <cell r="I130" t="str">
            <v>Equity</v>
          </cell>
          <cell r="J130" t="str">
            <v>U.S. Internet</v>
          </cell>
        </row>
        <row r="131">
          <cell r="A131" t="str">
            <v>UCYB</v>
          </cell>
          <cell r="B131" t="str">
            <v>ProShares Ultra Nasdaq Cybersecurity ETF</v>
          </cell>
          <cell r="C131" t="str">
            <v>Leveraged Equity: Global Cybersecurity</v>
          </cell>
          <cell r="D131">
            <v>4350000</v>
          </cell>
          <cell r="E131">
            <v>0.32400000000000001</v>
          </cell>
          <cell r="F131">
            <v>9.4999999999999998E-3</v>
          </cell>
          <cell r="G131" t="str">
            <v>$4.35M</v>
          </cell>
          <cell r="H131">
            <v>150000</v>
          </cell>
          <cell r="I131" t="str">
            <v>Leveraged Equity</v>
          </cell>
          <cell r="J131" t="str">
            <v>Global Cybersecurity</v>
          </cell>
        </row>
        <row r="132">
          <cell r="A132" t="str">
            <v>PSWD</v>
          </cell>
          <cell r="B132" t="str">
            <v>Xtrackers Cybersecurity Select Equity ETF</v>
          </cell>
          <cell r="C132" t="str">
            <v>Equity: Global Cybersecurity</v>
          </cell>
          <cell r="D132">
            <v>6550000</v>
          </cell>
          <cell r="E132">
            <v>0.126</v>
          </cell>
          <cell r="F132">
            <v>2E-3</v>
          </cell>
          <cell r="G132" t="str">
            <v>$6.55M</v>
          </cell>
          <cell r="H132">
            <v>150000</v>
          </cell>
          <cell r="I132" t="str">
            <v>Equity</v>
          </cell>
          <cell r="J132" t="str">
            <v>Global Cybersecurity</v>
          </cell>
        </row>
        <row r="133">
          <cell r="A133" t="str">
            <v>GAST</v>
          </cell>
          <cell r="B133" t="str">
            <v>Gabelli Automation ETF</v>
          </cell>
          <cell r="C133" t="str">
            <v>Equity: U.S. Robotics &amp; AI</v>
          </cell>
          <cell r="D133">
            <v>5380000</v>
          </cell>
          <cell r="E133">
            <v>0.122</v>
          </cell>
          <cell r="F133">
            <v>8.9999999999999993E-3</v>
          </cell>
          <cell r="G133" t="str">
            <v>$5.38M</v>
          </cell>
          <cell r="H133">
            <v>140000</v>
          </cell>
          <cell r="I133" t="str">
            <v>Equity</v>
          </cell>
          <cell r="J133" t="str">
            <v>U.S. Robotics &amp; AI</v>
          </cell>
        </row>
        <row r="134">
          <cell r="A134" t="str">
            <v>RNEW</v>
          </cell>
          <cell r="B134" t="str">
            <v>VanEck Green Infrastructure ETF</v>
          </cell>
          <cell r="C134" t="str">
            <v>Equity: U.S. Infrastructure</v>
          </cell>
          <cell r="D134">
            <v>1900000</v>
          </cell>
          <cell r="E134">
            <v>4.2999999999999997E-2</v>
          </cell>
          <cell r="F134">
            <v>4.5999999999999999E-3</v>
          </cell>
          <cell r="G134" t="str">
            <v>$1.90M</v>
          </cell>
          <cell r="H134">
            <v>110000</v>
          </cell>
          <cell r="I134" t="str">
            <v>Equity</v>
          </cell>
          <cell r="J134" t="str">
            <v>U.S. Infrastructure</v>
          </cell>
        </row>
        <row r="135">
          <cell r="A135" t="str">
            <v>CLOD</v>
          </cell>
          <cell r="B135" t="str">
            <v>Themes Cloud Computing ETF</v>
          </cell>
          <cell r="C135" t="str">
            <v>Equity: Developed Markets Internet</v>
          </cell>
          <cell r="D135">
            <v>1550000</v>
          </cell>
          <cell r="E135">
            <v>0.246</v>
          </cell>
          <cell r="F135">
            <v>3.5000000000000001E-3</v>
          </cell>
          <cell r="G135" t="str">
            <v>$1.55M</v>
          </cell>
          <cell r="H135">
            <v>90000</v>
          </cell>
          <cell r="I135" t="str">
            <v>Equity</v>
          </cell>
          <cell r="J135" t="str">
            <v>Developed Markets Internet</v>
          </cell>
        </row>
        <row r="136">
          <cell r="A136" t="str">
            <v>CTEX</v>
          </cell>
          <cell r="B136" t="str">
            <v>ProShares S&amp;P Kensho Cleantech ETF</v>
          </cell>
          <cell r="C136" t="str">
            <v>Equity: U.S. Renewable Energy</v>
          </cell>
          <cell r="D136">
            <v>3270000</v>
          </cell>
          <cell r="E136">
            <v>-0.15</v>
          </cell>
          <cell r="F136">
            <v>5.7999999999999996E-3</v>
          </cell>
          <cell r="G136" t="str">
            <v>$3.27M</v>
          </cell>
          <cell r="H136">
            <v>80000</v>
          </cell>
          <cell r="I136" t="str">
            <v>Equity</v>
          </cell>
          <cell r="J136" t="str">
            <v>U.S. Renewable Energy</v>
          </cell>
        </row>
        <row r="137">
          <cell r="A137" t="str">
            <v>ODDS</v>
          </cell>
          <cell r="B137" t="str">
            <v>Pacer BlueStar Digital Entertainment ETF</v>
          </cell>
          <cell r="C137" t="str">
            <v>Equity: Global Video Games &amp; eSports</v>
          </cell>
          <cell r="D137">
            <v>1020000</v>
          </cell>
          <cell r="E137">
            <v>0.29099999999999998</v>
          </cell>
          <cell r="F137">
            <v>6.3E-3</v>
          </cell>
          <cell r="G137" t="str">
            <v>$1.02M</v>
          </cell>
          <cell r="H137">
            <v>58000</v>
          </cell>
          <cell r="I137" t="str">
            <v>Equity</v>
          </cell>
          <cell r="J137" t="str">
            <v>Global Video Games &amp; eSports</v>
          </cell>
        </row>
        <row r="138">
          <cell r="A138" t="str">
            <v>ARVR</v>
          </cell>
          <cell r="B138" t="str">
            <v>First Trust Indxx Metaverse ETF</v>
          </cell>
          <cell r="C138" t="str">
            <v>Equity: Global Digital Economy</v>
          </cell>
          <cell r="D138">
            <v>3820000</v>
          </cell>
          <cell r="E138">
            <v>0.13700000000000001</v>
          </cell>
          <cell r="F138">
            <v>7.0000000000000001E-3</v>
          </cell>
          <cell r="G138" t="str">
            <v>$3.82M</v>
          </cell>
          <cell r="H138">
            <v>50000</v>
          </cell>
          <cell r="I138" t="str">
            <v>Equity</v>
          </cell>
          <cell r="J138" t="str">
            <v>Global Digital Economy</v>
          </cell>
        </row>
        <row r="139">
          <cell r="A139" t="str">
            <v>SPAM</v>
          </cell>
          <cell r="B139" t="str">
            <v>Themes Cybersecurity ETF</v>
          </cell>
          <cell r="C139" t="str">
            <v>Equity: Developed Markets Cybersecurity</v>
          </cell>
          <cell r="D139">
            <v>1770000</v>
          </cell>
          <cell r="E139">
            <v>0.13600000000000001</v>
          </cell>
          <cell r="F139">
            <v>3.5000000000000001E-3</v>
          </cell>
          <cell r="G139" t="str">
            <v>$1.77M</v>
          </cell>
          <cell r="H139">
            <v>30000</v>
          </cell>
          <cell r="I139" t="str">
            <v>Equity</v>
          </cell>
          <cell r="J139" t="str">
            <v>Developed Markets Cybersecurity</v>
          </cell>
        </row>
        <row r="140">
          <cell r="A140" t="str">
            <v>BULD</v>
          </cell>
          <cell r="B140" t="str">
            <v>Pacer BlueStar Engineering the Future ETF</v>
          </cell>
          <cell r="C140" t="str">
            <v>Equity: Global Robotics &amp; AI</v>
          </cell>
          <cell r="D140">
            <v>860400</v>
          </cell>
          <cell r="E140">
            <v>-8.9999999999999993E-3</v>
          </cell>
          <cell r="F140">
            <v>6.0000000000000001E-3</v>
          </cell>
          <cell r="G140" t="str">
            <v>$860.40K</v>
          </cell>
          <cell r="H140">
            <v>26400</v>
          </cell>
          <cell r="I140" t="str">
            <v>Equity</v>
          </cell>
          <cell r="J140" t="str">
            <v>Global Robotics &amp; AI</v>
          </cell>
        </row>
        <row r="141">
          <cell r="A141" t="str">
            <v>FINE</v>
          </cell>
          <cell r="B141" t="str">
            <v>Themes European Luxury ETF</v>
          </cell>
          <cell r="C141" t="str">
            <v>Equity: Developed Europe Consumer</v>
          </cell>
          <cell r="D141">
            <v>667480</v>
          </cell>
          <cell r="E141">
            <v>-8.3000000000000004E-2</v>
          </cell>
          <cell r="F141">
            <v>3.5000000000000001E-3</v>
          </cell>
          <cell r="G141" t="str">
            <v>$667.48K</v>
          </cell>
          <cell r="H141">
            <v>11570</v>
          </cell>
          <cell r="I141" t="str">
            <v>Equity</v>
          </cell>
          <cell r="J141" t="str">
            <v>Developed Europe Consumer</v>
          </cell>
        </row>
        <row r="142">
          <cell r="A142" t="str">
            <v>BOTT</v>
          </cell>
          <cell r="B142" t="str">
            <v>Themes Robotics &amp; Automation ETF</v>
          </cell>
          <cell r="C142" t="str">
            <v>Equity: Developed Markets Robotics &amp; AI</v>
          </cell>
          <cell r="D142">
            <v>552710</v>
          </cell>
          <cell r="E142" t="str">
            <v>-</v>
          </cell>
          <cell r="F142">
            <v>3.5000000000000001E-3</v>
          </cell>
          <cell r="G142" t="str">
            <v>$552.71K</v>
          </cell>
          <cell r="H142">
            <v>-3100</v>
          </cell>
          <cell r="I142" t="str">
            <v>Equity</v>
          </cell>
          <cell r="J142" t="str">
            <v>Developed Markets Robotics &amp; AI</v>
          </cell>
        </row>
        <row r="143">
          <cell r="A143" t="str">
            <v>ISHP</v>
          </cell>
          <cell r="B143" t="str">
            <v>First Trust Nasdaq Retail ETF</v>
          </cell>
          <cell r="C143" t="str">
            <v>Equity: Global Digital Economy</v>
          </cell>
          <cell r="D143">
            <v>5340000</v>
          </cell>
          <cell r="E143">
            <v>0.26800000000000002</v>
          </cell>
          <cell r="F143">
            <v>6.0000000000000001E-3</v>
          </cell>
          <cell r="G143" t="str">
            <v>$5.34M</v>
          </cell>
          <cell r="H143">
            <v>-10000</v>
          </cell>
          <cell r="I143" t="str">
            <v>Equity</v>
          </cell>
          <cell r="J143" t="str">
            <v>Global Digital Economy</v>
          </cell>
        </row>
        <row r="144">
          <cell r="A144" t="str">
            <v>WBAT</v>
          </cell>
          <cell r="B144" t="str">
            <v>WisdomTree Battery Value Chain and Innovation Fund</v>
          </cell>
          <cell r="C144" t="str">
            <v>Equity: Global Mobility</v>
          </cell>
          <cell r="D144">
            <v>2690000</v>
          </cell>
          <cell r="E144">
            <v>-9.9000000000000005E-2</v>
          </cell>
          <cell r="F144">
            <v>4.4999999999999997E-3</v>
          </cell>
          <cell r="G144" t="str">
            <v>$2.69M</v>
          </cell>
          <cell r="H144">
            <v>-10000</v>
          </cell>
          <cell r="I144" t="str">
            <v>Equity</v>
          </cell>
          <cell r="J144" t="str">
            <v>Global Mobility</v>
          </cell>
        </row>
        <row r="145">
          <cell r="A145" t="str">
            <v>EATV</v>
          </cell>
          <cell r="B145" t="str">
            <v>VegTech Plant-based Innovation &amp; Climate ETF</v>
          </cell>
          <cell r="C145" t="str">
            <v>Equity: Global Agriculture</v>
          </cell>
          <cell r="D145">
            <v>5820000</v>
          </cell>
          <cell r="E145">
            <v>4.4999999999999998E-2</v>
          </cell>
          <cell r="F145">
            <v>7.6E-3</v>
          </cell>
          <cell r="G145" t="str">
            <v>$5.82M</v>
          </cell>
          <cell r="H145">
            <v>-30000</v>
          </cell>
          <cell r="I145" t="str">
            <v>Equity</v>
          </cell>
          <cell r="J145" t="str">
            <v>Global Agriculture</v>
          </cell>
        </row>
        <row r="146">
          <cell r="A146" t="str">
            <v>MAGQ</v>
          </cell>
          <cell r="B146" t="str">
            <v>Roundhill Daily Inverse Magnificent Seven ETF</v>
          </cell>
          <cell r="C146" t="str">
            <v>Inverse Equity: U.S. Big Tech</v>
          </cell>
          <cell r="D146">
            <v>936500</v>
          </cell>
          <cell r="E146" t="str">
            <v>-</v>
          </cell>
          <cell r="F146">
            <v>9.4999999999999998E-3</v>
          </cell>
          <cell r="G146" t="str">
            <v>$936.50K</v>
          </cell>
          <cell r="H146">
            <v>-35000</v>
          </cell>
          <cell r="I146" t="str">
            <v>Inverse Equity</v>
          </cell>
          <cell r="J146" t="str">
            <v>U.S. Big Tech</v>
          </cell>
        </row>
        <row r="147">
          <cell r="A147" t="str">
            <v>LUXX</v>
          </cell>
          <cell r="B147" t="str">
            <v>Roundhill S&amp;P Global Luxury ETF</v>
          </cell>
          <cell r="C147" t="str">
            <v>Equity: Global Consumer</v>
          </cell>
          <cell r="D147">
            <v>1170000</v>
          </cell>
          <cell r="E147">
            <v>1.4999999999999999E-2</v>
          </cell>
          <cell r="F147">
            <v>4.4999999999999997E-3</v>
          </cell>
          <cell r="G147" t="str">
            <v>$1.17M</v>
          </cell>
          <cell r="H147">
            <v>-40000</v>
          </cell>
          <cell r="I147" t="str">
            <v>Equity</v>
          </cell>
          <cell r="J147" t="str">
            <v>Global Consumer</v>
          </cell>
        </row>
        <row r="148">
          <cell r="A148" t="str">
            <v>ECLN</v>
          </cell>
          <cell r="B148" t="str">
            <v>First Trust EIP Carbon Impact ETF</v>
          </cell>
          <cell r="C148" t="str">
            <v>Equity: Developed Markets Low Carbon</v>
          </cell>
          <cell r="D148">
            <v>14470000</v>
          </cell>
          <cell r="E148">
            <v>0.224</v>
          </cell>
          <cell r="F148">
            <v>9.7000000000000003E-3</v>
          </cell>
          <cell r="G148" t="str">
            <v>$14.47M</v>
          </cell>
          <cell r="H148">
            <v>-50000</v>
          </cell>
          <cell r="I148" t="str">
            <v>Equity</v>
          </cell>
          <cell r="J148" t="str">
            <v>Developed Markets Low Carbon</v>
          </cell>
        </row>
        <row r="149">
          <cell r="A149" t="str">
            <v>KPRO</v>
          </cell>
          <cell r="B149" t="str">
            <v>KraneShares 100% KWEB Defined Outcome January 2026 ETF</v>
          </cell>
          <cell r="C149" t="str">
            <v>Equity: China Internet</v>
          </cell>
          <cell r="D149">
            <v>2670000</v>
          </cell>
          <cell r="E149" t="str">
            <v>-</v>
          </cell>
          <cell r="F149">
            <v>9.7999999999999997E-3</v>
          </cell>
          <cell r="G149" t="str">
            <v>$2.67M</v>
          </cell>
          <cell r="H149">
            <v>-60000</v>
          </cell>
          <cell r="I149" t="str">
            <v>Equity</v>
          </cell>
          <cell r="J149" t="str">
            <v>China Internet</v>
          </cell>
        </row>
        <row r="150">
          <cell r="A150" t="str">
            <v>NZUS</v>
          </cell>
          <cell r="B150" t="str">
            <v>SPDR MSCI USA Climate Paris Aligned ETF</v>
          </cell>
          <cell r="C150" t="str">
            <v>Equity: U.S. Low Carbon</v>
          </cell>
          <cell r="D150">
            <v>2560000</v>
          </cell>
          <cell r="E150">
            <v>0.25</v>
          </cell>
          <cell r="F150">
            <v>1E-3</v>
          </cell>
          <cell r="G150" t="str">
            <v>$2.56M</v>
          </cell>
          <cell r="H150">
            <v>-60000</v>
          </cell>
          <cell r="I150" t="str">
            <v>Equity</v>
          </cell>
          <cell r="J150" t="str">
            <v>U.S. Low Carbon</v>
          </cell>
        </row>
        <row r="151">
          <cell r="A151" t="str">
            <v>AHOY</v>
          </cell>
          <cell r="B151" t="str">
            <v>Newday Ocean Health ETF</v>
          </cell>
          <cell r="C151" t="str">
            <v>Equity: Global Environment</v>
          </cell>
          <cell r="D151">
            <v>3060000</v>
          </cell>
          <cell r="E151">
            <v>0.128</v>
          </cell>
          <cell r="F151">
            <v>7.4999999999999997E-3</v>
          </cell>
          <cell r="G151" t="str">
            <v>$3.06M</v>
          </cell>
          <cell r="H151">
            <v>-60000</v>
          </cell>
          <cell r="I151" t="str">
            <v>Equity</v>
          </cell>
          <cell r="J151" t="str">
            <v>Global Environment</v>
          </cell>
        </row>
        <row r="152">
          <cell r="A152" t="str">
            <v>ANEW</v>
          </cell>
          <cell r="B152" t="str">
            <v>ProShares MSCI Transformational Changes ETF</v>
          </cell>
          <cell r="C152" t="str">
            <v>Equity: Global Broad Thematic</v>
          </cell>
          <cell r="D152">
            <v>7940000</v>
          </cell>
          <cell r="E152">
            <v>0.20599999999999999</v>
          </cell>
          <cell r="F152">
            <v>4.4999999999999997E-3</v>
          </cell>
          <cell r="G152" t="str">
            <v>$7.94M</v>
          </cell>
          <cell r="H152">
            <v>-60000</v>
          </cell>
          <cell r="I152" t="str">
            <v>Equity</v>
          </cell>
          <cell r="J152" t="str">
            <v>Global Broad Thematic</v>
          </cell>
        </row>
        <row r="153">
          <cell r="A153" t="str">
            <v>LUX</v>
          </cell>
          <cell r="B153" t="str">
            <v>Tema Luxury ETF</v>
          </cell>
          <cell r="C153" t="str">
            <v>Equity: Global Consumer</v>
          </cell>
          <cell r="D153">
            <v>2650000</v>
          </cell>
          <cell r="E153">
            <v>-4.8000000000000001E-2</v>
          </cell>
          <cell r="F153">
            <v>7.4999999999999997E-3</v>
          </cell>
          <cell r="G153" t="str">
            <v>$2.65M</v>
          </cell>
          <cell r="H153">
            <v>-70000</v>
          </cell>
          <cell r="I153" t="str">
            <v>Equity</v>
          </cell>
          <cell r="J153" t="str">
            <v>Global Consumer</v>
          </cell>
        </row>
        <row r="154">
          <cell r="A154" t="str">
            <v>VICE</v>
          </cell>
          <cell r="B154" t="str">
            <v>AdvisorShares Vice ETF</v>
          </cell>
          <cell r="C154" t="str">
            <v>Equity: U.S. Consumer</v>
          </cell>
          <cell r="D154">
            <v>7080000</v>
          </cell>
          <cell r="E154">
            <v>0.17599999999999999</v>
          </cell>
          <cell r="F154">
            <v>9.9000000000000008E-3</v>
          </cell>
          <cell r="G154" t="str">
            <v>$7.08M</v>
          </cell>
          <cell r="H154">
            <v>-70000</v>
          </cell>
          <cell r="I154" t="str">
            <v>Equity</v>
          </cell>
          <cell r="J154" t="str">
            <v>U.S. Consumer</v>
          </cell>
        </row>
        <row r="155">
          <cell r="A155" t="str">
            <v>BLCN</v>
          </cell>
          <cell r="B155" t="str">
            <v>Siren ETF Trust Siren Nasdaq NexGen Economy ETF</v>
          </cell>
          <cell r="C155" t="str">
            <v>Equity: Global Blockchain</v>
          </cell>
          <cell r="D155">
            <v>64720000</v>
          </cell>
          <cell r="E155">
            <v>0.106</v>
          </cell>
          <cell r="F155">
            <v>6.7999999999999996E-3</v>
          </cell>
          <cell r="G155" t="str">
            <v>$64.72M</v>
          </cell>
          <cell r="H155">
            <v>-99999.999999992549</v>
          </cell>
          <cell r="I155" t="str">
            <v>Equity</v>
          </cell>
          <cell r="J155" t="str">
            <v>Global Blockchain</v>
          </cell>
        </row>
        <row r="156">
          <cell r="A156" t="str">
            <v>DARP</v>
          </cell>
          <cell r="B156" t="str">
            <v>Grizzle Growth ETF</v>
          </cell>
          <cell r="C156" t="str">
            <v>Equity: Global Broad Thematic</v>
          </cell>
          <cell r="D156">
            <v>14740000</v>
          </cell>
          <cell r="E156">
            <v>0.27700000000000002</v>
          </cell>
          <cell r="F156">
            <v>7.4999999999999997E-3</v>
          </cell>
          <cell r="G156" t="str">
            <v>$14.74M</v>
          </cell>
          <cell r="H156">
            <v>-110000</v>
          </cell>
          <cell r="I156" t="str">
            <v>Equity</v>
          </cell>
          <cell r="J156" t="str">
            <v>Global Broad Thematic</v>
          </cell>
        </row>
        <row r="157">
          <cell r="A157" t="str">
            <v>KBUF</v>
          </cell>
          <cell r="B157" t="str">
            <v>KraneShares 90% KWEB Defined Outcome January 2026 ETF</v>
          </cell>
          <cell r="C157" t="str">
            <v>Equity: China Internet</v>
          </cell>
          <cell r="D157">
            <v>2760000</v>
          </cell>
          <cell r="E157" t="str">
            <v>-</v>
          </cell>
          <cell r="F157">
            <v>9.7000000000000003E-3</v>
          </cell>
          <cell r="G157" t="str">
            <v>$2.76M</v>
          </cell>
          <cell r="H157">
            <v>-120000</v>
          </cell>
          <cell r="I157" t="str">
            <v>Equity</v>
          </cell>
          <cell r="J157" t="str">
            <v>China Internet</v>
          </cell>
        </row>
        <row r="158">
          <cell r="A158" t="str">
            <v>REKT</v>
          </cell>
          <cell r="B158" t="str">
            <v>Direxion Daily Crypto Industry Bear 1X Shares</v>
          </cell>
          <cell r="C158" t="str">
            <v>Inverse Equity: U.S. Digital Economy</v>
          </cell>
          <cell r="D158">
            <v>2360000</v>
          </cell>
          <cell r="E158" t="str">
            <v>-</v>
          </cell>
          <cell r="F158">
            <v>5.7000000000000002E-3</v>
          </cell>
          <cell r="G158" t="str">
            <v>$2.36M</v>
          </cell>
          <cell r="H158">
            <v>-120000</v>
          </cell>
          <cell r="I158" t="str">
            <v>Inverse Equity</v>
          </cell>
          <cell r="J158" t="str">
            <v>U.S. Digital Economy</v>
          </cell>
        </row>
        <row r="159">
          <cell r="A159" t="str">
            <v>UPGR</v>
          </cell>
          <cell r="B159" t="str">
            <v>Xtrackers US Green Infrastructure Select Equity ETF</v>
          </cell>
          <cell r="C159" t="str">
            <v>Equity: U.S. Environment</v>
          </cell>
          <cell r="D159">
            <v>4099999.9999999995</v>
          </cell>
          <cell r="E159">
            <v>-0.112</v>
          </cell>
          <cell r="F159">
            <v>3.5000000000000001E-3</v>
          </cell>
          <cell r="G159" t="str">
            <v>$4.10M</v>
          </cell>
          <cell r="H159">
            <v>-120000.00000000047</v>
          </cell>
          <cell r="I159" t="str">
            <v>Equity</v>
          </cell>
          <cell r="J159" t="str">
            <v>U.S. Environment</v>
          </cell>
        </row>
        <row r="160">
          <cell r="A160" t="str">
            <v>BLKC</v>
          </cell>
          <cell r="B160" t="str">
            <v>Invesco Alerian Galaxy Blockchain Users and Decentralized Commerce ETF</v>
          </cell>
          <cell r="C160" t="str">
            <v>Equity: Global Blockchain</v>
          </cell>
          <cell r="D160">
            <v>3380000</v>
          </cell>
          <cell r="E160">
            <v>0.51100000000000001</v>
          </cell>
          <cell r="F160">
            <v>6.0000000000000001E-3</v>
          </cell>
          <cell r="G160" t="str">
            <v>$3.38M</v>
          </cell>
          <cell r="H160">
            <v>-140000</v>
          </cell>
          <cell r="I160" t="str">
            <v>Equity</v>
          </cell>
          <cell r="J160" t="str">
            <v>Global Blockchain</v>
          </cell>
        </row>
        <row r="161">
          <cell r="A161" t="str">
            <v>CLNR</v>
          </cell>
          <cell r="B161" t="str">
            <v>NYLI Cleaner Transport ETF</v>
          </cell>
          <cell r="C161" t="str">
            <v>Equity: Global Mobility</v>
          </cell>
          <cell r="D161">
            <v>5180000</v>
          </cell>
          <cell r="E161">
            <v>3.5000000000000003E-2</v>
          </cell>
          <cell r="F161">
            <v>4.4999999999999997E-3</v>
          </cell>
          <cell r="G161" t="str">
            <v>$5.18M</v>
          </cell>
          <cell r="H161">
            <v>-140000</v>
          </cell>
          <cell r="I161" t="str">
            <v>Equity</v>
          </cell>
          <cell r="J161" t="str">
            <v>Global Mobility</v>
          </cell>
        </row>
        <row r="162">
          <cell r="A162" t="str">
            <v>IVEG</v>
          </cell>
          <cell r="B162" t="str">
            <v>iShares Emergent Food and AgTech Multisector ETF</v>
          </cell>
          <cell r="C162" t="str">
            <v>Equity: Global Agriculture</v>
          </cell>
          <cell r="D162">
            <v>3930000</v>
          </cell>
          <cell r="E162">
            <v>2.7E-2</v>
          </cell>
          <cell r="F162">
            <v>4.7000000000000002E-3</v>
          </cell>
          <cell r="G162" t="str">
            <v>$3.93M</v>
          </cell>
          <cell r="H162">
            <v>-160000</v>
          </cell>
          <cell r="I162" t="str">
            <v>Equity</v>
          </cell>
          <cell r="J162" t="str">
            <v>Global Agriculture</v>
          </cell>
        </row>
        <row r="163">
          <cell r="A163" t="str">
            <v>KSEA</v>
          </cell>
          <cell r="B163" t="str">
            <v>KraneShares Rockefeller Ocean Engagement ETF</v>
          </cell>
          <cell r="C163" t="str">
            <v>Equity: Global Environment</v>
          </cell>
          <cell r="D163">
            <v>2630000</v>
          </cell>
          <cell r="E163">
            <v>0.02</v>
          </cell>
          <cell r="F163">
            <v>8.5000000000000006E-3</v>
          </cell>
          <cell r="G163" t="str">
            <v>$2.63M</v>
          </cell>
          <cell r="H163">
            <v>-160000</v>
          </cell>
          <cell r="I163" t="str">
            <v>Equity</v>
          </cell>
          <cell r="J163" t="str">
            <v>Global Environment</v>
          </cell>
        </row>
        <row r="164">
          <cell r="A164" t="str">
            <v>WDNA</v>
          </cell>
          <cell r="B164" t="str">
            <v>WisdomTree BioRevolution Fund</v>
          </cell>
          <cell r="C164" t="str">
            <v>Equity: Developed Markets Genomic Advancements</v>
          </cell>
          <cell r="D164">
            <v>2180000</v>
          </cell>
          <cell r="E164">
            <v>-0.13800000000000001</v>
          </cell>
          <cell r="F164">
            <v>4.4999999999999997E-3</v>
          </cell>
          <cell r="G164" t="str">
            <v>$2.18M</v>
          </cell>
          <cell r="H164">
            <v>-190000</v>
          </cell>
          <cell r="I164" t="str">
            <v>Equity</v>
          </cell>
          <cell r="J164" t="str">
            <v>Developed Markets Genomic Advancements</v>
          </cell>
        </row>
        <row r="165">
          <cell r="A165" t="str">
            <v>TCHI</v>
          </cell>
          <cell r="B165" t="str">
            <v>iShares MSCI China Multisector Tech ETF</v>
          </cell>
          <cell r="C165" t="str">
            <v>Equity: China Broad Technology</v>
          </cell>
          <cell r="D165">
            <v>7250000</v>
          </cell>
          <cell r="E165">
            <v>9.5000000000000001E-2</v>
          </cell>
          <cell r="F165">
            <v>5.8999999999999999E-3</v>
          </cell>
          <cell r="G165" t="str">
            <v>$7.25M</v>
          </cell>
          <cell r="H165">
            <v>-200000</v>
          </cell>
          <cell r="I165" t="str">
            <v>Equity</v>
          </cell>
          <cell r="J165" t="str">
            <v>China Broad Technology</v>
          </cell>
        </row>
        <row r="166">
          <cell r="A166" t="str">
            <v>OBOR</v>
          </cell>
          <cell r="B166" t="str">
            <v>KraneShares MSCI One Belt One Road Index ETF</v>
          </cell>
          <cell r="C166" t="str">
            <v>Equity: Global Infrastructure</v>
          </cell>
          <cell r="D166">
            <v>3200000</v>
          </cell>
          <cell r="E166">
            <v>7.9000000000000001E-2</v>
          </cell>
          <cell r="F166">
            <v>7.9000000000000008E-3</v>
          </cell>
          <cell r="G166" t="str">
            <v>$3.20M</v>
          </cell>
          <cell r="H166">
            <v>-220000</v>
          </cell>
          <cell r="I166" t="str">
            <v>Equity</v>
          </cell>
          <cell r="J166" t="str">
            <v>Global Infrastructure</v>
          </cell>
        </row>
        <row r="167">
          <cell r="A167" t="str">
            <v>EVAV</v>
          </cell>
          <cell r="B167" t="str">
            <v>Direxion Daily Electric and Autonomous Vehicles Bull 2X Shares</v>
          </cell>
          <cell r="C167" t="str">
            <v>Leveraged Equity: U.S. Mobility</v>
          </cell>
          <cell r="D167">
            <v>5050000</v>
          </cell>
          <cell r="E167">
            <v>-0.437</v>
          </cell>
          <cell r="F167">
            <v>9.7999999999999997E-3</v>
          </cell>
          <cell r="G167" t="str">
            <v>$5.05M</v>
          </cell>
          <cell r="H167">
            <v>-240000</v>
          </cell>
          <cell r="I167" t="str">
            <v>Leveraged Equity</v>
          </cell>
          <cell r="J167" t="str">
            <v>U.S. Mobility</v>
          </cell>
        </row>
        <row r="168">
          <cell r="A168" t="str">
            <v>IVRS</v>
          </cell>
          <cell r="B168" t="str">
            <v>iShares Future Metaverse Tech and Communications ETF</v>
          </cell>
          <cell r="C168" t="str">
            <v>Equity: Global Internet</v>
          </cell>
          <cell r="D168">
            <v>6630000</v>
          </cell>
          <cell r="E168">
            <v>0.10100000000000001</v>
          </cell>
          <cell r="F168">
            <v>4.7000000000000002E-3</v>
          </cell>
          <cell r="G168" t="str">
            <v>$6.63M</v>
          </cell>
          <cell r="H168">
            <v>-240000</v>
          </cell>
          <cell r="I168" t="str">
            <v>Equity</v>
          </cell>
          <cell r="J168" t="str">
            <v>Global Internet</v>
          </cell>
        </row>
        <row r="169">
          <cell r="A169" t="str">
            <v>RNWZ</v>
          </cell>
          <cell r="B169" t="str">
            <v>TrueShares Eagle Global Renewable Energy Income ETF</v>
          </cell>
          <cell r="C169" t="str">
            <v>Equity: Global Renewable Energy</v>
          </cell>
          <cell r="D169">
            <v>2280000</v>
          </cell>
          <cell r="E169">
            <v>-5.8999999999999997E-2</v>
          </cell>
          <cell r="F169">
            <v>7.4999999999999997E-3</v>
          </cell>
          <cell r="G169" t="str">
            <v>$2.28M</v>
          </cell>
          <cell r="H169">
            <v>-280000</v>
          </cell>
          <cell r="I169" t="str">
            <v>Equity</v>
          </cell>
          <cell r="J169" t="str">
            <v>Global Renewable Energy</v>
          </cell>
        </row>
        <row r="170">
          <cell r="A170" t="str">
            <v>ETEC</v>
          </cell>
          <cell r="B170" t="str">
            <v>iShares Breakthrough Environmental Solutions ETF</v>
          </cell>
          <cell r="C170" t="str">
            <v>Equity: Global Environment</v>
          </cell>
          <cell r="D170">
            <v>3070000</v>
          </cell>
          <cell r="E170">
            <v>-0.157</v>
          </cell>
          <cell r="F170">
            <v>4.7000000000000002E-3</v>
          </cell>
          <cell r="G170" t="str">
            <v>$3.07M</v>
          </cell>
          <cell r="H170">
            <v>-290000</v>
          </cell>
          <cell r="I170" t="str">
            <v>Equity</v>
          </cell>
          <cell r="J170" t="str">
            <v>Global Environment</v>
          </cell>
        </row>
        <row r="171">
          <cell r="A171" t="str">
            <v>WEED</v>
          </cell>
          <cell r="B171" t="str">
            <v>Roundhill Cannabis ETF</v>
          </cell>
          <cell r="C171" t="str">
            <v>Equity: Global Cannabis</v>
          </cell>
          <cell r="D171">
            <v>4740000</v>
          </cell>
          <cell r="E171">
            <v>-0.41199999999999998</v>
          </cell>
          <cell r="F171" t="str">
            <v>-</v>
          </cell>
          <cell r="G171" t="str">
            <v>$4.74M</v>
          </cell>
          <cell r="H171">
            <v>-300000</v>
          </cell>
          <cell r="I171" t="str">
            <v>Equity</v>
          </cell>
          <cell r="J171" t="str">
            <v>Global Cannabis</v>
          </cell>
        </row>
        <row r="172">
          <cell r="A172" t="str">
            <v>SSPX</v>
          </cell>
          <cell r="B172" t="str">
            <v>Janus Henderson U.S. Sustainable Equity ETF</v>
          </cell>
          <cell r="C172" t="str">
            <v>Equity: U.S. Broad Thematic</v>
          </cell>
          <cell r="D172">
            <v>8020000</v>
          </cell>
          <cell r="E172">
            <v>0.14199999999999999</v>
          </cell>
          <cell r="F172">
            <v>5.4999999999999997E-3</v>
          </cell>
          <cell r="G172" t="str">
            <v>$8.02M</v>
          </cell>
          <cell r="H172">
            <v>-310000</v>
          </cell>
          <cell r="I172" t="str">
            <v>Equity</v>
          </cell>
          <cell r="J172" t="str">
            <v>U.S. Broad Thematic</v>
          </cell>
        </row>
        <row r="173">
          <cell r="A173" t="str">
            <v>WNDY</v>
          </cell>
          <cell r="B173" t="str">
            <v>Global X Wind Energy ETF</v>
          </cell>
          <cell r="C173" t="str">
            <v>Equity: Global Renewable Energy</v>
          </cell>
          <cell r="D173">
            <v>1930000</v>
          </cell>
          <cell r="E173">
            <v>-0.20100000000000001</v>
          </cell>
          <cell r="F173">
            <v>5.1000000000000004E-3</v>
          </cell>
          <cell r="G173" t="str">
            <v>$1.93M</v>
          </cell>
          <cell r="H173">
            <v>-320000</v>
          </cell>
          <cell r="I173" t="str">
            <v>Equity</v>
          </cell>
          <cell r="J173" t="str">
            <v>Global Renewable Energy</v>
          </cell>
        </row>
        <row r="174">
          <cell r="A174" t="str">
            <v>KROP</v>
          </cell>
          <cell r="B174" t="str">
            <v>Global X AgTech &amp; Food Innovation ETF</v>
          </cell>
          <cell r="C174" t="str">
            <v>Equity: Global Agriculture</v>
          </cell>
          <cell r="D174">
            <v>4330000</v>
          </cell>
          <cell r="E174">
            <v>-8.7999999999999995E-2</v>
          </cell>
          <cell r="F174">
            <v>5.1000000000000004E-3</v>
          </cell>
          <cell r="G174" t="str">
            <v>$4.33M</v>
          </cell>
          <cell r="H174">
            <v>-330000</v>
          </cell>
          <cell r="I174" t="str">
            <v>Equity</v>
          </cell>
          <cell r="J174" t="str">
            <v>Global Agriculture</v>
          </cell>
        </row>
        <row r="175">
          <cell r="A175" t="str">
            <v>EV</v>
          </cell>
          <cell r="B175" t="str">
            <v>Mast Global Battery Recycling &amp; Production ETF</v>
          </cell>
          <cell r="C175" t="str">
            <v>Equity: Global Mobility</v>
          </cell>
          <cell r="D175">
            <v>8039999.9999999991</v>
          </cell>
          <cell r="E175">
            <v>-5.3999999999999999E-2</v>
          </cell>
          <cell r="F175">
            <v>6.4999999999999997E-3</v>
          </cell>
          <cell r="G175" t="str">
            <v>$8.04M</v>
          </cell>
          <cell r="H175">
            <v>-340000.00000000186</v>
          </cell>
          <cell r="I175" t="str">
            <v>Equity</v>
          </cell>
          <cell r="J175" t="str">
            <v>Global Mobility</v>
          </cell>
        </row>
        <row r="176">
          <cell r="A176" t="str">
            <v>OCEN</v>
          </cell>
          <cell r="B176" t="str">
            <v>NYLI Clean Oceans ETF</v>
          </cell>
          <cell r="C176" t="str">
            <v>Equity: Global Environment</v>
          </cell>
          <cell r="D176">
            <v>4590000</v>
          </cell>
          <cell r="E176">
            <v>-5.6000000000000001E-2</v>
          </cell>
          <cell r="F176">
            <v>4.4999999999999997E-3</v>
          </cell>
          <cell r="G176" t="str">
            <v>$4.59M</v>
          </cell>
          <cell r="H176">
            <v>-350000</v>
          </cell>
          <cell r="I176" t="str">
            <v>Equity</v>
          </cell>
          <cell r="J176" t="str">
            <v>Global Environment</v>
          </cell>
        </row>
        <row r="177">
          <cell r="A177" t="str">
            <v>AIBD</v>
          </cell>
          <cell r="B177" t="str">
            <v>Direxion Daily AI and Big Data Bear 2X Shares</v>
          </cell>
          <cell r="C177" t="str">
            <v>Inverse Equity: U.S. Robotics &amp; AI</v>
          </cell>
          <cell r="D177">
            <v>1920000</v>
          </cell>
          <cell r="E177" t="str">
            <v>-</v>
          </cell>
          <cell r="F177">
            <v>1.0699999999999999E-2</v>
          </cell>
          <cell r="G177" t="str">
            <v>$1.92M</v>
          </cell>
          <cell r="H177">
            <v>-370000</v>
          </cell>
          <cell r="I177" t="str">
            <v>Inverse Equity</v>
          </cell>
          <cell r="J177" t="str">
            <v>U.S. Robotics &amp; AI</v>
          </cell>
        </row>
        <row r="178">
          <cell r="A178" t="str">
            <v>ION</v>
          </cell>
          <cell r="B178" t="str">
            <v>ProShares S&amp;P Global Core Battery Metals ETF</v>
          </cell>
          <cell r="C178" t="str">
            <v>Equity: Global Mobility</v>
          </cell>
          <cell r="D178">
            <v>2570000</v>
          </cell>
          <cell r="E178">
            <v>-0.19500000000000001</v>
          </cell>
          <cell r="F178">
            <v>5.7999999999999996E-3</v>
          </cell>
          <cell r="G178" t="str">
            <v>$2.57M</v>
          </cell>
          <cell r="H178">
            <v>-380000</v>
          </cell>
          <cell r="I178" t="str">
            <v>Equity</v>
          </cell>
          <cell r="J178" t="str">
            <v>Global Mobility</v>
          </cell>
        </row>
        <row r="179">
          <cell r="A179" t="str">
            <v>SYNB</v>
          </cell>
          <cell r="B179" t="str">
            <v>Putnam BioRevolution ETF</v>
          </cell>
          <cell r="C179" t="str">
            <v>Equity: Global Genomic Advancements</v>
          </cell>
          <cell r="D179">
            <v>5180000</v>
          </cell>
          <cell r="E179">
            <v>2.7E-2</v>
          </cell>
          <cell r="F179">
            <v>7.1000000000000004E-3</v>
          </cell>
          <cell r="G179" t="str">
            <v>$5.18M</v>
          </cell>
          <cell r="H179">
            <v>-390000</v>
          </cell>
          <cell r="I179" t="str">
            <v>Equity</v>
          </cell>
          <cell r="J179" t="str">
            <v>Global Genomic Advancements</v>
          </cell>
        </row>
        <row r="180">
          <cell r="A180" t="str">
            <v>EFRA</v>
          </cell>
          <cell r="B180" t="str">
            <v>iShares Environmental Infrastructure and Industrials ETF</v>
          </cell>
          <cell r="C180" t="str">
            <v>Equity: Developed Markets Environment</v>
          </cell>
          <cell r="D180">
            <v>4870000</v>
          </cell>
          <cell r="E180">
            <v>9.0999999999999998E-2</v>
          </cell>
          <cell r="F180">
            <v>4.7000000000000002E-3</v>
          </cell>
          <cell r="G180" t="str">
            <v>$4.87M</v>
          </cell>
          <cell r="H180">
            <v>-400000</v>
          </cell>
          <cell r="I180" t="str">
            <v>Equity</v>
          </cell>
          <cell r="J180" t="str">
            <v>Developed Markets Environment</v>
          </cell>
        </row>
        <row r="181">
          <cell r="A181" t="str">
            <v>FTAG</v>
          </cell>
          <cell r="B181" t="str">
            <v>First Trust Indxx Global Agriculture ETF</v>
          </cell>
          <cell r="C181" t="str">
            <v>Equity: Global Agriculture</v>
          </cell>
          <cell r="D181">
            <v>5560000</v>
          </cell>
          <cell r="E181">
            <v>-6.5000000000000002E-2</v>
          </cell>
          <cell r="F181">
            <v>7.0000000000000001E-3</v>
          </cell>
          <cell r="G181" t="str">
            <v>$5.56M</v>
          </cell>
          <cell r="H181">
            <v>-400000</v>
          </cell>
          <cell r="I181" t="str">
            <v>Equity</v>
          </cell>
          <cell r="J181" t="str">
            <v>Global Agriculture</v>
          </cell>
        </row>
        <row r="182">
          <cell r="A182" t="str">
            <v>TINY</v>
          </cell>
          <cell r="B182" t="str">
            <v>ProShares Nanotechnology ETF</v>
          </cell>
          <cell r="C182" t="str">
            <v>Equity: Developed Markets Broad Technology</v>
          </cell>
          <cell r="D182">
            <v>5600000</v>
          </cell>
          <cell r="E182">
            <v>0.108</v>
          </cell>
          <cell r="F182">
            <v>5.7999999999999996E-3</v>
          </cell>
          <cell r="G182" t="str">
            <v>$5.60M</v>
          </cell>
          <cell r="H182">
            <v>-410000</v>
          </cell>
          <cell r="I182" t="str">
            <v>Equity</v>
          </cell>
          <cell r="J182" t="str">
            <v>Developed Markets Broad Technology</v>
          </cell>
        </row>
        <row r="183">
          <cell r="A183" t="str">
            <v>IWTR</v>
          </cell>
          <cell r="B183" t="str">
            <v>iShares MSCI Water Management Multisector ETF</v>
          </cell>
          <cell r="C183" t="str">
            <v>Equity: Global Water</v>
          </cell>
          <cell r="D183">
            <v>5880000</v>
          </cell>
          <cell r="E183">
            <v>5.7000000000000002E-2</v>
          </cell>
          <cell r="F183">
            <v>4.7000000000000002E-3</v>
          </cell>
          <cell r="G183" t="str">
            <v>$5.88M</v>
          </cell>
          <cell r="H183">
            <v>-420000</v>
          </cell>
          <cell r="I183" t="str">
            <v>Equity</v>
          </cell>
          <cell r="J183" t="str">
            <v>Global Water</v>
          </cell>
        </row>
        <row r="184">
          <cell r="A184" t="str">
            <v>BILD</v>
          </cell>
          <cell r="B184" t="str">
            <v>Macquarie Global Listed Infrastructure ETF</v>
          </cell>
          <cell r="C184" t="str">
            <v>Equity: Global Infrastructure</v>
          </cell>
          <cell r="D184">
            <v>4780000</v>
          </cell>
          <cell r="E184">
            <v>-1.7000000000000001E-2</v>
          </cell>
          <cell r="F184">
            <v>5.0000000000000001E-3</v>
          </cell>
          <cell r="G184" t="str">
            <v>$4.78M</v>
          </cell>
          <cell r="H184">
            <v>-470000</v>
          </cell>
          <cell r="I184" t="str">
            <v>Equity</v>
          </cell>
          <cell r="J184" t="str">
            <v>Global Infrastructure</v>
          </cell>
        </row>
        <row r="185">
          <cell r="A185" t="str">
            <v>EMIF</v>
          </cell>
          <cell r="B185" t="str">
            <v>iShares Emerging Markets Infrastructure ETF</v>
          </cell>
          <cell r="C185" t="str">
            <v>Equity: Emerging Markets Infrastructure</v>
          </cell>
          <cell r="D185">
            <v>8350000</v>
          </cell>
          <cell r="E185">
            <v>-3.0000000000000001E-3</v>
          </cell>
          <cell r="F185">
            <v>6.0000000000000001E-3</v>
          </cell>
          <cell r="G185" t="str">
            <v>$8.35M</v>
          </cell>
          <cell r="H185">
            <v>-480000</v>
          </cell>
          <cell r="I185" t="str">
            <v>Equity</v>
          </cell>
          <cell r="J185" t="str">
            <v>Emerging Markets Infrastructure</v>
          </cell>
        </row>
        <row r="186">
          <cell r="A186" t="str">
            <v>IBAT</v>
          </cell>
          <cell r="B186" t="str">
            <v>iShares Energy Storage &amp; Materials ETF</v>
          </cell>
          <cell r="C186" t="str">
            <v>Equity: Global Mobility</v>
          </cell>
          <cell r="D186">
            <v>6160000</v>
          </cell>
          <cell r="E186" t="str">
            <v>-</v>
          </cell>
          <cell r="F186">
            <v>4.7000000000000002E-3</v>
          </cell>
          <cell r="G186" t="str">
            <v>$6.16M</v>
          </cell>
          <cell r="H186">
            <v>-490000</v>
          </cell>
          <cell r="I186" t="str">
            <v>Equity</v>
          </cell>
          <cell r="J186" t="str">
            <v>Global Mobility</v>
          </cell>
        </row>
        <row r="187">
          <cell r="A187" t="str">
            <v>HEAT</v>
          </cell>
          <cell r="B187" t="str">
            <v>Touchstone Climate Transition ETF</v>
          </cell>
          <cell r="C187" t="str">
            <v>Equity: Global Environment</v>
          </cell>
          <cell r="D187">
            <v>11510000</v>
          </cell>
          <cell r="E187">
            <v>3.5999999999999997E-2</v>
          </cell>
          <cell r="F187">
            <v>6.8999999999999999E-3</v>
          </cell>
          <cell r="G187" t="str">
            <v>$11.51M</v>
          </cell>
          <cell r="H187">
            <v>-500000</v>
          </cell>
          <cell r="I187" t="str">
            <v>Equity</v>
          </cell>
          <cell r="J187" t="str">
            <v>Global Environment</v>
          </cell>
        </row>
        <row r="188">
          <cell r="A188" t="str">
            <v>PWER</v>
          </cell>
          <cell r="B188" t="str">
            <v>Macquarie Energy Transition ETF</v>
          </cell>
          <cell r="C188" t="str">
            <v>Equity: Global Low Carbon</v>
          </cell>
          <cell r="D188">
            <v>6620000</v>
          </cell>
          <cell r="E188">
            <v>-8.0000000000000002E-3</v>
          </cell>
          <cell r="F188">
            <v>8.0999999999999996E-3</v>
          </cell>
          <cell r="G188" t="str">
            <v>$6.62M</v>
          </cell>
          <cell r="H188">
            <v>-560000</v>
          </cell>
          <cell r="I188" t="str">
            <v>Equity</v>
          </cell>
          <cell r="J188" t="str">
            <v>Global Low Carbon</v>
          </cell>
        </row>
        <row r="189">
          <cell r="A189" t="str">
            <v>INNO</v>
          </cell>
          <cell r="B189" t="str">
            <v>Harbor Disruptive Innovation ETF</v>
          </cell>
          <cell r="C189" t="str">
            <v>Equity: Global Broad Thematic</v>
          </cell>
          <cell r="D189">
            <v>3080000</v>
          </cell>
          <cell r="E189">
            <v>0.28100000000000003</v>
          </cell>
          <cell r="F189">
            <v>7.4999999999999997E-3</v>
          </cell>
          <cell r="G189" t="str">
            <v>$3.08M</v>
          </cell>
          <cell r="H189">
            <v>-570000</v>
          </cell>
          <cell r="I189" t="str">
            <v>Equity</v>
          </cell>
          <cell r="J189" t="str">
            <v>Global Broad Thematic</v>
          </cell>
        </row>
        <row r="190">
          <cell r="A190" t="str">
            <v>AQWA</v>
          </cell>
          <cell r="B190" t="str">
            <v>Global X Clean Water ETF</v>
          </cell>
          <cell r="C190" t="str">
            <v>Equity: Global Digital Economy</v>
          </cell>
          <cell r="D190">
            <v>9780000</v>
          </cell>
          <cell r="E190">
            <v>4.7E-2</v>
          </cell>
          <cell r="F190">
            <v>5.0000000000000001E-3</v>
          </cell>
          <cell r="G190" t="str">
            <v>$9.78M</v>
          </cell>
          <cell r="H190">
            <v>-590000</v>
          </cell>
          <cell r="I190" t="str">
            <v>Equity</v>
          </cell>
          <cell r="J190" t="str">
            <v>Global Digital Economy</v>
          </cell>
        </row>
        <row r="191">
          <cell r="A191" t="str">
            <v>FDIF</v>
          </cell>
          <cell r="B191" t="str">
            <v>Fidelity Disruptors ETF</v>
          </cell>
          <cell r="C191" t="str">
            <v>Equity: Global Broad Thematic</v>
          </cell>
          <cell r="D191">
            <v>92870000</v>
          </cell>
          <cell r="E191">
            <v>0.222</v>
          </cell>
          <cell r="F191">
            <v>5.0000000000000001E-3</v>
          </cell>
          <cell r="G191" t="str">
            <v>$92.87M</v>
          </cell>
          <cell r="H191">
            <v>-630000</v>
          </cell>
          <cell r="I191" t="str">
            <v>Equity</v>
          </cell>
          <cell r="J191" t="str">
            <v>Global Broad Thematic</v>
          </cell>
        </row>
        <row r="192">
          <cell r="A192" t="str">
            <v>URAX</v>
          </cell>
          <cell r="B192" t="str">
            <v>Defiance Daily Target 2x Long Uranium ETF</v>
          </cell>
          <cell r="C192" t="str">
            <v>Leveraged Equity: Global Nuclear Energy</v>
          </cell>
          <cell r="D192">
            <v>3490000</v>
          </cell>
          <cell r="E192" t="str">
            <v>-</v>
          </cell>
          <cell r="F192">
            <v>9.4999999999999998E-3</v>
          </cell>
          <cell r="G192" t="str">
            <v>$3.49M</v>
          </cell>
          <cell r="H192">
            <v>-750000</v>
          </cell>
          <cell r="I192" t="str">
            <v>Leveraged Equity</v>
          </cell>
          <cell r="J192" t="str">
            <v>Global Nuclear Energy</v>
          </cell>
        </row>
        <row r="193">
          <cell r="A193" t="str">
            <v>LRNZ</v>
          </cell>
          <cell r="B193" t="str">
            <v>TrueShares Technology, AI &amp; Deep Learning ETF</v>
          </cell>
          <cell r="C193" t="str">
            <v>Equity: U.S. Robotics &amp; AI</v>
          </cell>
          <cell r="D193">
            <v>34220000</v>
          </cell>
          <cell r="E193">
            <v>7.5999999999999998E-2</v>
          </cell>
          <cell r="F193">
            <v>6.8999999999999999E-3</v>
          </cell>
          <cell r="G193" t="str">
            <v>$34.22M</v>
          </cell>
          <cell r="H193">
            <v>-790000</v>
          </cell>
          <cell r="I193" t="str">
            <v>Equity</v>
          </cell>
          <cell r="J193" t="str">
            <v>U.S. Robotics &amp; AI</v>
          </cell>
        </row>
        <row r="194">
          <cell r="A194" t="str">
            <v>INFR</v>
          </cell>
          <cell r="B194" t="str">
            <v>ClearBridge Sustainable Infrastructure ETF</v>
          </cell>
          <cell r="C194" t="str">
            <v>Equity: U.S. Infrastructure</v>
          </cell>
          <cell r="D194">
            <v>8990000</v>
          </cell>
          <cell r="E194">
            <v>-5.6000000000000001E-2</v>
          </cell>
          <cell r="F194">
            <v>5.8999999999999999E-3</v>
          </cell>
          <cell r="G194" t="str">
            <v>$8.99M</v>
          </cell>
          <cell r="H194">
            <v>-870000</v>
          </cell>
          <cell r="I194" t="str">
            <v>Equity</v>
          </cell>
          <cell r="J194" t="str">
            <v>U.S. Infrastructure</v>
          </cell>
        </row>
        <row r="195">
          <cell r="A195" t="str">
            <v>RAYS</v>
          </cell>
          <cell r="B195" t="str">
            <v>Global X Solar ETF</v>
          </cell>
          <cell r="C195" t="str">
            <v>Equity: Global Renewable Energy</v>
          </cell>
          <cell r="D195">
            <v>6000000</v>
          </cell>
          <cell r="E195">
            <v>-0.28999999999999998</v>
          </cell>
          <cell r="F195">
            <v>5.0000000000000001E-3</v>
          </cell>
          <cell r="G195" t="str">
            <v>$6.00M</v>
          </cell>
          <cell r="H195">
            <v>-970000</v>
          </cell>
          <cell r="I195" t="str">
            <v>Equity</v>
          </cell>
          <cell r="J195" t="str">
            <v>Global Renewable Energy</v>
          </cell>
        </row>
        <row r="196">
          <cell r="A196" t="str">
            <v>TIME</v>
          </cell>
          <cell r="B196" t="str">
            <v>Clockwise Core Equity &amp; Innovation ETF</v>
          </cell>
          <cell r="C196" t="str">
            <v>Equity: U.S. 5G</v>
          </cell>
          <cell r="D196">
            <v>20070000</v>
          </cell>
          <cell r="E196">
            <v>0.40200000000000002</v>
          </cell>
          <cell r="F196">
            <v>0.01</v>
          </cell>
          <cell r="G196" t="str">
            <v>$20.07M</v>
          </cell>
          <cell r="H196">
            <v>-1060000</v>
          </cell>
          <cell r="I196" t="str">
            <v>Equity</v>
          </cell>
          <cell r="J196" t="str">
            <v>U.S. 5G</v>
          </cell>
        </row>
        <row r="197">
          <cell r="A197" t="str">
            <v>SOLR</v>
          </cell>
          <cell r="B197" t="str">
            <v>Guinness Atkinson Funds SmartETFs Sustainable Energy II Fund</v>
          </cell>
          <cell r="C197" t="str">
            <v>Equity: Global Renewable Energy</v>
          </cell>
          <cell r="D197">
            <v>3960000</v>
          </cell>
          <cell r="E197">
            <v>-0.107</v>
          </cell>
          <cell r="F197">
            <v>7.9000000000000008E-3</v>
          </cell>
          <cell r="G197" t="str">
            <v>$3.96M</v>
          </cell>
          <cell r="H197">
            <v>-1070000</v>
          </cell>
          <cell r="I197" t="str">
            <v>Equity</v>
          </cell>
          <cell r="J197" t="str">
            <v>Global Renewable Energy</v>
          </cell>
        </row>
        <row r="198">
          <cell r="A198" t="str">
            <v>CCSO</v>
          </cell>
          <cell r="B198" t="str">
            <v>Carbon Collective Climate Solutions U.S. Equity ETF</v>
          </cell>
          <cell r="C198" t="str">
            <v>Equity: U.S. Environment</v>
          </cell>
          <cell r="D198">
            <v>30720000</v>
          </cell>
          <cell r="E198">
            <v>6.2E-2</v>
          </cell>
          <cell r="F198">
            <v>3.5000000000000001E-3</v>
          </cell>
          <cell r="G198" t="str">
            <v>$30.72M</v>
          </cell>
          <cell r="H198">
            <v>-1100000</v>
          </cell>
          <cell r="I198" t="str">
            <v>Equity</v>
          </cell>
          <cell r="J198" t="str">
            <v>U.S. Environment</v>
          </cell>
        </row>
        <row r="199">
          <cell r="A199" t="str">
            <v>ILIT</v>
          </cell>
          <cell r="B199" t="str">
            <v>iShares Lithium Miners and Producers ETF</v>
          </cell>
          <cell r="C199" t="str">
            <v>Equity: Global Mobility</v>
          </cell>
          <cell r="D199">
            <v>4000000</v>
          </cell>
          <cell r="E199">
            <v>-0.44400000000000001</v>
          </cell>
          <cell r="F199">
            <v>4.7000000000000002E-3</v>
          </cell>
          <cell r="G199" t="str">
            <v>$4.00M</v>
          </cell>
          <cell r="H199">
            <v>-1100000</v>
          </cell>
          <cell r="I199" t="str">
            <v>Equity</v>
          </cell>
          <cell r="J199" t="str">
            <v>Global Mobility</v>
          </cell>
        </row>
        <row r="200">
          <cell r="A200" t="str">
            <v>LITP</v>
          </cell>
          <cell r="B200" t="str">
            <v>Sprott Lithium Miners ETF</v>
          </cell>
          <cell r="C200" t="str">
            <v>Equity: Global Mobility</v>
          </cell>
          <cell r="D200">
            <v>6290000</v>
          </cell>
          <cell r="E200">
            <v>-0.41599999999999998</v>
          </cell>
          <cell r="F200">
            <v>6.4999999999999997E-3</v>
          </cell>
          <cell r="G200" t="str">
            <v>$6.29M</v>
          </cell>
          <cell r="H200">
            <v>-1200000</v>
          </cell>
          <cell r="I200" t="str">
            <v>Equity</v>
          </cell>
          <cell r="J200" t="str">
            <v>Global Mobility</v>
          </cell>
        </row>
        <row r="201">
          <cell r="A201" t="str">
            <v>IOPP</v>
          </cell>
          <cell r="B201" t="str">
            <v>Simplify Tara India Opportunities ETF</v>
          </cell>
          <cell r="C201" t="str">
            <v>Equity: India Broad Thematic</v>
          </cell>
          <cell r="D201">
            <v>14170000</v>
          </cell>
          <cell r="E201" t="str">
            <v>-</v>
          </cell>
          <cell r="F201">
            <v>1.21E-2</v>
          </cell>
          <cell r="G201" t="str">
            <v>$14.17M</v>
          </cell>
          <cell r="H201">
            <v>-1310000</v>
          </cell>
          <cell r="I201" t="str">
            <v>Equity</v>
          </cell>
          <cell r="J201" t="str">
            <v>India Broad Thematic</v>
          </cell>
        </row>
        <row r="202">
          <cell r="A202" t="str">
            <v>WEBS</v>
          </cell>
          <cell r="B202" t="str">
            <v>Direxion Daily Dow Jones Internet Bear 3X Shares</v>
          </cell>
          <cell r="C202" t="str">
            <v>Inverse Equity: U.S. Internet</v>
          </cell>
          <cell r="D202">
            <v>15340000</v>
          </cell>
          <cell r="E202">
            <v>-0.59599999999999997</v>
          </cell>
          <cell r="F202">
            <v>1.0999999999999999E-2</v>
          </cell>
          <cell r="G202" t="str">
            <v>$15.34M</v>
          </cell>
          <cell r="H202">
            <v>-1340000</v>
          </cell>
          <cell r="I202" t="str">
            <v>Inverse Equity</v>
          </cell>
          <cell r="J202" t="str">
            <v>U.S. Internet</v>
          </cell>
        </row>
        <row r="203">
          <cell r="A203" t="str">
            <v>SIMS</v>
          </cell>
          <cell r="B203" t="str">
            <v>SPDR S&amp;P Kensho Intelligent Structures ETF</v>
          </cell>
          <cell r="C203" t="str">
            <v>Equity: U.S. Infrastructure</v>
          </cell>
          <cell r="D203">
            <v>10290000</v>
          </cell>
          <cell r="E203">
            <v>2.1000000000000001E-2</v>
          </cell>
          <cell r="F203">
            <v>4.4999999999999997E-3</v>
          </cell>
          <cell r="G203" t="str">
            <v>$10.29M</v>
          </cell>
          <cell r="H203">
            <v>-1360000</v>
          </cell>
          <cell r="I203" t="str">
            <v>Equity</v>
          </cell>
          <cell r="J203" t="str">
            <v>U.S. Infrastructure</v>
          </cell>
        </row>
        <row r="204">
          <cell r="A204" t="str">
            <v>TEMP</v>
          </cell>
          <cell r="B204" t="str">
            <v>JPMorgan Climate Change Solutions ETF</v>
          </cell>
          <cell r="C204" t="str">
            <v>Equity: Global Low Carbon</v>
          </cell>
          <cell r="D204">
            <v>14220000</v>
          </cell>
          <cell r="E204">
            <v>0.10299999999999999</v>
          </cell>
          <cell r="F204">
            <v>4.8999999999999998E-3</v>
          </cell>
          <cell r="G204" t="str">
            <v>$14.22M</v>
          </cell>
          <cell r="H204">
            <v>-1410000</v>
          </cell>
          <cell r="I204" t="str">
            <v>Equity</v>
          </cell>
          <cell r="J204" t="str">
            <v>Global Low Carbon</v>
          </cell>
        </row>
        <row r="205">
          <cell r="A205" t="str">
            <v>FMET</v>
          </cell>
          <cell r="B205" t="str">
            <v>Fidelity Metaverse ETF</v>
          </cell>
          <cell r="C205" t="str">
            <v>Equity: Global Internet</v>
          </cell>
          <cell r="D205">
            <v>31450000</v>
          </cell>
          <cell r="E205">
            <v>8.7999999999999995E-2</v>
          </cell>
          <cell r="F205">
            <v>4.0000000000000001E-3</v>
          </cell>
          <cell r="G205" t="str">
            <v>$31.45M</v>
          </cell>
          <cell r="H205">
            <v>-1620000</v>
          </cell>
          <cell r="I205" t="str">
            <v>Equity</v>
          </cell>
          <cell r="J205" t="str">
            <v>Global Internet</v>
          </cell>
        </row>
        <row r="206">
          <cell r="A206" t="str">
            <v>NXTE</v>
          </cell>
          <cell r="B206" t="str">
            <v>AXS Green Alpha ETF</v>
          </cell>
          <cell r="C206" t="str">
            <v>Equity: Global Broad Thematic</v>
          </cell>
          <cell r="D206">
            <v>46000000</v>
          </cell>
          <cell r="E206">
            <v>-1.4999999999999999E-2</v>
          </cell>
          <cell r="F206">
            <v>0.01</v>
          </cell>
          <cell r="G206" t="str">
            <v>$46.00M</v>
          </cell>
          <cell r="H206">
            <v>-1670000</v>
          </cell>
          <cell r="I206" t="str">
            <v>Equity</v>
          </cell>
          <cell r="J206" t="str">
            <v>Global Broad Thematic</v>
          </cell>
        </row>
        <row r="207">
          <cell r="A207" t="str">
            <v>HAIL</v>
          </cell>
          <cell r="B207" t="str">
            <v>SPDR S&amp;P Kensho Smart Mobility ETF</v>
          </cell>
          <cell r="C207" t="str">
            <v>Equity: U.S. Mobility</v>
          </cell>
          <cell r="D207">
            <v>24660000</v>
          </cell>
          <cell r="E207">
            <v>-3.6999999999999998E-2</v>
          </cell>
          <cell r="F207">
            <v>4.4999999999999997E-3</v>
          </cell>
          <cell r="G207" t="str">
            <v>$24.66M</v>
          </cell>
          <cell r="H207">
            <v>-1700000</v>
          </cell>
          <cell r="I207" t="str">
            <v>Equity</v>
          </cell>
          <cell r="J207" t="str">
            <v>U.S. Mobility</v>
          </cell>
        </row>
        <row r="208">
          <cell r="A208" t="str">
            <v>NDIV</v>
          </cell>
          <cell r="B208" t="str">
            <v>Amplify Natural Resources Dividend Income ETF</v>
          </cell>
          <cell r="C208" t="str">
            <v>Equity: Global Natural Resources</v>
          </cell>
          <cell r="D208">
            <v>12350000</v>
          </cell>
          <cell r="E208">
            <v>7.9000000000000001E-2</v>
          </cell>
          <cell r="F208">
            <v>5.8999999999999999E-3</v>
          </cell>
          <cell r="G208" t="str">
            <v>$12.35M</v>
          </cell>
          <cell r="H208">
            <v>-1760000</v>
          </cell>
          <cell r="I208" t="str">
            <v>Equity</v>
          </cell>
          <cell r="J208" t="str">
            <v>Global Natural Resources</v>
          </cell>
        </row>
        <row r="209">
          <cell r="A209" t="str">
            <v>URAA</v>
          </cell>
          <cell r="B209" t="str">
            <v>Direxion Daily Uranium Industry Bull 2X Shares</v>
          </cell>
          <cell r="C209" t="str">
            <v>Equity: U.S. - Sector Nuclear Energy</v>
          </cell>
          <cell r="D209">
            <v>6320000</v>
          </cell>
          <cell r="E209" t="str">
            <v>-</v>
          </cell>
          <cell r="F209">
            <v>1.44E-2</v>
          </cell>
          <cell r="G209" t="str">
            <v>$6.32M</v>
          </cell>
          <cell r="H209">
            <v>-1850000</v>
          </cell>
          <cell r="I209" t="str">
            <v>Equity</v>
          </cell>
          <cell r="J209" t="str">
            <v>U.S. - Sector Nuclear Energy</v>
          </cell>
        </row>
        <row r="210">
          <cell r="A210" t="str">
            <v>FDNI</v>
          </cell>
          <cell r="B210" t="str">
            <v>First Trust Dow Jones International Internet ETF</v>
          </cell>
          <cell r="C210" t="str">
            <v>Equity: Global Ex-U.S. Internet</v>
          </cell>
          <cell r="D210">
            <v>38120000</v>
          </cell>
          <cell r="E210">
            <v>0.247</v>
          </cell>
          <cell r="F210">
            <v>6.4999999999999997E-3</v>
          </cell>
          <cell r="G210" t="str">
            <v>$38.12M</v>
          </cell>
          <cell r="H210">
            <v>-1860000</v>
          </cell>
          <cell r="I210" t="str">
            <v>Equity</v>
          </cell>
          <cell r="J210" t="str">
            <v>Global Ex-U.S. Internet</v>
          </cell>
        </row>
        <row r="211">
          <cell r="A211" t="str">
            <v>GXTG</v>
          </cell>
          <cell r="B211" t="str">
            <v>Global X Thematic Growth ETF</v>
          </cell>
          <cell r="C211" t="str">
            <v>Equity: Global Broad Thematic</v>
          </cell>
          <cell r="D211">
            <v>14170000</v>
          </cell>
          <cell r="E211">
            <v>-2.5000000000000001E-2</v>
          </cell>
          <cell r="F211">
            <v>5.0000000000000001E-3</v>
          </cell>
          <cell r="G211" t="str">
            <v>$14.17M</v>
          </cell>
          <cell r="H211">
            <v>-1909999.9999999981</v>
          </cell>
          <cell r="I211" t="str">
            <v>Equity</v>
          </cell>
          <cell r="J211" t="str">
            <v>Global Broad Thematic</v>
          </cell>
        </row>
        <row r="212">
          <cell r="A212" t="str">
            <v>GSFP</v>
          </cell>
          <cell r="B212" t="str">
            <v>Goldman Sachs Future Planet Equity ETF</v>
          </cell>
          <cell r="C212" t="str">
            <v>Equity: Global Environment</v>
          </cell>
          <cell r="D212">
            <v>39980000</v>
          </cell>
          <cell r="E212">
            <v>4.2999999999999997E-2</v>
          </cell>
          <cell r="F212">
            <v>7.4999999999999997E-3</v>
          </cell>
          <cell r="G212" t="str">
            <v>$39.98M</v>
          </cell>
          <cell r="H212">
            <v>-1960000</v>
          </cell>
          <cell r="I212" t="str">
            <v>Equity</v>
          </cell>
          <cell r="J212" t="str">
            <v>Global Environment</v>
          </cell>
        </row>
        <row r="213">
          <cell r="A213" t="str">
            <v>FRNW</v>
          </cell>
          <cell r="B213" t="str">
            <v>Fidelity Clean Energy ETF</v>
          </cell>
          <cell r="C213" t="str">
            <v>Equity: Global Renewable Energy</v>
          </cell>
          <cell r="D213">
            <v>24430000</v>
          </cell>
          <cell r="E213">
            <v>-0.17100000000000001</v>
          </cell>
          <cell r="F213">
            <v>4.0000000000000001E-3</v>
          </cell>
          <cell r="G213" t="str">
            <v>$24.43M</v>
          </cell>
          <cell r="H213">
            <v>-1990000</v>
          </cell>
          <cell r="I213" t="str">
            <v>Equity</v>
          </cell>
          <cell r="J213" t="str">
            <v>Global Renewable Energy</v>
          </cell>
        </row>
        <row r="214">
          <cell r="A214" t="str">
            <v>FEUS</v>
          </cell>
          <cell r="B214" t="str">
            <v>FlexShares ESG &amp; Climate US Large Cap Core Index Fund</v>
          </cell>
          <cell r="C214" t="str">
            <v>Equity: U.S. Low Carbon</v>
          </cell>
          <cell r="D214">
            <v>67640000</v>
          </cell>
          <cell r="E214">
            <v>0.23300000000000001</v>
          </cell>
          <cell r="F214">
            <v>8.9999999999999998E-4</v>
          </cell>
          <cell r="G214" t="str">
            <v>$67.64M</v>
          </cell>
          <cell r="H214">
            <v>-2050000</v>
          </cell>
          <cell r="I214" t="str">
            <v>Equity</v>
          </cell>
          <cell r="J214" t="str">
            <v>U.S. Low Carbon</v>
          </cell>
        </row>
        <row r="215">
          <cell r="A215" t="str">
            <v>UBOT</v>
          </cell>
          <cell r="B215" t="str">
            <v>Direxion Daily Robotics, Artificial Intelligence &amp; Automation Index Bull 2X Shares</v>
          </cell>
          <cell r="C215" t="str">
            <v>Leveraged Equity: Global Robotics &amp; AI</v>
          </cell>
          <cell r="D215">
            <v>27190000</v>
          </cell>
          <cell r="E215">
            <v>0.20699999999999999</v>
          </cell>
          <cell r="F215">
            <v>1.38E-2</v>
          </cell>
          <cell r="G215" t="str">
            <v>$27.19M</v>
          </cell>
          <cell r="H215">
            <v>-2050000</v>
          </cell>
          <cell r="I215" t="str">
            <v>Leveraged Equity</v>
          </cell>
          <cell r="J215" t="str">
            <v>Global Robotics &amp; AI</v>
          </cell>
        </row>
        <row r="216">
          <cell r="A216" t="str">
            <v>XPND</v>
          </cell>
          <cell r="B216" t="str">
            <v>First Trust Expanded Technology ETF</v>
          </cell>
          <cell r="C216" t="str">
            <v>Equity: U.S. Broad Technology</v>
          </cell>
          <cell r="D216">
            <v>19910000</v>
          </cell>
          <cell r="E216">
            <v>0.32400000000000001</v>
          </cell>
          <cell r="F216">
            <v>6.4999999999999997E-3</v>
          </cell>
          <cell r="G216" t="str">
            <v>$19.91M</v>
          </cell>
          <cell r="H216">
            <v>-2140000</v>
          </cell>
          <cell r="I216" t="str">
            <v>Equity</v>
          </cell>
          <cell r="J216" t="str">
            <v>U.S. Broad Technology</v>
          </cell>
        </row>
        <row r="217">
          <cell r="A217" t="str">
            <v>KTEC</v>
          </cell>
          <cell r="B217" t="str">
            <v>KraneShares Hang Seng TECH Index ETF</v>
          </cell>
          <cell r="C217" t="str">
            <v>Equity: China Broad Technology</v>
          </cell>
          <cell r="D217">
            <v>12320000</v>
          </cell>
          <cell r="E217">
            <v>0.184</v>
          </cell>
          <cell r="F217">
            <v>6.8999999999999999E-3</v>
          </cell>
          <cell r="G217" t="str">
            <v>$12.32M</v>
          </cell>
          <cell r="H217">
            <v>-2300000</v>
          </cell>
          <cell r="I217" t="str">
            <v>Equity</v>
          </cell>
          <cell r="J217" t="str">
            <v>China Broad Technology</v>
          </cell>
        </row>
        <row r="218">
          <cell r="A218" t="str">
            <v>BERZ</v>
          </cell>
          <cell r="B218" t="str">
            <v>MicroSectors Solactive FANG &amp; Innovation -3X Inverse Leveraged ETN</v>
          </cell>
          <cell r="C218" t="str">
            <v>Inverse Equity: U.S. Big Tech</v>
          </cell>
          <cell r="D218">
            <v>9050000</v>
          </cell>
          <cell r="E218">
            <v>-0.68400000000000005</v>
          </cell>
          <cell r="F218">
            <v>9.4999999999999998E-3</v>
          </cell>
          <cell r="G218" t="str">
            <v>$9.05M</v>
          </cell>
          <cell r="H218">
            <v>-2300000</v>
          </cell>
          <cell r="I218" t="str">
            <v>Inverse Equity</v>
          </cell>
          <cell r="J218" t="str">
            <v>U.S. Big Tech</v>
          </cell>
        </row>
        <row r="219">
          <cell r="A219" t="str">
            <v>GCLN</v>
          </cell>
          <cell r="B219" t="str">
            <v>Goldman Sachs Bloomberg Clean Energy Equity ETF</v>
          </cell>
          <cell r="C219" t="str">
            <v>Equity: Global Renewable Energy</v>
          </cell>
          <cell r="D219">
            <v>10610000</v>
          </cell>
          <cell r="E219">
            <v>5.1999999999999998E-2</v>
          </cell>
          <cell r="F219">
            <v>4.4999999999999997E-3</v>
          </cell>
          <cell r="G219" t="str">
            <v>$10.61M</v>
          </cell>
          <cell r="H219">
            <v>-2310000</v>
          </cell>
          <cell r="I219" t="str">
            <v>Equity</v>
          </cell>
          <cell r="J219" t="str">
            <v>Global Renewable Energy</v>
          </cell>
        </row>
        <row r="220">
          <cell r="A220" t="str">
            <v>MOTO</v>
          </cell>
          <cell r="B220" t="str">
            <v>SmartETFs Smart Transportation &amp; Technology ETF</v>
          </cell>
          <cell r="C220" t="str">
            <v>Equity: Global Mobility</v>
          </cell>
          <cell r="D220">
            <v>8520000</v>
          </cell>
          <cell r="E220">
            <v>3.2000000000000001E-2</v>
          </cell>
          <cell r="F220">
            <v>6.7999999999999996E-3</v>
          </cell>
          <cell r="G220" t="str">
            <v>$8.52M</v>
          </cell>
          <cell r="H220">
            <v>-2360000</v>
          </cell>
          <cell r="I220" t="str">
            <v>Equity</v>
          </cell>
          <cell r="J220" t="str">
            <v>Global Mobility</v>
          </cell>
        </row>
        <row r="221">
          <cell r="A221" t="str">
            <v>GBLD</v>
          </cell>
          <cell r="B221" t="str">
            <v>Invesco MSCI Green Building ETF</v>
          </cell>
          <cell r="C221" t="str">
            <v>Equity: Global Environment</v>
          </cell>
          <cell r="D221">
            <v>6330000</v>
          </cell>
          <cell r="E221">
            <v>-4.2000000000000003E-2</v>
          </cell>
          <cell r="F221">
            <v>3.8999999999999998E-3</v>
          </cell>
          <cell r="G221" t="str">
            <v>$6.33M</v>
          </cell>
          <cell r="H221">
            <v>-2410000</v>
          </cell>
          <cell r="I221" t="str">
            <v>Equity</v>
          </cell>
          <cell r="J221" t="str">
            <v>Global Environment</v>
          </cell>
        </row>
        <row r="222">
          <cell r="A222" t="str">
            <v>FDRV</v>
          </cell>
          <cell r="B222" t="str">
            <v>Fidelity Electric Vehicles and Future Transportation ETF</v>
          </cell>
          <cell r="C222" t="str">
            <v>Equity: Global Mobility</v>
          </cell>
          <cell r="D222">
            <v>28420000</v>
          </cell>
          <cell r="E222">
            <v>-0.19400000000000001</v>
          </cell>
          <cell r="F222">
            <v>4.0000000000000001E-3</v>
          </cell>
          <cell r="G222" t="str">
            <v>$28.42M</v>
          </cell>
          <cell r="H222">
            <v>-2450000</v>
          </cell>
          <cell r="I222" t="str">
            <v>Equity</v>
          </cell>
          <cell r="J222" t="str">
            <v>Global Mobility</v>
          </cell>
        </row>
        <row r="223">
          <cell r="A223" t="str">
            <v>TOKE</v>
          </cell>
          <cell r="B223" t="str">
            <v>Cambria Cannabis ETF</v>
          </cell>
          <cell r="C223" t="str">
            <v>Equity: Global Cannabis</v>
          </cell>
          <cell r="D223">
            <v>14340000</v>
          </cell>
          <cell r="E223">
            <v>-7.3999999999999996E-2</v>
          </cell>
          <cell r="F223">
            <v>4.3E-3</v>
          </cell>
          <cell r="G223" t="str">
            <v>$14.34M</v>
          </cell>
          <cell r="H223">
            <v>-2460000</v>
          </cell>
          <cell r="I223" t="str">
            <v>Equity</v>
          </cell>
          <cell r="J223" t="str">
            <v>Global Cannabis</v>
          </cell>
        </row>
        <row r="224">
          <cell r="A224" t="str">
            <v>BLLD</v>
          </cell>
          <cell r="B224" t="str">
            <v>JPMorgan Sustainable Infrastructure Fund</v>
          </cell>
          <cell r="C224" t="str">
            <v>Equity: Global Infrastructure</v>
          </cell>
          <cell r="D224">
            <v>19720000</v>
          </cell>
          <cell r="E224">
            <v>-6.0000000000000001E-3</v>
          </cell>
          <cell r="F224">
            <v>4.8999999999999998E-3</v>
          </cell>
          <cell r="G224" t="str">
            <v>$19.72M</v>
          </cell>
          <cell r="H224">
            <v>-2610000</v>
          </cell>
          <cell r="I224" t="str">
            <v>Equity</v>
          </cell>
          <cell r="J224" t="str">
            <v>Global Infrastructure</v>
          </cell>
        </row>
        <row r="225">
          <cell r="A225" t="str">
            <v>CARZ</v>
          </cell>
          <cell r="B225" t="str">
            <v>First Trust S-Network Future Vehicles &amp; Technology ETF</v>
          </cell>
          <cell r="C225" t="str">
            <v>Equity: Global Mobility</v>
          </cell>
          <cell r="D225">
            <v>29320000</v>
          </cell>
          <cell r="E225">
            <v>5.1999999999999998E-2</v>
          </cell>
          <cell r="F225">
            <v>7.0000000000000001E-3</v>
          </cell>
          <cell r="G225" t="str">
            <v>$29.32M</v>
          </cell>
          <cell r="H225">
            <v>-2729999.9999999963</v>
          </cell>
          <cell r="I225" t="str">
            <v>Equity</v>
          </cell>
          <cell r="J225" t="str">
            <v>Global Mobility</v>
          </cell>
        </row>
        <row r="226">
          <cell r="A226" t="str">
            <v>FMQQ</v>
          </cell>
          <cell r="B226" t="str">
            <v>FMQQ The Next Frontier Internet ETF</v>
          </cell>
          <cell r="C226" t="str">
            <v>Equity: Global Internet</v>
          </cell>
          <cell r="D226">
            <v>27970000</v>
          </cell>
          <cell r="E226">
            <v>0.16300000000000001</v>
          </cell>
          <cell r="F226">
            <v>8.6E-3</v>
          </cell>
          <cell r="G226" t="str">
            <v>$27.97M</v>
          </cell>
          <cell r="H226">
            <v>-2750000</v>
          </cell>
          <cell r="I226" t="str">
            <v>Equity</v>
          </cell>
          <cell r="J226" t="str">
            <v>Global Internet</v>
          </cell>
        </row>
        <row r="227">
          <cell r="A227" t="str">
            <v>PABD</v>
          </cell>
          <cell r="B227" t="str">
            <v>iShares Paris-Aligned Climate MSCI World ex USA ETF</v>
          </cell>
          <cell r="C227" t="str">
            <v>Equity: Developed Markets Ex-U.S. Low Carbon</v>
          </cell>
          <cell r="D227">
            <v>46060000</v>
          </cell>
          <cell r="E227" t="str">
            <v>-</v>
          </cell>
          <cell r="F227">
            <v>1.1999999999999999E-3</v>
          </cell>
          <cell r="G227" t="str">
            <v>$46.06M</v>
          </cell>
          <cell r="H227">
            <v>-2800000</v>
          </cell>
          <cell r="I227" t="str">
            <v>Equity</v>
          </cell>
          <cell r="J227" t="str">
            <v>Developed Markets Ex-U.S. Low Carbon</v>
          </cell>
        </row>
        <row r="228">
          <cell r="A228" t="str">
            <v>BKGI</v>
          </cell>
          <cell r="B228" t="str">
            <v>BNY Mellon Global Infrastructure Income ETF</v>
          </cell>
          <cell r="C228" t="str">
            <v>Equity: Global Infrastructure</v>
          </cell>
          <cell r="D228">
            <v>34560000</v>
          </cell>
          <cell r="E228">
            <v>0.128</v>
          </cell>
          <cell r="F228">
            <v>6.4999999999999997E-3</v>
          </cell>
          <cell r="G228" t="str">
            <v>$34.56M</v>
          </cell>
          <cell r="H228">
            <v>-3180000</v>
          </cell>
          <cell r="I228" t="str">
            <v>Equity</v>
          </cell>
          <cell r="J228" t="str">
            <v>Global Infrastructure</v>
          </cell>
        </row>
        <row r="229">
          <cell r="A229" t="str">
            <v>NRES</v>
          </cell>
          <cell r="B229" t="str">
            <v>Xtrackers Rreef Global Natural Resources Etf</v>
          </cell>
          <cell r="C229" t="str">
            <v>Equity: Global Natural Resources</v>
          </cell>
          <cell r="D229">
            <v>27560000</v>
          </cell>
          <cell r="E229" t="str">
            <v>-</v>
          </cell>
          <cell r="F229">
            <v>4.4999999999999997E-3</v>
          </cell>
          <cell r="G229" t="str">
            <v>$27.56M</v>
          </cell>
          <cell r="H229">
            <v>-3520000</v>
          </cell>
          <cell r="I229" t="str">
            <v>Equity</v>
          </cell>
          <cell r="J229" t="str">
            <v>Global Natural Resources</v>
          </cell>
        </row>
        <row r="230">
          <cell r="A230" t="str">
            <v>CUT</v>
          </cell>
          <cell r="B230" t="str">
            <v>Invesco MSCI Global Timber ETF</v>
          </cell>
          <cell r="C230" t="str">
            <v>Equity: Global Timber</v>
          </cell>
          <cell r="D230">
            <v>50680000</v>
          </cell>
          <cell r="E230">
            <v>2.5999999999999999E-2</v>
          </cell>
          <cell r="F230">
            <v>6.7000000000000002E-3</v>
          </cell>
          <cell r="G230" t="str">
            <v>$50.68M</v>
          </cell>
          <cell r="H230">
            <v>-3920000</v>
          </cell>
          <cell r="I230" t="str">
            <v>Equity</v>
          </cell>
          <cell r="J230" t="str">
            <v>Global Timber</v>
          </cell>
        </row>
        <row r="231">
          <cell r="A231" t="str">
            <v>HOMZ</v>
          </cell>
          <cell r="B231" t="str">
            <v>Hoya Capital Housing ETF</v>
          </cell>
          <cell r="C231" t="str">
            <v>Equity: U.S. Housing</v>
          </cell>
          <cell r="D231">
            <v>41750000</v>
          </cell>
          <cell r="E231">
            <v>9.0999999999999998E-2</v>
          </cell>
          <cell r="F231">
            <v>3.0000000000000001E-3</v>
          </cell>
          <cell r="G231" t="str">
            <v>$41.75M</v>
          </cell>
          <cell r="H231">
            <v>-4060000</v>
          </cell>
          <cell r="I231" t="str">
            <v>Equity</v>
          </cell>
          <cell r="J231" t="str">
            <v>U.S. Housing</v>
          </cell>
        </row>
        <row r="232">
          <cell r="A232" t="str">
            <v>IZRL</v>
          </cell>
          <cell r="B232" t="str">
            <v>ARK Israel Innovative Technology ETF</v>
          </cell>
          <cell r="C232" t="str">
            <v>Equity: Israel Broad Technology</v>
          </cell>
          <cell r="D232">
            <v>96930000</v>
          </cell>
          <cell r="E232">
            <v>0.187</v>
          </cell>
          <cell r="F232">
            <v>4.8999999999999998E-3</v>
          </cell>
          <cell r="G232" t="str">
            <v>$96.93M</v>
          </cell>
          <cell r="H232">
            <v>-4390000</v>
          </cell>
          <cell r="I232" t="str">
            <v>Equity</v>
          </cell>
          <cell r="J232" t="str">
            <v>Israel Broad Technology</v>
          </cell>
        </row>
        <row r="233">
          <cell r="A233" t="str">
            <v>ETHO</v>
          </cell>
          <cell r="B233" t="str">
            <v>Amplify Etho Climate Leadership U.S. ETF</v>
          </cell>
          <cell r="C233" t="str">
            <v>Equity: U.S. Low Carbon</v>
          </cell>
          <cell r="D233">
            <v>183000000</v>
          </cell>
          <cell r="E233">
            <v>8.4000000000000005E-2</v>
          </cell>
          <cell r="F233">
            <v>4.4999999999999997E-3</v>
          </cell>
          <cell r="G233" t="str">
            <v>$183.00M</v>
          </cell>
          <cell r="H233">
            <v>-4710000</v>
          </cell>
          <cell r="I233" t="str">
            <v>Equity</v>
          </cell>
          <cell r="J233" t="str">
            <v>U.S. Low Carbon</v>
          </cell>
        </row>
        <row r="234">
          <cell r="A234" t="str">
            <v>IBOT</v>
          </cell>
          <cell r="B234" t="str">
            <v>Vaneck Robotics ETF</v>
          </cell>
          <cell r="C234" t="str">
            <v>Equity: Global Robotics &amp; AI</v>
          </cell>
          <cell r="D234">
            <v>10290000</v>
          </cell>
          <cell r="E234">
            <v>0.09</v>
          </cell>
          <cell r="F234">
            <v>4.7000000000000002E-3</v>
          </cell>
          <cell r="G234" t="str">
            <v>$10.29M</v>
          </cell>
          <cell r="H234">
            <v>-4840000</v>
          </cell>
          <cell r="I234" t="str">
            <v>Equity</v>
          </cell>
          <cell r="J234" t="str">
            <v>Global Robotics &amp; AI</v>
          </cell>
        </row>
        <row r="235">
          <cell r="A235" t="str">
            <v>PAWZ</v>
          </cell>
          <cell r="B235" t="str">
            <v>ProShares Pet Care ETF</v>
          </cell>
          <cell r="C235" t="str">
            <v>Equity: Global Consumer</v>
          </cell>
          <cell r="D235">
            <v>61570000</v>
          </cell>
          <cell r="E235">
            <v>4.5999999999999999E-2</v>
          </cell>
          <cell r="F235">
            <v>5.0000000000000001E-3</v>
          </cell>
          <cell r="G235" t="str">
            <v>$61.57M</v>
          </cell>
          <cell r="H235">
            <v>-5080000.0000000075</v>
          </cell>
          <cell r="I235" t="str">
            <v>Equity</v>
          </cell>
          <cell r="J235" t="str">
            <v>Global Consumer</v>
          </cell>
        </row>
        <row r="236">
          <cell r="A236" t="str">
            <v>AGNG</v>
          </cell>
          <cell r="B236" t="str">
            <v>Global X Aging Population ETF</v>
          </cell>
          <cell r="C236" t="str">
            <v>Equity: Developed Markets Consumer</v>
          </cell>
          <cell r="D236">
            <v>57550000</v>
          </cell>
          <cell r="E236">
            <v>5.8000000000000003E-2</v>
          </cell>
          <cell r="F236">
            <v>5.0000000000000001E-3</v>
          </cell>
          <cell r="G236" t="str">
            <v>$57.55M</v>
          </cell>
          <cell r="H236">
            <v>-5350000</v>
          </cell>
          <cell r="I236" t="str">
            <v>Equity</v>
          </cell>
          <cell r="J236" t="str">
            <v>Developed Markets Consumer</v>
          </cell>
        </row>
        <row r="237">
          <cell r="A237" t="str">
            <v>FEDM</v>
          </cell>
          <cell r="B237" t="str">
            <v>FlexShares ESG &amp; Climate Developed Markets ex-US Core Index Fund</v>
          </cell>
          <cell r="C237" t="str">
            <v>Equity: Developed Markets Ex-U.S. Low Carbon</v>
          </cell>
          <cell r="D237">
            <v>50500000</v>
          </cell>
          <cell r="E237">
            <v>3.4000000000000002E-2</v>
          </cell>
          <cell r="F237">
            <v>1.1999999999999999E-3</v>
          </cell>
          <cell r="G237" t="str">
            <v>$50.50M</v>
          </cell>
          <cell r="H237">
            <v>-5350000</v>
          </cell>
          <cell r="I237" t="str">
            <v>Equity</v>
          </cell>
          <cell r="J237" t="str">
            <v>Developed Markets Ex-U.S. Low Carbon</v>
          </cell>
        </row>
        <row r="238">
          <cell r="A238" t="str">
            <v>RNRG</v>
          </cell>
          <cell r="B238" t="str">
            <v>Global X Renewable Energy Producers ETF</v>
          </cell>
          <cell r="C238" t="str">
            <v>Equity: Global Renewable Energy</v>
          </cell>
          <cell r="D238">
            <v>28690000</v>
          </cell>
          <cell r="E238">
            <v>-0.19600000000000001</v>
          </cell>
          <cell r="F238">
            <v>6.4999999999999997E-3</v>
          </cell>
          <cell r="G238" t="str">
            <v>$28.69M</v>
          </cell>
          <cell r="H238">
            <v>-5430000</v>
          </cell>
          <cell r="I238" t="str">
            <v>Equity</v>
          </cell>
          <cell r="J238" t="str">
            <v>Global Renewable Energy</v>
          </cell>
        </row>
        <row r="239">
          <cell r="A239" t="str">
            <v>EVX</v>
          </cell>
          <cell r="B239" t="str">
            <v>VanEck Environmental Services ETF</v>
          </cell>
          <cell r="C239" t="str">
            <v>Equity: Global Environment</v>
          </cell>
          <cell r="D239">
            <v>75470000</v>
          </cell>
          <cell r="E239">
            <v>0.14099999999999999</v>
          </cell>
          <cell r="F239">
            <v>5.4999999999999997E-3</v>
          </cell>
          <cell r="G239" t="str">
            <v>$75.47M</v>
          </cell>
          <cell r="H239">
            <v>-5550000</v>
          </cell>
          <cell r="I239" t="str">
            <v>Equity</v>
          </cell>
          <cell r="J239" t="str">
            <v>Global Environment</v>
          </cell>
        </row>
        <row r="240">
          <cell r="A240" t="str">
            <v>KLIP</v>
          </cell>
          <cell r="B240" t="str">
            <v>KraneShares China Internet and Covered Call Strategy ETF</v>
          </cell>
          <cell r="C240" t="str">
            <v>Equity: China Internet</v>
          </cell>
          <cell r="D240">
            <v>120940000</v>
          </cell>
          <cell r="E240">
            <v>5.0999999999999997E-2</v>
          </cell>
          <cell r="F240">
            <v>9.2999999999999992E-3</v>
          </cell>
          <cell r="G240" t="str">
            <v>$120.94M</v>
          </cell>
          <cell r="H240">
            <v>-5640000</v>
          </cell>
          <cell r="I240" t="str">
            <v>Equity</v>
          </cell>
          <cell r="J240" t="str">
            <v>China Internet</v>
          </cell>
        </row>
        <row r="241">
          <cell r="A241" t="str">
            <v>CTEC</v>
          </cell>
          <cell r="B241" t="str">
            <v>Global X CleanTech ETF</v>
          </cell>
          <cell r="C241" t="str">
            <v>Equity: Global Environment</v>
          </cell>
          <cell r="D241">
            <v>30900000</v>
          </cell>
          <cell r="E241">
            <v>-0.316</v>
          </cell>
          <cell r="F241">
            <v>5.0000000000000001E-3</v>
          </cell>
          <cell r="G241" t="str">
            <v>$30.90M</v>
          </cell>
          <cell r="H241">
            <v>-5840000</v>
          </cell>
          <cell r="I241" t="str">
            <v>Equity</v>
          </cell>
          <cell r="J241" t="str">
            <v>Global Environment</v>
          </cell>
        </row>
        <row r="242">
          <cell r="A242" t="str">
            <v>GTEK</v>
          </cell>
          <cell r="B242" t="str">
            <v>Goldman Sachs Future Tech Leaders Equity ETF</v>
          </cell>
          <cell r="C242" t="str">
            <v>Equity: Global Broad Technology</v>
          </cell>
          <cell r="D242">
            <v>164720000</v>
          </cell>
          <cell r="E242">
            <v>0.193</v>
          </cell>
          <cell r="F242">
            <v>7.4999999999999997E-3</v>
          </cell>
          <cell r="G242" t="str">
            <v>$164.72M</v>
          </cell>
          <cell r="H242">
            <v>-6240000</v>
          </cell>
          <cell r="I242" t="str">
            <v>Equity</v>
          </cell>
          <cell r="J242" t="str">
            <v>Global Broad Technology</v>
          </cell>
        </row>
        <row r="243">
          <cell r="A243" t="str">
            <v>CNRG</v>
          </cell>
          <cell r="B243" t="str">
            <v>SPDR S&amp;P Kensho Clean Power ETF</v>
          </cell>
          <cell r="C243" t="str">
            <v>Equity: U.S. Renewable Energy</v>
          </cell>
          <cell r="D243">
            <v>159510000</v>
          </cell>
          <cell r="E243">
            <v>-9.9000000000000005E-2</v>
          </cell>
          <cell r="F243">
            <v>4.4999999999999997E-3</v>
          </cell>
          <cell r="G243" t="str">
            <v>$159.51M</v>
          </cell>
          <cell r="H243">
            <v>-6840000</v>
          </cell>
          <cell r="I243" t="str">
            <v>Equity</v>
          </cell>
          <cell r="J243" t="str">
            <v>U.S. Renewable Energy</v>
          </cell>
        </row>
        <row r="244">
          <cell r="A244" t="str">
            <v>CCNR</v>
          </cell>
          <cell r="B244" t="str">
            <v>ALPS CoreCommodity Natural Resources ETF</v>
          </cell>
          <cell r="C244" t="str">
            <v>Equity: Global Natural Resources</v>
          </cell>
          <cell r="D244">
            <v>279490000</v>
          </cell>
          <cell r="E244" t="str">
            <v>-</v>
          </cell>
          <cell r="F244">
            <v>3.8999999999999998E-3</v>
          </cell>
          <cell r="G244" t="str">
            <v>$279.49M</v>
          </cell>
          <cell r="H244">
            <v>-6920000</v>
          </cell>
          <cell r="I244" t="str">
            <v>Equity</v>
          </cell>
          <cell r="J244" t="str">
            <v>Global Natural Resources</v>
          </cell>
        </row>
        <row r="245">
          <cell r="A245" t="str">
            <v>KGRN</v>
          </cell>
          <cell r="B245" t="str">
            <v>KraneShares MSCI China Clean Technology Index ETF</v>
          </cell>
          <cell r="C245" t="str">
            <v>Equity: China Environment</v>
          </cell>
          <cell r="D245">
            <v>47140000</v>
          </cell>
          <cell r="E245">
            <v>1.9E-2</v>
          </cell>
          <cell r="F245">
            <v>7.9000000000000008E-3</v>
          </cell>
          <cell r="G245" t="str">
            <v>$47.14M</v>
          </cell>
          <cell r="H245">
            <v>-6970000</v>
          </cell>
          <cell r="I245" t="str">
            <v>Equity</v>
          </cell>
          <cell r="J245" t="str">
            <v>China Environment</v>
          </cell>
        </row>
        <row r="246">
          <cell r="A246" t="str">
            <v>SNSR</v>
          </cell>
          <cell r="B246" t="str">
            <v>Global X Internet of Things ETF</v>
          </cell>
          <cell r="C246" t="str">
            <v>Equity: Developed Markets Internet</v>
          </cell>
          <cell r="D246">
            <v>230140000</v>
          </cell>
          <cell r="E246">
            <v>1.2E-2</v>
          </cell>
          <cell r="F246">
            <v>6.7999999999999996E-3</v>
          </cell>
          <cell r="G246" t="str">
            <v>$230.14M</v>
          </cell>
          <cell r="H246">
            <v>-7290000</v>
          </cell>
          <cell r="I246" t="str">
            <v>Equity</v>
          </cell>
          <cell r="J246" t="str">
            <v>Developed Markets Internet</v>
          </cell>
        </row>
        <row r="247">
          <cell r="A247" t="str">
            <v>SOCL</v>
          </cell>
          <cell r="B247" t="str">
            <v>Global X Social Media ETF</v>
          </cell>
          <cell r="C247" t="str">
            <v>Equity: Global Digital Economy</v>
          </cell>
          <cell r="D247">
            <v>114100000</v>
          </cell>
          <cell r="E247">
            <v>7.9000000000000001E-2</v>
          </cell>
          <cell r="F247">
            <v>6.4999999999999997E-3</v>
          </cell>
          <cell r="G247" t="str">
            <v>$114.10M</v>
          </cell>
          <cell r="H247">
            <v>-7370000</v>
          </cell>
          <cell r="I247" t="str">
            <v>Equity</v>
          </cell>
          <cell r="J247" t="str">
            <v>Global Digital Economy</v>
          </cell>
        </row>
        <row r="248">
          <cell r="A248" t="str">
            <v>DYNI</v>
          </cell>
          <cell r="B248" t="str">
            <v>IDX Dynamic Innovation ETF</v>
          </cell>
          <cell r="C248" t="str">
            <v>Equity: Global Broad Technology</v>
          </cell>
          <cell r="D248">
            <v>22440000</v>
          </cell>
          <cell r="E248">
            <v>2.7E-2</v>
          </cell>
          <cell r="F248">
            <v>1.0500000000000001E-2</v>
          </cell>
          <cell r="G248" t="str">
            <v>$22.44M</v>
          </cell>
          <cell r="H248">
            <v>-8050000</v>
          </cell>
          <cell r="I248" t="str">
            <v>Equity</v>
          </cell>
          <cell r="J248" t="str">
            <v>Global Broad Technology</v>
          </cell>
        </row>
        <row r="249">
          <cell r="A249" t="str">
            <v>BATT</v>
          </cell>
          <cell r="B249" t="str">
            <v>Amplify Lithium &amp; Battery Technology ETF</v>
          </cell>
          <cell r="C249" t="str">
            <v>Equity: Global Mobility</v>
          </cell>
          <cell r="D249">
            <v>66680000.000000007</v>
          </cell>
          <cell r="E249">
            <v>-0.122</v>
          </cell>
          <cell r="F249">
            <v>5.8999999999999999E-3</v>
          </cell>
          <cell r="G249" t="str">
            <v>$66.68M</v>
          </cell>
          <cell r="H249">
            <v>-8209999.9999999925</v>
          </cell>
          <cell r="I249" t="str">
            <v>Equity</v>
          </cell>
          <cell r="J249" t="str">
            <v>Global Mobility</v>
          </cell>
        </row>
        <row r="250">
          <cell r="A250" t="str">
            <v>LCTD</v>
          </cell>
          <cell r="B250" t="str">
            <v>BlackRock World ex U.S. Carbon Transition Readiness ETF</v>
          </cell>
          <cell r="C250" t="str">
            <v>Equity: Developed Markets Ex-U.S. Low Carbon</v>
          </cell>
          <cell r="D250">
            <v>248610000</v>
          </cell>
          <cell r="E250">
            <v>4.2000000000000003E-2</v>
          </cell>
          <cell r="F250">
            <v>2E-3</v>
          </cell>
          <cell r="G250" t="str">
            <v>$248.61M</v>
          </cell>
          <cell r="H250">
            <v>-8320000</v>
          </cell>
          <cell r="I250" t="str">
            <v>Equity</v>
          </cell>
          <cell r="J250" t="str">
            <v>Developed Markets Ex-U.S. Low Carbon</v>
          </cell>
        </row>
        <row r="251">
          <cell r="A251" t="str">
            <v>METV</v>
          </cell>
          <cell r="B251" t="str">
            <v>Roundhill Ball Metaverse ETF</v>
          </cell>
          <cell r="C251" t="str">
            <v>Equity: Global Internet</v>
          </cell>
          <cell r="D251">
            <v>333260000</v>
          </cell>
          <cell r="E251">
            <v>0.29899999999999999</v>
          </cell>
          <cell r="F251">
            <v>5.8999999999999999E-3</v>
          </cell>
          <cell r="G251" t="str">
            <v>$333.26M</v>
          </cell>
          <cell r="H251">
            <v>-9550000</v>
          </cell>
          <cell r="I251" t="str">
            <v>Equity</v>
          </cell>
          <cell r="J251" t="str">
            <v>Global Internet</v>
          </cell>
        </row>
        <row r="252">
          <cell r="A252" t="str">
            <v>GNOM</v>
          </cell>
          <cell r="B252" t="str">
            <v>Global X Genomics &amp; Biotechnology ETF</v>
          </cell>
          <cell r="C252" t="str">
            <v>Equity: Global Genomic Advancements</v>
          </cell>
          <cell r="D252">
            <v>67620000</v>
          </cell>
          <cell r="E252">
            <v>-0.16</v>
          </cell>
          <cell r="F252">
            <v>5.0000000000000001E-3</v>
          </cell>
          <cell r="G252" t="str">
            <v>$67.62M</v>
          </cell>
          <cell r="H252">
            <v>-9730000</v>
          </cell>
          <cell r="I252" t="str">
            <v>Equity</v>
          </cell>
          <cell r="J252" t="str">
            <v>Global Genomic Advancements</v>
          </cell>
        </row>
        <row r="253">
          <cell r="A253" t="str">
            <v>HAP</v>
          </cell>
          <cell r="B253" t="str">
            <v>VanEck Natural Resources ETF</v>
          </cell>
          <cell r="C253" t="str">
            <v>Equity: Global Natural Resources</v>
          </cell>
          <cell r="D253">
            <v>124510000</v>
          </cell>
          <cell r="E253">
            <v>-3.3000000000000002E-2</v>
          </cell>
          <cell r="F253">
            <v>4.3E-3</v>
          </cell>
          <cell r="G253" t="str">
            <v>$124.51M</v>
          </cell>
          <cell r="H253">
            <v>-10560000</v>
          </cell>
          <cell r="I253" t="str">
            <v>Equity</v>
          </cell>
          <cell r="J253" t="str">
            <v>Global Natural Resources</v>
          </cell>
        </row>
        <row r="254">
          <cell r="A254" t="str">
            <v>YOLO</v>
          </cell>
          <cell r="B254" t="str">
            <v>AdvisorShares Pure Cannabis ETF</v>
          </cell>
          <cell r="C254" t="str">
            <v>Equity: Global Cannabis</v>
          </cell>
          <cell r="D254">
            <v>30410000</v>
          </cell>
          <cell r="E254">
            <v>-0.14299999999999999</v>
          </cell>
          <cell r="F254">
            <v>1.03E-2</v>
          </cell>
          <cell r="G254" t="str">
            <v>$30.41M</v>
          </cell>
          <cell r="H254">
            <v>-11210000</v>
          </cell>
          <cell r="I254" t="str">
            <v>Equity</v>
          </cell>
          <cell r="J254" t="str">
            <v>Global Cannabis</v>
          </cell>
        </row>
        <row r="255">
          <cell r="A255" t="str">
            <v>KARS</v>
          </cell>
          <cell r="B255" t="str">
            <v>KraneShares Electric Vehicles &amp; Future Mobility Index ETF</v>
          </cell>
          <cell r="C255" t="str">
            <v>Equity: Global Mobility</v>
          </cell>
          <cell r="D255">
            <v>68870000</v>
          </cell>
          <cell r="E255">
            <v>-0.17</v>
          </cell>
          <cell r="F255">
            <v>7.1999999999999998E-3</v>
          </cell>
          <cell r="G255" t="str">
            <v>$68.87M</v>
          </cell>
          <cell r="H255">
            <v>-11510000</v>
          </cell>
          <cell r="I255" t="str">
            <v>Equity</v>
          </cell>
          <cell r="J255" t="str">
            <v>Global Mobility</v>
          </cell>
        </row>
        <row r="256">
          <cell r="A256" t="str">
            <v>NXTG</v>
          </cell>
          <cell r="B256" t="str">
            <v>First Trust Indxx NextG ETF</v>
          </cell>
          <cell r="C256" t="str">
            <v>Equity: Global 5G</v>
          </cell>
          <cell r="D256">
            <v>367370000</v>
          </cell>
          <cell r="E256">
            <v>0.14099999999999999</v>
          </cell>
          <cell r="F256">
            <v>7.0000000000000001E-3</v>
          </cell>
          <cell r="G256" t="str">
            <v>$367.37M</v>
          </cell>
          <cell r="H256">
            <v>-11750000</v>
          </cell>
          <cell r="I256" t="str">
            <v>Equity</v>
          </cell>
          <cell r="J256" t="str">
            <v>Global 5G</v>
          </cell>
        </row>
        <row r="257">
          <cell r="A257" t="str">
            <v>SMOG</v>
          </cell>
          <cell r="B257" t="str">
            <v>VanEck Low Carbon Energy ETF</v>
          </cell>
          <cell r="C257" t="str">
            <v>Equity: Global Low Carbon</v>
          </cell>
          <cell r="D257">
            <v>123150000</v>
          </cell>
          <cell r="E257">
            <v>-7.0000000000000007E-2</v>
          </cell>
          <cell r="F257">
            <v>6.1000000000000004E-3</v>
          </cell>
          <cell r="G257" t="str">
            <v>$123.15M</v>
          </cell>
          <cell r="H257">
            <v>-12760000</v>
          </cell>
          <cell r="I257" t="str">
            <v>Equity</v>
          </cell>
          <cell r="J257" t="str">
            <v>Global Low Carbon</v>
          </cell>
        </row>
        <row r="258">
          <cell r="A258" t="str">
            <v>BKCH</v>
          </cell>
          <cell r="B258" t="str">
            <v>Global X Blockchain ETF</v>
          </cell>
          <cell r="C258" t="str">
            <v>Equity: Global Blockchain</v>
          </cell>
          <cell r="D258">
            <v>163870000</v>
          </cell>
          <cell r="E258">
            <v>0.28000000000000003</v>
          </cell>
          <cell r="F258">
            <v>5.0000000000000001E-3</v>
          </cell>
          <cell r="G258" t="str">
            <v>$163.87M</v>
          </cell>
          <cell r="H258">
            <v>-12940000</v>
          </cell>
          <cell r="I258" t="str">
            <v>Equity</v>
          </cell>
          <cell r="J258" t="str">
            <v>Global Blockchain</v>
          </cell>
        </row>
        <row r="259">
          <cell r="A259" t="str">
            <v>VEGI</v>
          </cell>
          <cell r="B259" t="str">
            <v>iShares MSCI Agriculture Producers ETF</v>
          </cell>
          <cell r="C259" t="str">
            <v>Equity: Global Agriculture</v>
          </cell>
          <cell r="D259">
            <v>87540000</v>
          </cell>
          <cell r="E259">
            <v>-5.1999999999999998E-2</v>
          </cell>
          <cell r="F259">
            <v>3.8999999999999998E-3</v>
          </cell>
          <cell r="G259" t="str">
            <v>$87.54M</v>
          </cell>
          <cell r="H259">
            <v>-13480000</v>
          </cell>
          <cell r="I259" t="str">
            <v>Equity</v>
          </cell>
          <cell r="J259" t="str">
            <v>Global Agriculture</v>
          </cell>
        </row>
        <row r="260">
          <cell r="A260" t="str">
            <v>HERO</v>
          </cell>
          <cell r="B260" t="str">
            <v>Global X Video Games &amp; Esports ETF</v>
          </cell>
          <cell r="C260" t="str">
            <v>Equity: Global Video Games &amp; eSports</v>
          </cell>
          <cell r="D260">
            <v>98860000</v>
          </cell>
          <cell r="E260">
            <v>0.2</v>
          </cell>
          <cell r="F260">
            <v>5.0000000000000001E-3</v>
          </cell>
          <cell r="G260" t="str">
            <v>$98.86M</v>
          </cell>
          <cell r="H260">
            <v>-14420000</v>
          </cell>
          <cell r="I260" t="str">
            <v>Equity</v>
          </cell>
          <cell r="J260" t="str">
            <v>Global Video Games &amp; eSports</v>
          </cell>
        </row>
        <row r="261">
          <cell r="A261" t="str">
            <v>PBW</v>
          </cell>
          <cell r="B261" t="str">
            <v>Invesco WilderHill Clean Energy ETF</v>
          </cell>
          <cell r="C261" t="str">
            <v>Equity: Global Renewable Energy</v>
          </cell>
          <cell r="D261">
            <v>304500000</v>
          </cell>
          <cell r="E261">
            <v>-0.25700000000000001</v>
          </cell>
          <cell r="F261">
            <v>6.4999999999999997E-3</v>
          </cell>
          <cell r="G261" t="str">
            <v>$304.50M</v>
          </cell>
          <cell r="H261">
            <v>-14750000</v>
          </cell>
          <cell r="I261" t="str">
            <v>Equity</v>
          </cell>
          <cell r="J261" t="str">
            <v>Global Renewable Energy</v>
          </cell>
        </row>
        <row r="262">
          <cell r="A262" t="str">
            <v>CNBS</v>
          </cell>
          <cell r="B262" t="str">
            <v>Amplify Seymour Cannabis ETF</v>
          </cell>
          <cell r="C262" t="str">
            <v>Equity: U.S. Cannabis</v>
          </cell>
          <cell r="D262">
            <v>11820000</v>
          </cell>
          <cell r="E262">
            <v>-0.23899999999999999</v>
          </cell>
          <cell r="F262">
            <v>7.7000000000000002E-3</v>
          </cell>
          <cell r="G262" t="str">
            <v>$11.82M</v>
          </cell>
          <cell r="H262">
            <v>-15150000</v>
          </cell>
          <cell r="I262" t="str">
            <v>Equity</v>
          </cell>
          <cell r="J262" t="str">
            <v>U.S. Cannabis</v>
          </cell>
        </row>
        <row r="263">
          <cell r="A263" t="str">
            <v>PBD</v>
          </cell>
          <cell r="B263" t="str">
            <v>Invesco Global Clean Energy ETF</v>
          </cell>
          <cell r="C263" t="str">
            <v>Equity: Global Renewable Energy</v>
          </cell>
          <cell r="D263">
            <v>81750000</v>
          </cell>
          <cell r="E263">
            <v>-0.23400000000000001</v>
          </cell>
          <cell r="F263">
            <v>7.4999999999999997E-3</v>
          </cell>
          <cell r="G263" t="str">
            <v>$81.75M</v>
          </cell>
          <cell r="H263">
            <v>-16800000</v>
          </cell>
          <cell r="I263" t="str">
            <v>Equity</v>
          </cell>
          <cell r="J263" t="str">
            <v>Global Renewable Energy</v>
          </cell>
        </row>
        <row r="264">
          <cell r="A264" t="str">
            <v>IDRV</v>
          </cell>
          <cell r="B264" t="str">
            <v>iShares Self-driving EV &amp; Tech ETF</v>
          </cell>
          <cell r="C264" t="str">
            <v>Equity: Global Mobility</v>
          </cell>
          <cell r="D264">
            <v>171860000</v>
          </cell>
          <cell r="E264">
            <v>-0.14299999999999999</v>
          </cell>
          <cell r="F264">
            <v>4.7000000000000002E-3</v>
          </cell>
          <cell r="G264" t="str">
            <v>$171.86M</v>
          </cell>
          <cell r="H264">
            <v>-17290000</v>
          </cell>
          <cell r="I264" t="str">
            <v>Equity</v>
          </cell>
          <cell r="J264" t="str">
            <v>Global Mobility</v>
          </cell>
        </row>
        <row r="265">
          <cell r="A265" t="str">
            <v>PIO</v>
          </cell>
          <cell r="B265" t="str">
            <v>Invesco Global Water ETF</v>
          </cell>
          <cell r="C265" t="str">
            <v>Equity: Global Water</v>
          </cell>
          <cell r="D265">
            <v>254570000</v>
          </cell>
          <cell r="E265">
            <v>2E-3</v>
          </cell>
          <cell r="F265">
            <v>7.4999999999999997E-3</v>
          </cell>
          <cell r="G265" t="str">
            <v>$254.57M</v>
          </cell>
          <cell r="H265">
            <v>-17930000</v>
          </cell>
          <cell r="I265" t="str">
            <v>Equity</v>
          </cell>
          <cell r="J265" t="str">
            <v>Global Water</v>
          </cell>
        </row>
        <row r="266">
          <cell r="A266" t="str">
            <v>WOOD</v>
          </cell>
          <cell r="B266" t="str">
            <v>iShares Global Timber &amp; Forestry ETF</v>
          </cell>
          <cell r="C266" t="str">
            <v>Equity: Global Timber</v>
          </cell>
          <cell r="D266">
            <v>165070000</v>
          </cell>
          <cell r="E266">
            <v>-3.5999999999999997E-2</v>
          </cell>
          <cell r="F266">
            <v>4.1000000000000003E-3</v>
          </cell>
          <cell r="G266" t="str">
            <v>$165.07M</v>
          </cell>
          <cell r="H266">
            <v>-18560000</v>
          </cell>
          <cell r="I266" t="str">
            <v>Equity</v>
          </cell>
          <cell r="J266" t="str">
            <v>Global Timber</v>
          </cell>
        </row>
        <row r="267">
          <cell r="A267" t="str">
            <v>LEGR</v>
          </cell>
          <cell r="B267" t="str">
            <v>First Trust Indxx Innovative Transaction &amp; Process ETF</v>
          </cell>
          <cell r="C267" t="str">
            <v>Equity: Global Blockchain</v>
          </cell>
          <cell r="D267">
            <v>85830000</v>
          </cell>
          <cell r="E267">
            <v>0.17100000000000001</v>
          </cell>
          <cell r="F267">
            <v>6.4999999999999997E-3</v>
          </cell>
          <cell r="G267" t="str">
            <v>$85.83M</v>
          </cell>
          <cell r="H267">
            <v>-19160000</v>
          </cell>
          <cell r="I267" t="str">
            <v>Equity</v>
          </cell>
          <cell r="J267" t="str">
            <v>Global Blockchain</v>
          </cell>
        </row>
        <row r="268">
          <cell r="A268" t="str">
            <v>FTRI</v>
          </cell>
          <cell r="B268" t="str">
            <v>First Trust Indxx Global Natural Resources Income ETF</v>
          </cell>
          <cell r="C268" t="str">
            <v>Equity: Global Natural Resources</v>
          </cell>
          <cell r="D268">
            <v>106440000</v>
          </cell>
          <cell r="E268">
            <v>-2.8000000000000001E-2</v>
          </cell>
          <cell r="F268">
            <v>7.0000000000000001E-3</v>
          </cell>
          <cell r="G268" t="str">
            <v>$106.44M</v>
          </cell>
          <cell r="H268">
            <v>-25520000.000000015</v>
          </cell>
          <cell r="I268" t="str">
            <v>Equity</v>
          </cell>
          <cell r="J268" t="str">
            <v>Global Natural Resources</v>
          </cell>
        </row>
        <row r="269">
          <cell r="A269" t="str">
            <v>CRBN</v>
          </cell>
          <cell r="B269" t="str">
            <v>iShares MSCI ACWI Low Carbon Target ETF</v>
          </cell>
          <cell r="C269" t="str">
            <v>Equity: Global Low Carbon</v>
          </cell>
          <cell r="D269">
            <v>971790000</v>
          </cell>
          <cell r="E269">
            <v>0.20100000000000001</v>
          </cell>
          <cell r="F269">
            <v>2E-3</v>
          </cell>
          <cell r="G269" t="str">
            <v>$971.79M</v>
          </cell>
          <cell r="H269">
            <v>-25620000</v>
          </cell>
          <cell r="I269" t="str">
            <v>Equity</v>
          </cell>
          <cell r="J269" t="str">
            <v>Global Low Carbon</v>
          </cell>
        </row>
        <row r="270">
          <cell r="A270" t="str">
            <v>GBUY</v>
          </cell>
          <cell r="B270" t="str">
            <v>Future Consumer Equity ETF</v>
          </cell>
          <cell r="C270" t="str">
            <v>Equity: Global Consumer</v>
          </cell>
          <cell r="D270">
            <v>35520000</v>
          </cell>
          <cell r="E270">
            <v>0.29099999999999998</v>
          </cell>
          <cell r="F270">
            <v>7.4999999999999997E-3</v>
          </cell>
          <cell r="G270" t="str">
            <v>$35.52M</v>
          </cell>
          <cell r="H270">
            <v>-28370000</v>
          </cell>
          <cell r="I270" t="str">
            <v>Equity</v>
          </cell>
          <cell r="J270" t="str">
            <v>Global Consumer</v>
          </cell>
        </row>
        <row r="271">
          <cell r="A271" t="str">
            <v>EMC</v>
          </cell>
          <cell r="B271" t="str">
            <v>Global X Emerging Markets Great Consumer ETF</v>
          </cell>
          <cell r="C271" t="str">
            <v>Equity: Emerging Markets Consumer</v>
          </cell>
          <cell r="D271">
            <v>106650000</v>
          </cell>
          <cell r="E271">
            <v>5.6000000000000001E-2</v>
          </cell>
          <cell r="F271">
            <v>7.4999999999999997E-3</v>
          </cell>
          <cell r="G271" t="str">
            <v>$106.65M</v>
          </cell>
          <cell r="H271">
            <v>-29120000</v>
          </cell>
          <cell r="I271" t="str">
            <v>Equity</v>
          </cell>
          <cell r="J271" t="str">
            <v>Emerging Markets Consumer</v>
          </cell>
        </row>
        <row r="272">
          <cell r="A272" t="str">
            <v>USCA</v>
          </cell>
          <cell r="B272" t="str">
            <v>Xtrackers MSCI USA Climate Action Equity ETF</v>
          </cell>
          <cell r="C272" t="str">
            <v>Equity: U.S. Low Carbon</v>
          </cell>
          <cell r="D272">
            <v>2390000000</v>
          </cell>
          <cell r="E272">
            <v>0.27400000000000002</v>
          </cell>
          <cell r="F272">
            <v>6.9999999999999999E-4</v>
          </cell>
          <cell r="G272" t="str">
            <v>$2.39B</v>
          </cell>
          <cell r="H272">
            <v>-30000000</v>
          </cell>
          <cell r="I272" t="str">
            <v>Equity</v>
          </cell>
          <cell r="J272" t="str">
            <v>U.S. Low Carbon</v>
          </cell>
        </row>
        <row r="273">
          <cell r="A273" t="str">
            <v>MSOX</v>
          </cell>
          <cell r="B273" t="str">
            <v>AdvisorShares MSOS Daily Leveraged ETF</v>
          </cell>
          <cell r="C273" t="str">
            <v>Leveraged Equity: U.S. Cannabis</v>
          </cell>
          <cell r="D273">
            <v>18060000</v>
          </cell>
          <cell r="E273">
            <v>-0.85099999999999998</v>
          </cell>
          <cell r="F273">
            <v>1.1299999999999999E-2</v>
          </cell>
          <cell r="G273" t="str">
            <v>$18.06M</v>
          </cell>
          <cell r="H273">
            <v>-33670000</v>
          </cell>
          <cell r="I273" t="str">
            <v>Leveraged Equity</v>
          </cell>
          <cell r="J273" t="str">
            <v>U.S. Cannabis</v>
          </cell>
        </row>
        <row r="274">
          <cell r="A274" t="str">
            <v>FAN</v>
          </cell>
          <cell r="B274" t="str">
            <v>First Trust Global Wind Energy ETF</v>
          </cell>
          <cell r="C274" t="str">
            <v>Equity: Global Renewable Energy</v>
          </cell>
          <cell r="D274">
            <v>144800000</v>
          </cell>
          <cell r="E274">
            <v>-6.8000000000000005E-2</v>
          </cell>
          <cell r="F274">
            <v>6.0000000000000001E-3</v>
          </cell>
          <cell r="G274" t="str">
            <v>$144.80M</v>
          </cell>
          <cell r="H274">
            <v>-35020000</v>
          </cell>
          <cell r="I274" t="str">
            <v>Equity</v>
          </cell>
          <cell r="J274" t="str">
            <v>Global Renewable Energy</v>
          </cell>
        </row>
        <row r="275">
          <cell r="A275" t="str">
            <v>DRIV</v>
          </cell>
          <cell r="B275" t="str">
            <v>Global X Autonomous &amp; Electric Vehicles ETF</v>
          </cell>
          <cell r="C275" t="str">
            <v>Equity: Global Mobility</v>
          </cell>
          <cell r="D275">
            <v>389230000</v>
          </cell>
          <cell r="E275">
            <v>-2.9000000000000001E-2</v>
          </cell>
          <cell r="F275">
            <v>6.7999999999999996E-3</v>
          </cell>
          <cell r="G275" t="str">
            <v>$389.23M</v>
          </cell>
          <cell r="H275">
            <v>-35040000</v>
          </cell>
          <cell r="I275" t="str">
            <v>Equity</v>
          </cell>
          <cell r="J275" t="str">
            <v>Global Mobility</v>
          </cell>
        </row>
        <row r="276">
          <cell r="A276" t="str">
            <v>MJUS</v>
          </cell>
          <cell r="B276" t="str">
            <v>Amplify U.S. Alternative Harvest ETF</v>
          </cell>
          <cell r="C276" t="str">
            <v>Equity: U.S. Cannabis</v>
          </cell>
          <cell r="D276">
            <v>64220000</v>
          </cell>
          <cell r="E276">
            <v>-0.41699999999999998</v>
          </cell>
          <cell r="F276">
            <v>7.4999999999999997E-3</v>
          </cell>
          <cell r="G276" t="str">
            <v>$64.22M</v>
          </cell>
          <cell r="H276">
            <v>-44090000</v>
          </cell>
          <cell r="I276" t="str">
            <v>Equity</v>
          </cell>
          <cell r="J276" t="str">
            <v>U.S. Cannabis</v>
          </cell>
        </row>
        <row r="277">
          <cell r="A277" t="str">
            <v>EMQQ</v>
          </cell>
          <cell r="B277" t="str">
            <v>EMQQ The Emerging Markets Internet ETF</v>
          </cell>
          <cell r="C277" t="str">
            <v>Equity: Emerging Markets Internet</v>
          </cell>
          <cell r="D277">
            <v>344890000</v>
          </cell>
          <cell r="E277">
            <v>0.16900000000000001</v>
          </cell>
          <cell r="F277">
            <v>8.6E-3</v>
          </cell>
          <cell r="G277" t="str">
            <v>$344.89M</v>
          </cell>
          <cell r="H277">
            <v>-51720000</v>
          </cell>
          <cell r="I277" t="str">
            <v>Equity</v>
          </cell>
          <cell r="J277" t="str">
            <v>Emerging Markets Internet</v>
          </cell>
        </row>
        <row r="278">
          <cell r="A278" t="str">
            <v>EMCR</v>
          </cell>
          <cell r="B278" t="str">
            <v>Xtrackers Emerging Markets Carbon Reduction and Climate Improvers ETF</v>
          </cell>
          <cell r="C278" t="str">
            <v>Equity: Emerging Markets Low Carbon</v>
          </cell>
          <cell r="D278">
            <v>43340000</v>
          </cell>
          <cell r="E278">
            <v>0.107</v>
          </cell>
          <cell r="F278">
            <v>1.5E-3</v>
          </cell>
          <cell r="G278" t="str">
            <v>$43.34M</v>
          </cell>
          <cell r="H278">
            <v>-56850000</v>
          </cell>
          <cell r="I278" t="str">
            <v>Equity</v>
          </cell>
          <cell r="J278" t="str">
            <v>Emerging Markets Low Carbon</v>
          </cell>
        </row>
        <row r="279">
          <cell r="A279" t="str">
            <v>ROBO</v>
          </cell>
          <cell r="B279" t="str">
            <v>ROBO Global Robotics &amp; Automation Index ETF</v>
          </cell>
          <cell r="C279" t="str">
            <v>Equity: Global Robotics &amp; AI</v>
          </cell>
          <cell r="D279">
            <v>1040000000</v>
          </cell>
          <cell r="E279">
            <v>0.01</v>
          </cell>
          <cell r="F279">
            <v>9.4999999999999998E-3</v>
          </cell>
          <cell r="G279" t="str">
            <v>$1.04B</v>
          </cell>
          <cell r="H279">
            <v>-60000000</v>
          </cell>
          <cell r="I279" t="str">
            <v>Equity</v>
          </cell>
          <cell r="J279" t="str">
            <v>Global Robotics &amp; AI</v>
          </cell>
        </row>
        <row r="280">
          <cell r="A280" t="str">
            <v>URNJ</v>
          </cell>
          <cell r="B280" t="str">
            <v>Sprott Junior Uranium Miners ETF</v>
          </cell>
          <cell r="C280" t="str">
            <v>Equity: Global Nuclear Energy</v>
          </cell>
          <cell r="D280">
            <v>241630000</v>
          </cell>
          <cell r="E280">
            <v>-5.8000000000000003E-2</v>
          </cell>
          <cell r="F280">
            <v>8.0000000000000002E-3</v>
          </cell>
          <cell r="G280" t="str">
            <v>$241.63M</v>
          </cell>
          <cell r="H280">
            <v>-69110000</v>
          </cell>
          <cell r="I280" t="str">
            <v>Equity</v>
          </cell>
          <cell r="J280" t="str">
            <v>Global Nuclear Energy</v>
          </cell>
        </row>
        <row r="281">
          <cell r="A281" t="str">
            <v>FIW</v>
          </cell>
          <cell r="B281" t="str">
            <v>First Trust Water ETF</v>
          </cell>
          <cell r="C281" t="str">
            <v>Equity: U.S. Water</v>
          </cell>
          <cell r="D281">
            <v>1780000000</v>
          </cell>
          <cell r="E281">
            <v>8.5000000000000006E-2</v>
          </cell>
          <cell r="F281">
            <v>5.3E-3</v>
          </cell>
          <cell r="G281" t="str">
            <v>$1.78B</v>
          </cell>
          <cell r="H281">
            <v>-70000000</v>
          </cell>
          <cell r="I281" t="str">
            <v>Equity</v>
          </cell>
          <cell r="J281" t="str">
            <v>U.S. Water</v>
          </cell>
        </row>
        <row r="282">
          <cell r="A282" t="str">
            <v>INCO</v>
          </cell>
          <cell r="B282" t="str">
            <v>Columbia India Consumer ETF</v>
          </cell>
          <cell r="C282" t="str">
            <v>Equity: India Consumer</v>
          </cell>
          <cell r="D282">
            <v>379260000</v>
          </cell>
          <cell r="E282">
            <v>0.16</v>
          </cell>
          <cell r="F282">
            <v>7.4999999999999997E-3</v>
          </cell>
          <cell r="G282" t="str">
            <v>$379.26M</v>
          </cell>
          <cell r="H282">
            <v>-76360000</v>
          </cell>
          <cell r="I282" t="str">
            <v>Equity</v>
          </cell>
          <cell r="J282" t="str">
            <v>India Consumer</v>
          </cell>
        </row>
        <row r="283">
          <cell r="A283" t="str">
            <v>CWEB</v>
          </cell>
          <cell r="B283" t="str">
            <v>Direxion Daily CSI China Internet Index Bull 2x Shares</v>
          </cell>
          <cell r="C283" t="str">
            <v>Leveraged Equity: China Internet</v>
          </cell>
          <cell r="D283">
            <v>297050000</v>
          </cell>
          <cell r="E283">
            <v>3.6999999999999998E-2</v>
          </cell>
          <cell r="F283">
            <v>1.2800000000000001E-2</v>
          </cell>
          <cell r="G283" t="str">
            <v>$297.05M</v>
          </cell>
          <cell r="H283">
            <v>-81230000</v>
          </cell>
          <cell r="I283" t="str">
            <v>Leveraged Equity</v>
          </cell>
          <cell r="J283" t="str">
            <v>China Internet</v>
          </cell>
        </row>
        <row r="284">
          <cell r="A284" t="str">
            <v>MOO</v>
          </cell>
          <cell r="B284" t="str">
            <v>VanEck Agribusiness ETF</v>
          </cell>
          <cell r="C284" t="str">
            <v>Equity: Global Agriculture</v>
          </cell>
          <cell r="D284">
            <v>566270000</v>
          </cell>
          <cell r="E284">
            <v>-0.125</v>
          </cell>
          <cell r="F284">
            <v>5.3E-3</v>
          </cell>
          <cell r="G284" t="str">
            <v>$566.27M</v>
          </cell>
          <cell r="H284">
            <v>-81990000</v>
          </cell>
          <cell r="I284" t="str">
            <v>Equity</v>
          </cell>
          <cell r="J284" t="str">
            <v>Global Agriculture</v>
          </cell>
        </row>
        <row r="285">
          <cell r="A285" t="str">
            <v>USCL</v>
          </cell>
          <cell r="B285" t="str">
            <v>iShares Climate Conscious &amp; Transition MSCI USA ETF</v>
          </cell>
          <cell r="C285" t="str">
            <v>Equity: U.S. Low Carbon</v>
          </cell>
          <cell r="D285">
            <v>2260000000</v>
          </cell>
          <cell r="E285">
            <v>0.27200000000000002</v>
          </cell>
          <cell r="F285">
            <v>8.0000000000000004E-4</v>
          </cell>
          <cell r="G285" t="str">
            <v>$2.26B</v>
          </cell>
          <cell r="H285">
            <v>-100000000</v>
          </cell>
          <cell r="I285" t="str">
            <v>Equity</v>
          </cell>
          <cell r="J285" t="str">
            <v>U.S. Low Carbon</v>
          </cell>
        </row>
        <row r="286">
          <cell r="A286" t="str">
            <v>PABU</v>
          </cell>
          <cell r="B286" t="str">
            <v>iShares Paris-Aligned Climate MSCI USA ETF</v>
          </cell>
          <cell r="C286" t="str">
            <v>Equity: U.S. Low Carbon</v>
          </cell>
          <cell r="D286">
            <v>1960000000</v>
          </cell>
          <cell r="E286">
            <v>0.249</v>
          </cell>
          <cell r="F286">
            <v>1E-3</v>
          </cell>
          <cell r="G286" t="str">
            <v>$1.96B</v>
          </cell>
          <cell r="H286">
            <v>-100000000</v>
          </cell>
          <cell r="I286" t="str">
            <v>Equity</v>
          </cell>
          <cell r="J286" t="str">
            <v>U.S. Low Carbon</v>
          </cell>
        </row>
        <row r="287">
          <cell r="A287" t="str">
            <v>PHO</v>
          </cell>
          <cell r="B287" t="str">
            <v>Invesco Water Resources ETF</v>
          </cell>
          <cell r="C287" t="str">
            <v>Equity: U.S. Water</v>
          </cell>
          <cell r="D287">
            <v>2130000000</v>
          </cell>
          <cell r="E287">
            <v>8.6999999999999994E-2</v>
          </cell>
          <cell r="F287">
            <v>5.8999999999999999E-3</v>
          </cell>
          <cell r="G287" t="str">
            <v>$2.13B</v>
          </cell>
          <cell r="H287">
            <v>-120000000</v>
          </cell>
          <cell r="I287" t="str">
            <v>Equity</v>
          </cell>
          <cell r="J287" t="str">
            <v>U.S. Water</v>
          </cell>
        </row>
        <row r="288">
          <cell r="A288" t="str">
            <v>ARKG</v>
          </cell>
          <cell r="B288" t="str">
            <v>ARK Genomic Revolution ETF</v>
          </cell>
          <cell r="C288" t="str">
            <v>Equity: Global Genomic Advancements</v>
          </cell>
          <cell r="D288">
            <v>1070000000.0000001</v>
          </cell>
          <cell r="E288">
            <v>-0.252</v>
          </cell>
          <cell r="F288">
            <v>7.4999999999999997E-3</v>
          </cell>
          <cell r="G288" t="str">
            <v>$1.07B</v>
          </cell>
          <cell r="H288">
            <v>-149999999.99999988</v>
          </cell>
          <cell r="I288" t="str">
            <v>Equity</v>
          </cell>
          <cell r="J288" t="str">
            <v>Global Genomic Advancements</v>
          </cell>
        </row>
        <row r="289">
          <cell r="A289" t="str">
            <v>NFRA</v>
          </cell>
          <cell r="B289" t="str">
            <v>FlexShares STOXX Global Broad Infrastructure Index Fund</v>
          </cell>
          <cell r="C289" t="str">
            <v>Equity: Global Infrastructure</v>
          </cell>
          <cell r="D289">
            <v>2340000000</v>
          </cell>
          <cell r="E289">
            <v>5.0999999999999997E-2</v>
          </cell>
          <cell r="F289">
            <v>4.7000000000000002E-3</v>
          </cell>
          <cell r="G289" t="str">
            <v>$2.34B</v>
          </cell>
          <cell r="H289">
            <v>-150000000</v>
          </cell>
          <cell r="I289" t="str">
            <v>Equity</v>
          </cell>
          <cell r="J289" t="str">
            <v>Global Infrastructure</v>
          </cell>
        </row>
        <row r="290">
          <cell r="A290" t="str">
            <v>LIT</v>
          </cell>
          <cell r="B290" t="str">
            <v>Global X Lithium &amp; Battery Tech ETF</v>
          </cell>
          <cell r="C290" t="str">
            <v>Equity: Global Mobility</v>
          </cell>
          <cell r="D290">
            <v>1110000000</v>
          </cell>
          <cell r="E290">
            <v>-0.19500000000000001</v>
          </cell>
          <cell r="F290">
            <v>7.4999999999999997E-3</v>
          </cell>
          <cell r="G290" t="str">
            <v>$1.11B</v>
          </cell>
          <cell r="H290">
            <v>-170000000</v>
          </cell>
          <cell r="I290" t="str">
            <v>Equity</v>
          </cell>
          <cell r="J290" t="str">
            <v>Global Mobility</v>
          </cell>
        </row>
        <row r="291">
          <cell r="A291" t="str">
            <v>TAN</v>
          </cell>
          <cell r="B291" t="str">
            <v>Invesco Solar ETF</v>
          </cell>
          <cell r="C291" t="str">
            <v>Equity: Global Renewable Energy</v>
          </cell>
          <cell r="D291">
            <v>806680000</v>
          </cell>
          <cell r="E291">
            <v>-0.33</v>
          </cell>
          <cell r="F291">
            <v>6.7000000000000002E-3</v>
          </cell>
          <cell r="G291" t="str">
            <v>$806.68M</v>
          </cell>
          <cell r="H291">
            <v>-203320000</v>
          </cell>
          <cell r="I291" t="str">
            <v>Equity</v>
          </cell>
          <cell r="J291" t="str">
            <v>Global Renewable Energy</v>
          </cell>
        </row>
        <row r="292">
          <cell r="A292" t="str">
            <v>URNM</v>
          </cell>
          <cell r="B292" t="str">
            <v>Sprott Uranium Miners ETF</v>
          </cell>
          <cell r="C292" t="str">
            <v>Equity: Global Nuclear Energy</v>
          </cell>
          <cell r="D292">
            <v>1440000000</v>
          </cell>
          <cell r="E292">
            <v>-6.3E-2</v>
          </cell>
          <cell r="F292">
            <v>7.4999999999999997E-3</v>
          </cell>
          <cell r="G292" t="str">
            <v>$1.44B</v>
          </cell>
          <cell r="H292">
            <v>-250000000</v>
          </cell>
          <cell r="I292" t="str">
            <v>Equity</v>
          </cell>
          <cell r="J292" t="str">
            <v>Global Nuclear Energy</v>
          </cell>
        </row>
        <row r="293">
          <cell r="A293" t="str">
            <v>MSOS</v>
          </cell>
          <cell r="B293" t="str">
            <v>AdvisorShares Pure US Cannabis ETF</v>
          </cell>
          <cell r="C293" t="str">
            <v>Equity: U.S. Cannabis</v>
          </cell>
          <cell r="D293">
            <v>469810000</v>
          </cell>
          <cell r="E293">
            <v>-0.39600000000000002</v>
          </cell>
          <cell r="F293">
            <v>8.3000000000000001E-3</v>
          </cell>
          <cell r="G293" t="str">
            <v>$469.81M</v>
          </cell>
          <cell r="H293">
            <v>-399490000</v>
          </cell>
          <cell r="I293" t="str">
            <v>Equity</v>
          </cell>
          <cell r="J293" t="str">
            <v>U.S. Cannabis</v>
          </cell>
        </row>
        <row r="294">
          <cell r="A294" t="str">
            <v>URA</v>
          </cell>
          <cell r="B294" t="str">
            <v>Global X Uranium ETF</v>
          </cell>
          <cell r="C294" t="str">
            <v>Equity: Global Nuclear Energy</v>
          </cell>
          <cell r="D294">
            <v>3230000000</v>
          </cell>
          <cell r="E294">
            <v>6.6000000000000003E-2</v>
          </cell>
          <cell r="F294">
            <v>6.8999999999999999E-3</v>
          </cell>
          <cell r="G294" t="str">
            <v>$3.23B</v>
          </cell>
          <cell r="H294">
            <v>-460000000</v>
          </cell>
          <cell r="I294" t="str">
            <v>Equity</v>
          </cell>
          <cell r="J294" t="str">
            <v>Global Nuclear Energy</v>
          </cell>
        </row>
        <row r="295">
          <cell r="A295" t="str">
            <v>GNR</v>
          </cell>
          <cell r="B295" t="str">
            <v>SPDR S&amp;P Global Natural Resources ETF</v>
          </cell>
          <cell r="C295" t="str">
            <v>Equity: Global Natural Resources</v>
          </cell>
          <cell r="D295">
            <v>2570000000</v>
          </cell>
          <cell r="E295">
            <v>-7.4999999999999997E-2</v>
          </cell>
          <cell r="F295">
            <v>4.0000000000000001E-3</v>
          </cell>
          <cell r="G295" t="str">
            <v>$2.57B</v>
          </cell>
          <cell r="H295">
            <v>-610000000</v>
          </cell>
          <cell r="I295" t="str">
            <v>Equity</v>
          </cell>
          <cell r="J295" t="str">
            <v>Global Natural Resources</v>
          </cell>
        </row>
        <row r="296">
          <cell r="A296" t="str">
            <v>GUNR</v>
          </cell>
          <cell r="B296" t="str">
            <v>FlexShares Morningstar Global Upstream Natural Resources Index Fund</v>
          </cell>
          <cell r="C296" t="str">
            <v>Equity: Global Natural Resources</v>
          </cell>
          <cell r="D296">
            <v>5040000000</v>
          </cell>
          <cell r="E296">
            <v>-7.6999999999999999E-2</v>
          </cell>
          <cell r="F296">
            <v>4.5999999999999999E-3</v>
          </cell>
          <cell r="G296" t="str">
            <v>$5.04B</v>
          </cell>
          <cell r="H296">
            <v>-670000000</v>
          </cell>
          <cell r="I296" t="str">
            <v>Equity</v>
          </cell>
          <cell r="J296" t="str">
            <v>Global Natural Resources</v>
          </cell>
        </row>
        <row r="297">
          <cell r="A297" t="str">
            <v>KWEB</v>
          </cell>
          <cell r="B297" t="str">
            <v>KraneShares CSI China Internet ETF</v>
          </cell>
          <cell r="C297" t="str">
            <v>Equity: China Internet</v>
          </cell>
          <cell r="D297">
            <v>5410000000</v>
          </cell>
          <cell r="E297">
            <v>0.13900000000000001</v>
          </cell>
          <cell r="F297">
            <v>7.0000000000000001E-3</v>
          </cell>
          <cell r="G297" t="str">
            <v>$5.41B</v>
          </cell>
          <cell r="H297">
            <v>-1730000000</v>
          </cell>
          <cell r="I297" t="str">
            <v>Equity</v>
          </cell>
          <cell r="J297" t="str">
            <v>China Internet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sqref="A1:F1"/>
    </sheetView>
  </sheetViews>
  <sheetFormatPr defaultRowHeight="16.5" x14ac:dyDescent="0.3"/>
  <cols>
    <col min="1" max="1" width="33.625" bestFit="1" customWidth="1"/>
    <col min="2" max="2" width="11.5" bestFit="1" customWidth="1"/>
    <col min="3" max="3" width="16.25" bestFit="1" customWidth="1"/>
    <col min="4" max="4" width="11.625" bestFit="1" customWidth="1"/>
    <col min="5" max="5" width="15.25" bestFit="1" customWidth="1"/>
  </cols>
  <sheetData>
    <row r="1" spans="1:6" x14ac:dyDescent="0.3">
      <c r="A1" s="12" t="s">
        <v>863</v>
      </c>
      <c r="B1" s="12"/>
      <c r="C1" s="12"/>
      <c r="D1" s="12"/>
      <c r="E1" s="12"/>
      <c r="F1" s="12"/>
    </row>
    <row r="2" spans="1:6" ht="24" x14ac:dyDescent="0.3">
      <c r="A2" s="9" t="s">
        <v>859</v>
      </c>
      <c r="B2" s="9" t="s">
        <v>862</v>
      </c>
      <c r="C2" s="9" t="s">
        <v>860</v>
      </c>
      <c r="D2" s="9" t="s">
        <v>861</v>
      </c>
      <c r="E2" s="10" t="s">
        <v>1087</v>
      </c>
      <c r="F2" s="10" t="s">
        <v>868</v>
      </c>
    </row>
    <row r="3" spans="1:6" x14ac:dyDescent="0.3">
      <c r="A3" s="5" t="s">
        <v>840</v>
      </c>
      <c r="B3" s="5" t="s">
        <v>866</v>
      </c>
      <c r="C3" s="6">
        <v>12864726500</v>
      </c>
      <c r="D3" s="7">
        <f>C3/$C$79</f>
        <v>8.9644891107307126E-2</v>
      </c>
      <c r="E3" s="6">
        <v>-171940000</v>
      </c>
      <c r="F3" s="7">
        <f>E3/$E$79</f>
        <v>-3.9446184199961001E-2</v>
      </c>
    </row>
    <row r="4" spans="1:6" x14ac:dyDescent="0.3">
      <c r="A4" s="5" t="s">
        <v>847</v>
      </c>
      <c r="B4" s="5" t="s">
        <v>866</v>
      </c>
      <c r="C4" s="6">
        <v>4753370000</v>
      </c>
      <c r="D4" s="7">
        <f>C4/$C$79</f>
        <v>3.3122766818458244E-2</v>
      </c>
      <c r="E4" s="6">
        <v>231620000</v>
      </c>
      <c r="F4" s="7">
        <f>E4/$E$79</f>
        <v>5.3137868933319565E-2</v>
      </c>
    </row>
    <row r="5" spans="1:6" x14ac:dyDescent="0.3">
      <c r="A5" s="5" t="s">
        <v>824</v>
      </c>
      <c r="B5" s="5" t="s">
        <v>1094</v>
      </c>
      <c r="C5" s="6">
        <v>2795810000</v>
      </c>
      <c r="D5" s="7">
        <f>C5/$C$79</f>
        <v>1.9481959683069854E-2</v>
      </c>
      <c r="E5" s="6">
        <v>89540000</v>
      </c>
      <c r="F5" s="7">
        <f>E5/$E$79</f>
        <v>2.0542115466235359E-2</v>
      </c>
    </row>
    <row r="6" spans="1:6" x14ac:dyDescent="0.3">
      <c r="A6" s="5" t="s">
        <v>809</v>
      </c>
      <c r="B6" s="5" t="s">
        <v>1094</v>
      </c>
      <c r="C6" s="6">
        <v>9855810000</v>
      </c>
      <c r="D6" s="7">
        <f>C6/$C$79</f>
        <v>6.8677947737506018E-2</v>
      </c>
      <c r="E6" s="6">
        <v>247700000</v>
      </c>
      <c r="F6" s="7">
        <f>E6/$E$79</f>
        <v>5.6826915356114574E-2</v>
      </c>
    </row>
    <row r="7" spans="1:6" x14ac:dyDescent="0.3">
      <c r="A7" s="5" t="s">
        <v>829</v>
      </c>
      <c r="B7" s="5" t="s">
        <v>1094</v>
      </c>
      <c r="C7" s="6">
        <v>1140130000</v>
      </c>
      <c r="D7" s="7">
        <f>C7/$C$79</f>
        <v>7.9447339745756795E-3</v>
      </c>
      <c r="E7" s="6">
        <v>-6900000</v>
      </c>
      <c r="F7" s="7">
        <f>E7/$E$79</f>
        <v>-1.5829863381396469E-3</v>
      </c>
    </row>
    <row r="8" spans="1:6" x14ac:dyDescent="0.3">
      <c r="A8" s="5" t="s">
        <v>849</v>
      </c>
      <c r="B8" s="5" t="s">
        <v>866</v>
      </c>
      <c r="C8" s="6">
        <v>7815390000</v>
      </c>
      <c r="D8" s="7">
        <f>C8/$C$79</f>
        <v>5.4459749728152949E-2</v>
      </c>
      <c r="E8" s="6">
        <v>-71910000</v>
      </c>
      <c r="F8" s="7">
        <f>E8/$E$79</f>
        <v>-1.6497470663133625E-2</v>
      </c>
    </row>
    <row r="9" spans="1:6" x14ac:dyDescent="0.3">
      <c r="A9" s="5" t="s">
        <v>812</v>
      </c>
      <c r="B9" s="5" t="s">
        <v>1094</v>
      </c>
      <c r="C9" s="6">
        <v>11107780000</v>
      </c>
      <c r="D9" s="7">
        <f>C9/$C$79</f>
        <v>7.7402013058258487E-2</v>
      </c>
      <c r="E9" s="6">
        <v>85400000</v>
      </c>
      <c r="F9" s="7">
        <f>E9/$E$79</f>
        <v>1.9592323663351573E-2</v>
      </c>
    </row>
    <row r="10" spans="1:6" x14ac:dyDescent="0.3">
      <c r="A10" s="5" t="s">
        <v>818</v>
      </c>
      <c r="B10" s="5" t="s">
        <v>1094</v>
      </c>
      <c r="C10" s="6">
        <v>10124760000</v>
      </c>
      <c r="D10" s="7">
        <f>C10/$C$79</f>
        <v>7.0552064024650585E-2</v>
      </c>
      <c r="E10" s="6">
        <v>119430000</v>
      </c>
      <c r="F10" s="7">
        <f>E10/$E$79</f>
        <v>2.7399428748408412E-2</v>
      </c>
    </row>
    <row r="11" spans="1:6" x14ac:dyDescent="0.3">
      <c r="A11" s="5" t="s">
        <v>854</v>
      </c>
      <c r="B11" s="5" t="s">
        <v>866</v>
      </c>
      <c r="C11" s="6">
        <v>845930000</v>
      </c>
      <c r="D11" s="7">
        <f>C11/$C$79</f>
        <v>5.8946688632987515E-3</v>
      </c>
      <c r="E11" s="6">
        <v>9970000</v>
      </c>
      <c r="F11" s="7">
        <f>E11/$E$79</f>
        <v>2.2873005494568523E-3</v>
      </c>
    </row>
    <row r="12" spans="1:6" x14ac:dyDescent="0.3">
      <c r="A12" s="5" t="s">
        <v>800</v>
      </c>
      <c r="B12" s="5" t="s">
        <v>864</v>
      </c>
      <c r="C12" s="6">
        <v>5363862710</v>
      </c>
      <c r="D12" s="7">
        <f>C12/$C$79</f>
        <v>3.737684501512685E-2</v>
      </c>
      <c r="E12" s="6">
        <v>123310000</v>
      </c>
      <c r="F12" s="7">
        <f>E12/$E$79</f>
        <v>2.8289571790724617E-2</v>
      </c>
    </row>
    <row r="13" spans="1:6" x14ac:dyDescent="0.3">
      <c r="A13" s="5" t="s">
        <v>825</v>
      </c>
      <c r="B13" s="5" t="s">
        <v>1094</v>
      </c>
      <c r="C13" s="6">
        <v>4234610400</v>
      </c>
      <c r="D13" s="7">
        <f>C13/$C$79</f>
        <v>2.9507909724304695E-2</v>
      </c>
      <c r="E13" s="6">
        <v>236130000</v>
      </c>
      <c r="F13" s="7">
        <f>E13/$E$79</f>
        <v>5.417254551085722E-2</v>
      </c>
    </row>
    <row r="14" spans="1:6" x14ac:dyDescent="0.3">
      <c r="A14" s="5" t="s">
        <v>819</v>
      </c>
      <c r="B14" s="5" t="s">
        <v>1094</v>
      </c>
      <c r="C14" s="6">
        <v>2418590000</v>
      </c>
      <c r="D14" s="7">
        <f>C14/$C$79</f>
        <v>1.6853388774586225E-2</v>
      </c>
      <c r="E14" s="6">
        <v>1824140000</v>
      </c>
      <c r="F14" s="7">
        <f>E14/$E$79</f>
        <v>0.41849111577595005</v>
      </c>
    </row>
    <row r="15" spans="1:6" x14ac:dyDescent="0.3">
      <c r="A15" s="5" t="s">
        <v>813</v>
      </c>
      <c r="B15" s="5" t="s">
        <v>1094</v>
      </c>
      <c r="C15" s="6">
        <v>1280030000</v>
      </c>
      <c r="D15" s="7">
        <f>C15/$C$79</f>
        <v>8.9195949843229351E-3</v>
      </c>
      <c r="E15" s="6">
        <v>53409999.999999993</v>
      </c>
      <c r="F15" s="7">
        <f>E15/$E$79</f>
        <v>1.2253231930440367E-2</v>
      </c>
    </row>
    <row r="16" spans="1:6" x14ac:dyDescent="0.3">
      <c r="A16" s="5" t="s">
        <v>835</v>
      </c>
      <c r="B16" s="5" t="s">
        <v>1096</v>
      </c>
      <c r="C16" s="6">
        <v>5870000000</v>
      </c>
      <c r="D16" s="7">
        <f>C16/$C$79</f>
        <v>4.0903746441861226E-2</v>
      </c>
      <c r="E16" s="6">
        <v>50000000</v>
      </c>
      <c r="F16" s="7">
        <f>E16/$E$79</f>
        <v>1.1470915493765558E-2</v>
      </c>
    </row>
    <row r="17" spans="1:6" x14ac:dyDescent="0.3">
      <c r="A17" s="5" t="s">
        <v>841</v>
      </c>
      <c r="B17" s="5" t="s">
        <v>866</v>
      </c>
      <c r="C17" s="6">
        <v>1415060000</v>
      </c>
      <c r="D17" s="7">
        <f>C17/$C$79</f>
        <v>9.8605205178909968E-3</v>
      </c>
      <c r="E17" s="6">
        <v>33200000</v>
      </c>
      <c r="F17" s="7">
        <f>E17/$E$79</f>
        <v>7.61668788786033E-3</v>
      </c>
    </row>
    <row r="18" spans="1:6" x14ac:dyDescent="0.3">
      <c r="A18" s="5" t="s">
        <v>848</v>
      </c>
      <c r="B18" s="5" t="s">
        <v>866</v>
      </c>
      <c r="C18" s="6">
        <v>11644450000</v>
      </c>
      <c r="D18" s="7">
        <f>C18/$C$79</f>
        <v>8.1141674660124535E-2</v>
      </c>
      <c r="E18" s="6">
        <v>-40000000</v>
      </c>
      <c r="F18" s="7">
        <f>E18/$E$79</f>
        <v>-9.1767323950124463E-3</v>
      </c>
    </row>
    <row r="19" spans="1:6" x14ac:dyDescent="0.3">
      <c r="A19" s="5" t="s">
        <v>816</v>
      </c>
      <c r="B19" s="5" t="s">
        <v>1094</v>
      </c>
      <c r="C19" s="6">
        <v>1125240000</v>
      </c>
      <c r="D19" s="7">
        <f>C19/$C$79</f>
        <v>7.8409764303645543E-3</v>
      </c>
      <c r="E19" s="6">
        <v>-9339999.9999998808</v>
      </c>
      <c r="F19" s="7">
        <f>E19/$E$79</f>
        <v>-2.1427670142353788E-3</v>
      </c>
    </row>
    <row r="20" spans="1:6" x14ac:dyDescent="0.3">
      <c r="A20" s="5" t="s">
        <v>1089</v>
      </c>
      <c r="B20" s="5" t="s">
        <v>1094</v>
      </c>
      <c r="C20" s="6">
        <v>150660000</v>
      </c>
      <c r="D20" s="7">
        <f>C20/$C$79</f>
        <v>1.0498395977735627E-3</v>
      </c>
      <c r="E20" s="6">
        <v>210000</v>
      </c>
      <c r="F20" s="7">
        <f>E20/$E$79</f>
        <v>4.8177845073815338E-5</v>
      </c>
    </row>
    <row r="21" spans="1:6" x14ac:dyDescent="0.3">
      <c r="A21" s="5" t="s">
        <v>836</v>
      </c>
      <c r="B21" s="5" t="s">
        <v>1096</v>
      </c>
      <c r="C21" s="6">
        <v>1215040000</v>
      </c>
      <c r="D21" s="7">
        <f>C21/$C$79</f>
        <v>8.4667270999521406E-3</v>
      </c>
      <c r="E21" s="6">
        <v>26090000</v>
      </c>
      <c r="F21" s="7">
        <f>E21/$E$79</f>
        <v>5.9855237046468682E-3</v>
      </c>
    </row>
    <row r="22" spans="1:6" x14ac:dyDescent="0.3">
      <c r="A22" s="5" t="s">
        <v>857</v>
      </c>
      <c r="B22" s="5" t="s">
        <v>866</v>
      </c>
      <c r="C22" s="6">
        <v>684960000</v>
      </c>
      <c r="D22" s="7">
        <f>C22/$C$79</f>
        <v>4.7729863991170813E-3</v>
      </c>
      <c r="E22" s="6">
        <v>540650000</v>
      </c>
      <c r="F22" s="7">
        <f>E22/$E$79</f>
        <v>0.12403500923408697</v>
      </c>
    </row>
    <row r="23" spans="1:6" x14ac:dyDescent="0.3">
      <c r="A23" s="5" t="s">
        <v>855</v>
      </c>
      <c r="B23" s="5" t="s">
        <v>866</v>
      </c>
      <c r="C23" s="6">
        <v>260580000</v>
      </c>
      <c r="D23" s="7">
        <f>C23/$C$79</f>
        <v>1.8157918650460304E-3</v>
      </c>
      <c r="E23" s="6">
        <v>8910000</v>
      </c>
      <c r="F23" s="7">
        <f>E23/$E$79</f>
        <v>2.0441171409890223E-3</v>
      </c>
    </row>
    <row r="24" spans="1:6" x14ac:dyDescent="0.3">
      <c r="A24" s="5" t="s">
        <v>807</v>
      </c>
      <c r="B24" s="5" t="s">
        <v>1094</v>
      </c>
      <c r="C24" s="6">
        <v>1230980000</v>
      </c>
      <c r="D24" s="7">
        <f>C24/$C$79</f>
        <v>8.5778013279390695E-3</v>
      </c>
      <c r="E24" s="6">
        <v>66750000</v>
      </c>
      <c r="F24" s="7">
        <f>E24/$E$79</f>
        <v>1.531367218417702E-2</v>
      </c>
    </row>
    <row r="25" spans="1:6" x14ac:dyDescent="0.3">
      <c r="A25" s="5" t="s">
        <v>826</v>
      </c>
      <c r="B25" s="5" t="s">
        <v>1094</v>
      </c>
      <c r="C25" s="6">
        <v>337810000</v>
      </c>
      <c r="D25" s="7">
        <f>C25/$C$79</f>
        <v>2.3539513774318808E-3</v>
      </c>
      <c r="E25" s="6">
        <v>-8520000</v>
      </c>
      <c r="F25" s="7">
        <f>E25/$E$79</f>
        <v>-1.9546440001376509E-3</v>
      </c>
    </row>
    <row r="26" spans="1:6" x14ac:dyDescent="0.3">
      <c r="A26" s="5" t="s">
        <v>817</v>
      </c>
      <c r="B26" s="5" t="s">
        <v>1094</v>
      </c>
      <c r="C26" s="6">
        <v>1373420000</v>
      </c>
      <c r="D26" s="7">
        <f>C26/$C$79</f>
        <v>9.5703617441535004E-3</v>
      </c>
      <c r="E26" s="6">
        <v>93509999.999999881</v>
      </c>
      <c r="F26" s="7">
        <f>E26/$E$79</f>
        <v>2.145290615644032E-2</v>
      </c>
    </row>
    <row r="27" spans="1:6" x14ac:dyDescent="0.3">
      <c r="A27" s="5" t="s">
        <v>838</v>
      </c>
      <c r="B27" s="5" t="s">
        <v>866</v>
      </c>
      <c r="C27" s="6">
        <v>654120000</v>
      </c>
      <c r="D27" s="7">
        <f>C27/$C$79</f>
        <v>4.5580849442164E-3</v>
      </c>
      <c r="E27" s="6">
        <v>9900000</v>
      </c>
      <c r="F27" s="7">
        <f>E27/$E$79</f>
        <v>2.2712412677655803E-3</v>
      </c>
    </row>
    <row r="28" spans="1:6" x14ac:dyDescent="0.3">
      <c r="A28" s="5" t="s">
        <v>796</v>
      </c>
      <c r="B28" s="5" t="s">
        <v>864</v>
      </c>
      <c r="C28" s="6">
        <v>319950000</v>
      </c>
      <c r="D28" s="7">
        <f>C28/$C$79</f>
        <v>2.2294980705406305E-3</v>
      </c>
      <c r="E28" s="6">
        <v>6110000</v>
      </c>
      <c r="F28" s="7">
        <f>E28/$E$79</f>
        <v>1.4017458733381512E-3</v>
      </c>
    </row>
    <row r="29" spans="1:6" x14ac:dyDescent="0.3">
      <c r="A29" s="5" t="s">
        <v>842</v>
      </c>
      <c r="B29" s="5" t="s">
        <v>866</v>
      </c>
      <c r="C29" s="6">
        <v>276300000</v>
      </c>
      <c r="D29" s="7">
        <f>C29/$C$79</f>
        <v>1.9253330735751716E-3</v>
      </c>
      <c r="E29" s="6">
        <v>930000</v>
      </c>
      <c r="F29" s="7">
        <f>E29/$E$79</f>
        <v>2.1335902818403937E-4</v>
      </c>
    </row>
    <row r="30" spans="1:6" x14ac:dyDescent="0.3">
      <c r="A30" s="5" t="s">
        <v>828</v>
      </c>
      <c r="B30" s="5" t="s">
        <v>1094</v>
      </c>
      <c r="C30" s="6">
        <v>350490000</v>
      </c>
      <c r="D30" s="7">
        <f>C30/$C$79</f>
        <v>2.4423090443625116E-3</v>
      </c>
      <c r="E30" s="6">
        <v>4380000</v>
      </c>
      <c r="F30" s="7">
        <f>E30/$E$79</f>
        <v>1.0048521972538629E-3</v>
      </c>
    </row>
    <row r="31" spans="1:6" x14ac:dyDescent="0.3">
      <c r="A31" s="5" t="s">
        <v>1091</v>
      </c>
      <c r="B31" s="5" t="s">
        <v>866</v>
      </c>
      <c r="C31" s="6">
        <v>21980000</v>
      </c>
      <c r="D31" s="7">
        <f>C31/$C$79</f>
        <v>1.5316258037344289E-4</v>
      </c>
      <c r="E31" s="6">
        <v>0</v>
      </c>
      <c r="F31" s="7">
        <f>E31/$E$79</f>
        <v>0</v>
      </c>
    </row>
    <row r="32" spans="1:6" x14ac:dyDescent="0.3">
      <c r="A32" s="5" t="s">
        <v>833</v>
      </c>
      <c r="B32" s="5" t="s">
        <v>865</v>
      </c>
      <c r="C32" s="6">
        <v>61240000</v>
      </c>
      <c r="D32" s="7">
        <f>C32/$C$79</f>
        <v>4.2673687088578904E-4</v>
      </c>
      <c r="E32" s="6">
        <v>1370000</v>
      </c>
      <c r="F32" s="7">
        <f>E32/$E$79</f>
        <v>3.1430308452917629E-4</v>
      </c>
    </row>
    <row r="33" spans="1:6" x14ac:dyDescent="0.3">
      <c r="A33" s="5" t="s">
        <v>791</v>
      </c>
      <c r="B33" s="5" t="s">
        <v>864</v>
      </c>
      <c r="C33" s="6">
        <v>69780000</v>
      </c>
      <c r="D33" s="7">
        <f>C33/$C$79</f>
        <v>4.8624589892897385E-4</v>
      </c>
      <c r="E33" s="6">
        <v>650000</v>
      </c>
      <c r="F33" s="7">
        <f>E33/$E$79</f>
        <v>1.4912190141895226E-4</v>
      </c>
    </row>
    <row r="34" spans="1:6" x14ac:dyDescent="0.3">
      <c r="A34" s="5" t="s">
        <v>834</v>
      </c>
      <c r="B34" s="5" t="s">
        <v>1095</v>
      </c>
      <c r="C34" s="6">
        <v>194440000</v>
      </c>
      <c r="D34" s="7">
        <f>C34/$C$79</f>
        <v>1.3549104698731681E-3</v>
      </c>
      <c r="E34" s="6">
        <v>4940000</v>
      </c>
      <c r="F34" s="7">
        <f>E34/$E$79</f>
        <v>1.1333264507840371E-3</v>
      </c>
    </row>
    <row r="35" spans="1:6" x14ac:dyDescent="0.3">
      <c r="A35" s="5" t="s">
        <v>856</v>
      </c>
      <c r="B35" s="5" t="s">
        <v>866</v>
      </c>
      <c r="C35" s="6">
        <v>20480000</v>
      </c>
      <c r="D35" s="7">
        <f>C35/$C$79</f>
        <v>1.4271017497944087E-4</v>
      </c>
      <c r="E35" s="6">
        <v>550000</v>
      </c>
      <c r="F35" s="7">
        <f>E35/$E$79</f>
        <v>1.2618007043142113E-4</v>
      </c>
    </row>
    <row r="36" spans="1:6" x14ac:dyDescent="0.3">
      <c r="A36" s="5" t="s">
        <v>793</v>
      </c>
      <c r="B36" s="5" t="s">
        <v>864</v>
      </c>
      <c r="C36" s="6">
        <v>110980000</v>
      </c>
      <c r="D36" s="7">
        <f>C36/$C$79</f>
        <v>7.7333863375089599E-4</v>
      </c>
      <c r="E36" s="6">
        <v>-400000</v>
      </c>
      <c r="F36" s="7">
        <f>E36/$E$79</f>
        <v>-9.1767323950124461E-5</v>
      </c>
    </row>
    <row r="37" spans="1:6" x14ac:dyDescent="0.3">
      <c r="A37" s="5" t="s">
        <v>851</v>
      </c>
      <c r="B37" s="5" t="s">
        <v>866</v>
      </c>
      <c r="C37" s="6">
        <v>123140000</v>
      </c>
      <c r="D37" s="7">
        <f>C37/$C$79</f>
        <v>8.58072800144939E-4</v>
      </c>
      <c r="E37" s="6">
        <v>680000</v>
      </c>
      <c r="F37" s="7">
        <f>E37/$E$79</f>
        <v>1.5600445071521158E-4</v>
      </c>
    </row>
    <row r="38" spans="1:6" x14ac:dyDescent="0.3">
      <c r="A38" s="5" t="s">
        <v>808</v>
      </c>
      <c r="B38" s="5" t="s">
        <v>1094</v>
      </c>
      <c r="C38" s="6">
        <v>510680000</v>
      </c>
      <c r="D38" s="7">
        <f>C38/$C$79</f>
        <v>3.5585562577393004E-3</v>
      </c>
      <c r="E38" s="6">
        <v>2420000</v>
      </c>
      <c r="F38" s="7">
        <f>E38/$E$79</f>
        <v>5.5519230989825293E-4</v>
      </c>
    </row>
    <row r="39" spans="1:6" x14ac:dyDescent="0.3">
      <c r="A39" s="5" t="s">
        <v>853</v>
      </c>
      <c r="B39" s="5" t="s">
        <v>866</v>
      </c>
      <c r="C39" s="6">
        <v>25730000</v>
      </c>
      <c r="D39" s="7">
        <f>C39/$C$79</f>
        <v>1.7929359385844795E-4</v>
      </c>
      <c r="E39" s="6">
        <v>-100000</v>
      </c>
      <c r="F39" s="7">
        <f>E39/$E$79</f>
        <v>-2.2941830987531115E-5</v>
      </c>
    </row>
    <row r="40" spans="1:6" x14ac:dyDescent="0.3">
      <c r="A40" s="5" t="s">
        <v>845</v>
      </c>
      <c r="B40" s="5" t="s">
        <v>866</v>
      </c>
      <c r="C40" s="6">
        <v>6440000</v>
      </c>
      <c r="D40" s="7">
        <f>C40/$C$79</f>
        <v>4.4875660491581993E-5</v>
      </c>
      <c r="E40" s="6">
        <v>0</v>
      </c>
      <c r="F40" s="7">
        <f>E40/$E$79</f>
        <v>0</v>
      </c>
    </row>
    <row r="41" spans="1:6" x14ac:dyDescent="0.3">
      <c r="A41" s="5" t="s">
        <v>832</v>
      </c>
      <c r="B41" s="5" t="s">
        <v>865</v>
      </c>
      <c r="C41" s="6">
        <v>28050000</v>
      </c>
      <c r="D41" s="7">
        <f>C41/$C$79</f>
        <v>1.9545998086783773E-4</v>
      </c>
      <c r="E41" s="6">
        <v>120000</v>
      </c>
      <c r="F41" s="7">
        <f>E41/$E$79</f>
        <v>2.7530197185037337E-5</v>
      </c>
    </row>
    <row r="42" spans="1:6" x14ac:dyDescent="0.3">
      <c r="A42" s="5" t="s">
        <v>844</v>
      </c>
      <c r="B42" s="5" t="s">
        <v>866</v>
      </c>
      <c r="C42" s="6">
        <v>19600000</v>
      </c>
      <c r="D42" s="7">
        <f>C42/$C$79</f>
        <v>1.3657809714829304E-4</v>
      </c>
      <c r="E42" s="6">
        <v>0</v>
      </c>
      <c r="F42" s="7">
        <f>E42/$E$79</f>
        <v>0</v>
      </c>
    </row>
    <row r="43" spans="1:6" x14ac:dyDescent="0.3">
      <c r="A43" s="5" t="s">
        <v>839</v>
      </c>
      <c r="B43" s="5" t="s">
        <v>866</v>
      </c>
      <c r="C43" s="6">
        <v>108360000</v>
      </c>
      <c r="D43" s="7">
        <f>C43/$C$79</f>
        <v>7.5508176566270577E-4</v>
      </c>
      <c r="E43" s="6">
        <v>-1190000</v>
      </c>
      <c r="F43" s="7">
        <f>E43/$E$79</f>
        <v>-2.7300778875162025E-4</v>
      </c>
    </row>
    <row r="44" spans="1:6" x14ac:dyDescent="0.3">
      <c r="A44" s="5" t="s">
        <v>790</v>
      </c>
      <c r="B44" s="5" t="s">
        <v>864</v>
      </c>
      <c r="C44" s="6">
        <v>667480</v>
      </c>
      <c r="D44" s="7">
        <f>C44/$C$79</f>
        <v>4.6511810349256444E-6</v>
      </c>
      <c r="E44" s="6">
        <v>0</v>
      </c>
      <c r="F44" s="7">
        <f>E44/$E$79</f>
        <v>0</v>
      </c>
    </row>
    <row r="45" spans="1:6" x14ac:dyDescent="0.3">
      <c r="A45" s="5" t="s">
        <v>799</v>
      </c>
      <c r="B45" s="5" t="s">
        <v>864</v>
      </c>
      <c r="C45" s="6">
        <v>14470000</v>
      </c>
      <c r="D45" s="7">
        <f>C45/$C$79</f>
        <v>1.0083087070080613E-4</v>
      </c>
      <c r="E45" s="6">
        <v>0</v>
      </c>
      <c r="F45" s="7">
        <f>E45/$E$79</f>
        <v>0</v>
      </c>
    </row>
    <row r="46" spans="1:6" x14ac:dyDescent="0.3">
      <c r="A46" s="5" t="s">
        <v>797</v>
      </c>
      <c r="B46" s="5" t="s">
        <v>864</v>
      </c>
      <c r="C46" s="6">
        <v>2180000</v>
      </c>
      <c r="D46" s="7">
        <f>C46/$C$79</f>
        <v>1.5190829172616266E-5</v>
      </c>
      <c r="E46" s="6">
        <v>0</v>
      </c>
      <c r="F46" s="7">
        <f>E46/$E$79</f>
        <v>0</v>
      </c>
    </row>
    <row r="47" spans="1:6" x14ac:dyDescent="0.3">
      <c r="A47" s="5" t="s">
        <v>794</v>
      </c>
      <c r="B47" s="5" t="s">
        <v>864</v>
      </c>
      <c r="C47" s="6">
        <v>4870000</v>
      </c>
      <c r="D47" s="7">
        <f>C47/$C$79</f>
        <v>3.3935476179193217E-5</v>
      </c>
      <c r="E47" s="6">
        <v>0</v>
      </c>
      <c r="F47" s="7">
        <f>E47/$E$79</f>
        <v>0</v>
      </c>
    </row>
    <row r="48" spans="1:6" x14ac:dyDescent="0.3">
      <c r="A48" s="5" t="s">
        <v>802</v>
      </c>
      <c r="B48" s="5" t="s">
        <v>1093</v>
      </c>
      <c r="C48" s="6">
        <v>8350000</v>
      </c>
      <c r="D48" s="7">
        <f>C48/$C$79</f>
        <v>5.81850566932779E-5</v>
      </c>
      <c r="E48" s="6">
        <v>0</v>
      </c>
      <c r="F48" s="7">
        <f>E48/$E$79</f>
        <v>0</v>
      </c>
    </row>
    <row r="49" spans="1:6" x14ac:dyDescent="0.3">
      <c r="A49" s="5" t="s">
        <v>846</v>
      </c>
      <c r="B49" s="5" t="s">
        <v>866</v>
      </c>
      <c r="C49" s="6">
        <v>35510000</v>
      </c>
      <c r="D49" s="7">
        <f>C49/$C$79</f>
        <v>2.4744327702734109E-4</v>
      </c>
      <c r="E49" s="6">
        <v>690000</v>
      </c>
      <c r="F49" s="7">
        <f>E49/$E$79</f>
        <v>1.5829863381396469E-4</v>
      </c>
    </row>
    <row r="50" spans="1:6" x14ac:dyDescent="0.3">
      <c r="A50" s="5" t="s">
        <v>792</v>
      </c>
      <c r="B50" s="5" t="s">
        <v>864</v>
      </c>
      <c r="C50" s="6">
        <v>64050000</v>
      </c>
      <c r="D50" s="7">
        <f>C50/$C$79</f>
        <v>4.4631771032388614E-4</v>
      </c>
      <c r="E50" s="6">
        <v>-10000</v>
      </c>
      <c r="F50" s="7">
        <f>E50/$E$79</f>
        <v>-2.2941830987531117E-6</v>
      </c>
    </row>
    <row r="51" spans="1:6" x14ac:dyDescent="0.3">
      <c r="A51" s="5" t="s">
        <v>830</v>
      </c>
      <c r="B51" s="5" t="s">
        <v>865</v>
      </c>
      <c r="C51" s="6">
        <v>14170000</v>
      </c>
      <c r="D51" s="7">
        <f>C51/$C$79</f>
        <v>9.8740389622005727E-5</v>
      </c>
      <c r="E51" s="6">
        <v>0</v>
      </c>
      <c r="F51" s="7">
        <f>E51/$E$79</f>
        <v>0</v>
      </c>
    </row>
    <row r="52" spans="1:6" x14ac:dyDescent="0.3">
      <c r="A52" s="5" t="s">
        <v>852</v>
      </c>
      <c r="B52" s="5" t="s">
        <v>866</v>
      </c>
      <c r="C52" s="6">
        <v>30330000</v>
      </c>
      <c r="D52" s="7">
        <f>C52/$C$79</f>
        <v>2.113476370667208E-4</v>
      </c>
      <c r="E52" s="6">
        <v>620000</v>
      </c>
      <c r="F52" s="7">
        <f>E52/$E$79</f>
        <v>1.4223935212269291E-4</v>
      </c>
    </row>
    <row r="53" spans="1:6" x14ac:dyDescent="0.3">
      <c r="A53" s="5" t="s">
        <v>815</v>
      </c>
      <c r="B53" s="5" t="s">
        <v>1094</v>
      </c>
      <c r="C53" s="6">
        <v>38600000</v>
      </c>
      <c r="D53" s="7">
        <f>C53/$C$79</f>
        <v>2.6897523213898525E-4</v>
      </c>
      <c r="E53" s="6">
        <v>480000</v>
      </c>
      <c r="F53" s="7">
        <f>E53/$E$79</f>
        <v>1.1012078874014935E-4</v>
      </c>
    </row>
    <row r="54" spans="1:6" x14ac:dyDescent="0.3">
      <c r="A54" s="5" t="s">
        <v>837</v>
      </c>
      <c r="B54" s="5" t="s">
        <v>866</v>
      </c>
      <c r="C54" s="6">
        <v>6320000</v>
      </c>
      <c r="D54" s="7">
        <f>C54/$C$79</f>
        <v>4.4039468060061836E-5</v>
      </c>
      <c r="E54" s="6">
        <v>0</v>
      </c>
      <c r="F54" s="7">
        <f>E54/$E$79</f>
        <v>0</v>
      </c>
    </row>
    <row r="55" spans="1:6" x14ac:dyDescent="0.3">
      <c r="A55" s="5" t="s">
        <v>787</v>
      </c>
      <c r="B55" s="5" t="s">
        <v>1092</v>
      </c>
      <c r="C55" s="6">
        <v>19570000</v>
      </c>
      <c r="D55" s="7">
        <f>C55/$C$79</f>
        <v>1.3636904904041299E-4</v>
      </c>
      <c r="E55" s="6">
        <v>0</v>
      </c>
      <c r="F55" s="7">
        <f>E55/$E$79</f>
        <v>0</v>
      </c>
    </row>
    <row r="56" spans="1:6" x14ac:dyDescent="0.3">
      <c r="A56" s="5" t="s">
        <v>805</v>
      </c>
      <c r="B56" s="5" t="s">
        <v>1094</v>
      </c>
      <c r="C56" s="6">
        <v>404250000</v>
      </c>
      <c r="D56" s="7">
        <f>C56/$C$79</f>
        <v>2.8169232536835436E-3</v>
      </c>
      <c r="E56" s="6">
        <v>2030000</v>
      </c>
      <c r="F56" s="7">
        <f>E56/$E$79</f>
        <v>4.6571916904688165E-4</v>
      </c>
    </row>
    <row r="57" spans="1:6" x14ac:dyDescent="0.3">
      <c r="A57" s="5" t="s">
        <v>798</v>
      </c>
      <c r="B57" s="5" t="s">
        <v>864</v>
      </c>
      <c r="C57" s="6">
        <v>230310000</v>
      </c>
      <c r="D57" s="7">
        <f>C57/$C$79</f>
        <v>1.6048623241950697E-3</v>
      </c>
      <c r="E57" s="6">
        <v>-1380000</v>
      </c>
      <c r="F57" s="7">
        <f>E57/$E$79</f>
        <v>-3.1659726762792937E-4</v>
      </c>
    </row>
    <row r="58" spans="1:6" x14ac:dyDescent="0.3">
      <c r="A58" s="5" t="s">
        <v>788</v>
      </c>
      <c r="B58" s="5" t="s">
        <v>1092</v>
      </c>
      <c r="C58" s="6">
        <v>45450000</v>
      </c>
      <c r="D58" s="7">
        <f>C58/$C$79</f>
        <v>3.1670788343826113E-4</v>
      </c>
      <c r="E58" s="6">
        <v>-1690000</v>
      </c>
      <c r="F58" s="7">
        <f>E58/$E$79</f>
        <v>-3.8771694368927584E-4</v>
      </c>
    </row>
    <row r="59" spans="1:6" x14ac:dyDescent="0.3">
      <c r="A59" s="5" t="s">
        <v>1090</v>
      </c>
      <c r="B59" s="5" t="s">
        <v>1094</v>
      </c>
      <c r="C59" s="6">
        <v>99130000</v>
      </c>
      <c r="D59" s="7">
        <f>C59/$C$79</f>
        <v>6.9076463113828005E-4</v>
      </c>
      <c r="E59" s="6">
        <v>270000</v>
      </c>
      <c r="F59" s="7">
        <f>E59/$E$79</f>
        <v>6.194294366633401E-5</v>
      </c>
    </row>
    <row r="60" spans="1:6" x14ac:dyDescent="0.3">
      <c r="A60" s="5" t="s">
        <v>795</v>
      </c>
      <c r="B60" s="5" t="s">
        <v>864</v>
      </c>
      <c r="C60" s="6">
        <v>344210000</v>
      </c>
      <c r="D60" s="7">
        <f>C60/$C$79</f>
        <v>2.3985483071129565E-3</v>
      </c>
      <c r="E60" s="6">
        <v>-960000</v>
      </c>
      <c r="F60" s="7">
        <f>E60/$E$79</f>
        <v>-2.202415774802987E-4</v>
      </c>
    </row>
    <row r="61" spans="1:6" x14ac:dyDescent="0.3">
      <c r="A61" s="5" t="s">
        <v>827</v>
      </c>
      <c r="B61" s="5" t="s">
        <v>1094</v>
      </c>
      <c r="C61" s="6">
        <v>215680000</v>
      </c>
      <c r="D61" s="7">
        <f>C61/$C$79</f>
        <v>1.5029165302522368E-3</v>
      </c>
      <c r="E61" s="6">
        <v>-70000</v>
      </c>
      <c r="F61" s="7">
        <f>E61/$E$79</f>
        <v>-1.6059281691271779E-5</v>
      </c>
    </row>
    <row r="62" spans="1:6" x14ac:dyDescent="0.3">
      <c r="A62" s="5" t="s">
        <v>820</v>
      </c>
      <c r="B62" s="5" t="s">
        <v>1094</v>
      </c>
      <c r="C62" s="6">
        <v>1269960000</v>
      </c>
      <c r="D62" s="7">
        <f>C62/$C$79</f>
        <v>8.8494245027778678E-3</v>
      </c>
      <c r="E62" s="6">
        <v>4430000</v>
      </c>
      <c r="F62" s="7">
        <f>E62/$E$79</f>
        <v>1.0163231127476285E-3</v>
      </c>
    </row>
    <row r="63" spans="1:6" x14ac:dyDescent="0.3">
      <c r="A63" s="5" t="s">
        <v>823</v>
      </c>
      <c r="B63" s="5" t="s">
        <v>1094</v>
      </c>
      <c r="C63" s="6">
        <v>6221100000</v>
      </c>
      <c r="D63" s="7">
        <f>C63/$C$79</f>
        <v>4.3350306131083968E-2</v>
      </c>
      <c r="E63" s="6">
        <v>443310000</v>
      </c>
      <c r="F63" s="7">
        <f>E63/$E$79</f>
        <v>0.10170343095082418</v>
      </c>
    </row>
    <row r="64" spans="1:6" x14ac:dyDescent="0.3">
      <c r="A64" s="5" t="s">
        <v>801</v>
      </c>
      <c r="B64" s="5" t="s">
        <v>1093</v>
      </c>
      <c r="C64" s="6">
        <v>107280000</v>
      </c>
      <c r="D64" s="7">
        <f>C64/$C$79</f>
        <v>7.4755603377902431E-4</v>
      </c>
      <c r="E64" s="6">
        <v>630000</v>
      </c>
      <c r="F64" s="7">
        <f>E64/$E$79</f>
        <v>1.4453353522144601E-4</v>
      </c>
    </row>
    <row r="65" spans="1:6" x14ac:dyDescent="0.3">
      <c r="A65" s="5" t="s">
        <v>814</v>
      </c>
      <c r="B65" s="5" t="s">
        <v>1094</v>
      </c>
      <c r="C65" s="6">
        <v>330040000</v>
      </c>
      <c r="D65" s="7">
        <f>C65/$C$79</f>
        <v>2.2998079174909505E-3</v>
      </c>
      <c r="E65" s="6">
        <v>152500000</v>
      </c>
      <c r="F65" s="7">
        <f>E65/$E$79</f>
        <v>3.4986292255984951E-2</v>
      </c>
    </row>
    <row r="66" spans="1:6" x14ac:dyDescent="0.3">
      <c r="A66" s="5" t="s">
        <v>811</v>
      </c>
      <c r="B66" s="5" t="s">
        <v>1094</v>
      </c>
      <c r="C66" s="6">
        <v>117050000</v>
      </c>
      <c r="D66" s="7">
        <f>C66/$C$79</f>
        <v>8.1563603424529075E-4</v>
      </c>
      <c r="E66" s="6">
        <v>-1520000</v>
      </c>
      <c r="F66" s="7">
        <f>E66/$E$79</f>
        <v>-3.4871583101047293E-4</v>
      </c>
    </row>
    <row r="67" spans="1:6" x14ac:dyDescent="0.3">
      <c r="A67" s="5" t="s">
        <v>1088</v>
      </c>
      <c r="B67" s="5" t="s">
        <v>1094</v>
      </c>
      <c r="C67" s="6">
        <v>145810000</v>
      </c>
      <c r="D67" s="7">
        <f>C67/$C$79</f>
        <v>1.0160434869996228E-3</v>
      </c>
      <c r="E67" s="6">
        <v>1010000</v>
      </c>
      <c r="F67" s="7">
        <f>E67/$E$79</f>
        <v>2.3171249297406426E-4</v>
      </c>
    </row>
    <row r="68" spans="1:6" x14ac:dyDescent="0.3">
      <c r="A68" s="5" t="s">
        <v>850</v>
      </c>
      <c r="B68" s="5" t="s">
        <v>866</v>
      </c>
      <c r="C68" s="6">
        <v>8749440000</v>
      </c>
      <c r="D68" s="7">
        <f>C68/$C$79</f>
        <v>6.0968462566998005E-2</v>
      </c>
      <c r="E68" s="6">
        <v>48330000</v>
      </c>
      <c r="F68" s="7">
        <f>E68/$E$79</f>
        <v>1.1087786916273788E-2</v>
      </c>
    </row>
    <row r="69" spans="1:6" x14ac:dyDescent="0.3">
      <c r="A69" s="5" t="s">
        <v>803</v>
      </c>
      <c r="B69" s="5" t="s">
        <v>1093</v>
      </c>
      <c r="C69" s="6">
        <v>347400000</v>
      </c>
      <c r="D69" s="7">
        <f>C69/$C$79</f>
        <v>2.4207770892508674E-3</v>
      </c>
      <c r="E69" s="6">
        <v>2510000</v>
      </c>
      <c r="F69" s="7">
        <f>E69/$E$79</f>
        <v>5.7583995778703097E-4</v>
      </c>
    </row>
    <row r="70" spans="1:6" x14ac:dyDescent="0.3">
      <c r="A70" s="5" t="s">
        <v>804</v>
      </c>
      <c r="B70" s="5" t="s">
        <v>1093</v>
      </c>
      <c r="C70" s="6">
        <v>42880000</v>
      </c>
      <c r="D70" s="7">
        <f>C70/$C$79</f>
        <v>2.9879942886320432E-4</v>
      </c>
      <c r="E70" s="6">
        <v>-460000</v>
      </c>
      <c r="F70" s="7">
        <f>E70/$E$79</f>
        <v>-1.0553242254264313E-4</v>
      </c>
    </row>
    <row r="71" spans="1:6" x14ac:dyDescent="0.3">
      <c r="A71" s="5" t="s">
        <v>831</v>
      </c>
      <c r="B71" s="5" t="s">
        <v>865</v>
      </c>
      <c r="C71" s="6">
        <v>388500000</v>
      </c>
      <c r="D71" s="7">
        <f>C71/$C$79</f>
        <v>2.7071729970465225E-3</v>
      </c>
      <c r="E71" s="6">
        <v>9240000</v>
      </c>
      <c r="F71" s="7">
        <f>E71/$E$79</f>
        <v>2.1198251832478749E-3</v>
      </c>
    </row>
    <row r="72" spans="1:6" x14ac:dyDescent="0.3">
      <c r="A72" s="5" t="s">
        <v>810</v>
      </c>
      <c r="B72" s="5" t="s">
        <v>1094</v>
      </c>
      <c r="C72" s="6">
        <v>215880000</v>
      </c>
      <c r="D72" s="7">
        <f>C72/$C$79</f>
        <v>1.5043101843047705E-3</v>
      </c>
      <c r="E72" s="6">
        <v>166390000</v>
      </c>
      <c r="F72" s="7">
        <f>E72/$E$79</f>
        <v>3.8172912580153019E-2</v>
      </c>
    </row>
    <row r="73" spans="1:6" x14ac:dyDescent="0.3">
      <c r="A73" s="5" t="s">
        <v>806</v>
      </c>
      <c r="B73" s="5" t="s">
        <v>1094</v>
      </c>
      <c r="C73" s="6">
        <v>672510000</v>
      </c>
      <c r="D73" s="7">
        <f>C73/$C$79</f>
        <v>4.6862314343468648E-3</v>
      </c>
      <c r="E73" s="6">
        <v>-940000</v>
      </c>
      <c r="F73" s="7">
        <f>E73/$E$79</f>
        <v>-2.1565321128279248E-4</v>
      </c>
    </row>
    <row r="74" spans="1:6" x14ac:dyDescent="0.3">
      <c r="A74" s="5" t="s">
        <v>858</v>
      </c>
      <c r="B74" s="5" t="s">
        <v>866</v>
      </c>
      <c r="C74" s="6">
        <v>3890000000</v>
      </c>
      <c r="D74" s="7">
        <f>C74/$C$79</f>
        <v>2.7106571321778565E-2</v>
      </c>
      <c r="E74" s="6">
        <v>-20000000</v>
      </c>
      <c r="F74" s="7">
        <f>E74/$E$79</f>
        <v>-4.5883661975062232E-3</v>
      </c>
    </row>
    <row r="75" spans="1:6" x14ac:dyDescent="0.3">
      <c r="A75" s="5" t="s">
        <v>821</v>
      </c>
      <c r="B75" s="5" t="s">
        <v>1094</v>
      </c>
      <c r="C75" s="6">
        <v>1922800000</v>
      </c>
      <c r="D75" s="7">
        <f>C75/$C$79</f>
        <v>1.3398590061058053E-2</v>
      </c>
      <c r="E75" s="6">
        <v>-39969999.999999881</v>
      </c>
      <c r="F75" s="7">
        <f>E75/$E$79</f>
        <v>-9.1698498457161593E-3</v>
      </c>
    </row>
    <row r="76" spans="1:6" x14ac:dyDescent="0.3">
      <c r="A76" s="5" t="s">
        <v>843</v>
      </c>
      <c r="B76" s="5" t="s">
        <v>866</v>
      </c>
      <c r="C76" s="6">
        <v>643730000</v>
      </c>
      <c r="D76" s="7">
        <f>C76/$C$79</f>
        <v>4.4856846161872794E-3</v>
      </c>
      <c r="E76" s="6">
        <v>61760000</v>
      </c>
      <c r="F76" s="7">
        <f>E76/$E$79</f>
        <v>1.4168874817899217E-2</v>
      </c>
    </row>
    <row r="77" spans="1:6" x14ac:dyDescent="0.3">
      <c r="A77" s="5" t="s">
        <v>822</v>
      </c>
      <c r="B77" s="5" t="s">
        <v>1094</v>
      </c>
      <c r="C77" s="6">
        <v>8325020000</v>
      </c>
      <c r="D77" s="7">
        <f>C77/$C$79</f>
        <v>5.8010989302116449E-2</v>
      </c>
      <c r="E77" s="6">
        <v>73990000</v>
      </c>
      <c r="F77" s="7">
        <f>E77/$E$79</f>
        <v>1.6974660747674272E-2</v>
      </c>
    </row>
    <row r="78" spans="1:6" x14ac:dyDescent="0.3">
      <c r="A78" s="5" t="s">
        <v>789</v>
      </c>
      <c r="B78" s="5" t="s">
        <v>1092</v>
      </c>
      <c r="C78" s="6">
        <v>5729360000</v>
      </c>
      <c r="D78" s="7">
        <f>C78/$C$79</f>
        <v>3.9923728912119601E-2</v>
      </c>
      <c r="E78" s="6">
        <v>-104060000</v>
      </c>
      <c r="F78" s="7">
        <f>E78/$E$79</f>
        <v>-2.3873269325624877E-2</v>
      </c>
    </row>
    <row r="79" spans="1:6" x14ac:dyDescent="0.3">
      <c r="A79" s="11" t="s">
        <v>867</v>
      </c>
      <c r="B79" s="11"/>
      <c r="C79" s="8">
        <f>SUM(C$3:C$78)</f>
        <v>143507637090</v>
      </c>
      <c r="D79" s="13">
        <f t="shared" ref="D79:F79" si="0">SUM(D$3:D$78)</f>
        <v>0.99999999999999956</v>
      </c>
      <c r="E79" s="8">
        <f t="shared" si="0"/>
        <v>4358850000</v>
      </c>
      <c r="F79" s="13">
        <f t="shared" si="0"/>
        <v>1</v>
      </c>
    </row>
  </sheetData>
  <sortState ref="A3:F78">
    <sortCondition descending="1" ref="E2"/>
  </sortState>
  <mergeCells count="2">
    <mergeCell ref="A79:B79"/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workbookViewId="0"/>
  </sheetViews>
  <sheetFormatPr defaultRowHeight="16.5" x14ac:dyDescent="0.3"/>
  <cols>
    <col min="2" max="2" width="77.375" bestFit="1" customWidth="1"/>
    <col min="3" max="3" width="45" bestFit="1" customWidth="1"/>
    <col min="4" max="4" width="45" customWidth="1"/>
    <col min="5" max="5" width="11" bestFit="1" customWidth="1"/>
    <col min="6" max="6" width="13.75" bestFit="1" customWidth="1"/>
    <col min="7" max="7" width="11.375" bestFit="1" customWidth="1"/>
    <col min="8" max="8" width="24.125" bestFit="1" customWidth="1"/>
    <col min="9" max="9" width="16.625" bestFit="1" customWidth="1"/>
    <col min="10" max="10" width="42.5" bestFit="1" customWidth="1"/>
  </cols>
  <sheetData>
    <row r="1" spans="1:10" x14ac:dyDescent="0.3">
      <c r="A1" s="2" t="s">
        <v>778</v>
      </c>
      <c r="B1" s="2" t="s">
        <v>779</v>
      </c>
      <c r="C1" s="2" t="s">
        <v>780</v>
      </c>
      <c r="D1" s="2" t="s">
        <v>783</v>
      </c>
      <c r="E1" s="3" t="s">
        <v>781</v>
      </c>
      <c r="F1" s="2" t="s">
        <v>782</v>
      </c>
      <c r="G1" s="2" t="s">
        <v>784</v>
      </c>
      <c r="H1" s="2" t="s">
        <v>1086</v>
      </c>
      <c r="I1" s="2" t="s">
        <v>785</v>
      </c>
      <c r="J1" s="2" t="s">
        <v>786</v>
      </c>
    </row>
    <row r="2" spans="1:10" x14ac:dyDescent="0.3">
      <c r="A2" s="2" t="s">
        <v>0</v>
      </c>
      <c r="B2" t="s">
        <v>1</v>
      </c>
      <c r="C2" t="s">
        <v>2</v>
      </c>
      <c r="D2" s="4">
        <f t="shared" ref="D2:D65" si="0">IF(RIGHT(G2,1)="B",LEFT(G2,FIND("B",G2)-1)*1000000000,IF(RIGHT(G2,1)="M",LEFT(G2,FIND("M",G2)-1)*1000000,LEFT(G2,FIND("K",G2)-1)*1000))</f>
        <v>8460000000.000001</v>
      </c>
      <c r="E2" s="1">
        <v>0.221</v>
      </c>
      <c r="F2" s="1">
        <v>4.7000000000000002E-3</v>
      </c>
      <c r="G2" s="1" t="s">
        <v>869</v>
      </c>
      <c r="H2" s="4">
        <f>IFERROR(D2-VLOOKUP(A2,[1]RAW!$A$1:$J$297,4,FALSE),D2)</f>
        <v>-90000000</v>
      </c>
      <c r="I2" t="str">
        <f t="shared" ref="I2:I65" si="1">LEFT(C2,FIND(":",C2)-1)</f>
        <v>Equity</v>
      </c>
      <c r="J2" t="str">
        <f t="shared" ref="J2:J65" si="2">RIGHT(C2,LEN(C2)-FIND(":",C2)-1)</f>
        <v>U.S. Infrastructure</v>
      </c>
    </row>
    <row r="3" spans="1:10" x14ac:dyDescent="0.3">
      <c r="A3" s="2" t="s">
        <v>3</v>
      </c>
      <c r="B3" t="s">
        <v>4</v>
      </c>
      <c r="C3" t="s">
        <v>5</v>
      </c>
      <c r="D3" s="4">
        <f t="shared" si="0"/>
        <v>7640000000</v>
      </c>
      <c r="E3" s="1">
        <v>1.907</v>
      </c>
      <c r="F3" s="1">
        <v>9.4999999999999998E-3</v>
      </c>
      <c r="G3" s="1" t="s">
        <v>870</v>
      </c>
      <c r="H3" s="4">
        <f>IFERROR(D3-VLOOKUP(A3,[1]RAW!$A$1:$J$297,4,FALSE),D3)</f>
        <v>-230000000</v>
      </c>
      <c r="I3" t="str">
        <f t="shared" si="1"/>
        <v>Leveraged Equity</v>
      </c>
      <c r="J3" t="str">
        <f t="shared" si="2"/>
        <v>U.S. Big Tech</v>
      </c>
    </row>
    <row r="4" spans="1:10" x14ac:dyDescent="0.3">
      <c r="A4" s="2" t="s">
        <v>6</v>
      </c>
      <c r="B4" t="s">
        <v>7</v>
      </c>
      <c r="C4" t="s">
        <v>8</v>
      </c>
      <c r="D4" s="4">
        <f t="shared" si="0"/>
        <v>7470000000</v>
      </c>
      <c r="E4" s="1">
        <v>0.247</v>
      </c>
      <c r="F4" s="1">
        <v>5.8999999999999999E-3</v>
      </c>
      <c r="G4" s="1" t="s">
        <v>871</v>
      </c>
      <c r="H4" s="4">
        <f>IFERROR(D4-VLOOKUP(A4,[1]RAW!$A$1:$J$297,4,FALSE),D4)</f>
        <v>100000000</v>
      </c>
      <c r="I4" t="str">
        <f t="shared" si="1"/>
        <v>Equity</v>
      </c>
      <c r="J4" t="str">
        <f t="shared" si="2"/>
        <v>Global Cybersecurity</v>
      </c>
    </row>
    <row r="5" spans="1:10" x14ac:dyDescent="0.3">
      <c r="A5" s="2" t="s">
        <v>9</v>
      </c>
      <c r="B5" t="s">
        <v>10</v>
      </c>
      <c r="C5" t="s">
        <v>11</v>
      </c>
      <c r="D5" s="4">
        <f t="shared" si="0"/>
        <v>6780000000</v>
      </c>
      <c r="E5" s="1">
        <v>0.36599999999999999</v>
      </c>
      <c r="F5" s="1">
        <v>5.1000000000000004E-3</v>
      </c>
      <c r="G5" s="1" t="s">
        <v>872</v>
      </c>
      <c r="H5" s="4">
        <f>IFERROR(D5-VLOOKUP(A5,[1]RAW!$A$1:$J$297,4,FALSE),D5)</f>
        <v>-80000000</v>
      </c>
      <c r="I5" t="str">
        <f t="shared" si="1"/>
        <v>Equity</v>
      </c>
      <c r="J5" t="str">
        <f t="shared" si="2"/>
        <v>U.S. Internet</v>
      </c>
    </row>
    <row r="6" spans="1:10" x14ac:dyDescent="0.3">
      <c r="A6" s="2" t="s">
        <v>12</v>
      </c>
      <c r="B6" t="s">
        <v>13</v>
      </c>
      <c r="C6" t="s">
        <v>14</v>
      </c>
      <c r="D6" s="4">
        <f t="shared" si="0"/>
        <v>6530000000</v>
      </c>
      <c r="E6" s="1">
        <v>0.20399999999999999</v>
      </c>
      <c r="F6" s="1">
        <v>7.4999999999999997E-3</v>
      </c>
      <c r="G6" s="1" t="s">
        <v>873</v>
      </c>
      <c r="H6" s="4">
        <f>IFERROR(D6-VLOOKUP(A6,[1]RAW!$A$1:$J$297,4,FALSE),D6)</f>
        <v>170000000</v>
      </c>
      <c r="I6" t="str">
        <f t="shared" si="1"/>
        <v>Equity</v>
      </c>
      <c r="J6" t="str">
        <f t="shared" si="2"/>
        <v>Global Broad Thematic</v>
      </c>
    </row>
    <row r="7" spans="1:10" x14ac:dyDescent="0.3">
      <c r="A7" s="2" t="s">
        <v>15</v>
      </c>
      <c r="B7" t="s">
        <v>16</v>
      </c>
      <c r="C7" t="s">
        <v>17</v>
      </c>
      <c r="D7" s="4">
        <f t="shared" si="0"/>
        <v>5870000000</v>
      </c>
      <c r="E7" s="1">
        <v>0.44700000000000001</v>
      </c>
      <c r="F7" s="1">
        <v>4.1000000000000003E-3</v>
      </c>
      <c r="G7" s="1" t="s">
        <v>874</v>
      </c>
      <c r="H7" s="4">
        <f>IFERROR(D7-VLOOKUP(A7,[1]RAW!$A$1:$J$297,4,FALSE),D7)</f>
        <v>50000000</v>
      </c>
      <c r="I7" t="str">
        <f t="shared" si="1"/>
        <v>Equity</v>
      </c>
      <c r="J7" t="str">
        <f t="shared" si="2"/>
        <v>North America Broad Technology</v>
      </c>
    </row>
    <row r="8" spans="1:10" x14ac:dyDescent="0.3">
      <c r="A8" s="2" t="s">
        <v>18</v>
      </c>
      <c r="B8" t="s">
        <v>19</v>
      </c>
      <c r="C8" t="s">
        <v>20</v>
      </c>
      <c r="D8" s="4">
        <f t="shared" si="0"/>
        <v>5320000000</v>
      </c>
      <c r="E8" s="1">
        <v>0.13100000000000001</v>
      </c>
      <c r="F8" s="1">
        <v>7.0000000000000001E-3</v>
      </c>
      <c r="G8" s="1" t="s">
        <v>875</v>
      </c>
      <c r="H8" s="4">
        <f>IFERROR(D8-VLOOKUP(A8,[1]RAW!$A$1:$J$297,4,FALSE),D8)</f>
        <v>-90000000</v>
      </c>
      <c r="I8" t="str">
        <f t="shared" si="1"/>
        <v>Equity</v>
      </c>
      <c r="J8" t="str">
        <f t="shared" si="2"/>
        <v>China Internet</v>
      </c>
    </row>
    <row r="9" spans="1:10" x14ac:dyDescent="0.3">
      <c r="A9" s="2" t="s">
        <v>21</v>
      </c>
      <c r="B9" t="s">
        <v>22</v>
      </c>
      <c r="C9" t="s">
        <v>23</v>
      </c>
      <c r="D9" s="4">
        <f t="shared" si="0"/>
        <v>5050000000</v>
      </c>
      <c r="E9" s="1">
        <v>-0.06</v>
      </c>
      <c r="F9" s="1">
        <v>4.5999999999999999E-3</v>
      </c>
      <c r="G9" s="1" t="s">
        <v>876</v>
      </c>
      <c r="H9" s="4">
        <f>IFERROR(D9-VLOOKUP(A9,[1]RAW!$A$1:$J$297,4,FALSE),D9)</f>
        <v>10000000</v>
      </c>
      <c r="I9" t="str">
        <f t="shared" si="1"/>
        <v>Equity</v>
      </c>
      <c r="J9" t="str">
        <f t="shared" si="2"/>
        <v>Global Natural Resources</v>
      </c>
    </row>
    <row r="10" spans="1:10" x14ac:dyDescent="0.3">
      <c r="A10" s="2" t="s">
        <v>24</v>
      </c>
      <c r="B10" t="s">
        <v>25</v>
      </c>
      <c r="C10" t="s">
        <v>26</v>
      </c>
      <c r="D10" s="4">
        <f t="shared" si="0"/>
        <v>5000000000</v>
      </c>
      <c r="E10" s="1">
        <v>0.161</v>
      </c>
      <c r="F10" s="1">
        <v>4.1999999999999997E-3</v>
      </c>
      <c r="G10" s="1" t="s">
        <v>877</v>
      </c>
      <c r="H10" s="4">
        <f>IFERROR(D10-VLOOKUP(A10,[1]RAW!$A$1:$J$297,4,FALSE),D10)</f>
        <v>70000000</v>
      </c>
      <c r="I10" t="str">
        <f t="shared" si="1"/>
        <v>Equity</v>
      </c>
      <c r="J10" t="str">
        <f t="shared" si="2"/>
        <v>Global Infrastructure</v>
      </c>
    </row>
    <row r="11" spans="1:10" x14ac:dyDescent="0.3">
      <c r="A11" s="2" t="s">
        <v>27</v>
      </c>
      <c r="B11" t="s">
        <v>28</v>
      </c>
      <c r="C11" t="s">
        <v>29</v>
      </c>
      <c r="D11" s="4">
        <f t="shared" si="0"/>
        <v>3500000000</v>
      </c>
      <c r="E11" s="1">
        <v>7.5999999999999998E-2</v>
      </c>
      <c r="F11" s="1">
        <v>6.8999999999999999E-3</v>
      </c>
      <c r="G11" s="1" t="s">
        <v>878</v>
      </c>
      <c r="H11" s="4">
        <f>IFERROR(D11-VLOOKUP(A11,[1]RAW!$A$1:$J$297,4,FALSE),D11)</f>
        <v>270000000</v>
      </c>
      <c r="I11" t="str">
        <f t="shared" si="1"/>
        <v>Equity</v>
      </c>
      <c r="J11" t="str">
        <f t="shared" si="2"/>
        <v>Global Nuclear Energy</v>
      </c>
    </row>
    <row r="12" spans="1:10" x14ac:dyDescent="0.3">
      <c r="A12" s="2" t="s">
        <v>30</v>
      </c>
      <c r="B12" t="s">
        <v>31</v>
      </c>
      <c r="C12" t="s">
        <v>2</v>
      </c>
      <c r="D12" s="4">
        <f t="shared" si="0"/>
        <v>3150000000</v>
      </c>
      <c r="E12" s="1">
        <v>0.184</v>
      </c>
      <c r="F12" s="1">
        <v>3.0000000000000001E-3</v>
      </c>
      <c r="G12" s="1" t="s">
        <v>879</v>
      </c>
      <c r="H12" s="4">
        <f>IFERROR(D12-VLOOKUP(A12,[1]RAW!$A$1:$J$297,4,FALSE),D12)</f>
        <v>50000000</v>
      </c>
      <c r="I12" t="str">
        <f t="shared" si="1"/>
        <v>Equity</v>
      </c>
      <c r="J12" t="str">
        <f t="shared" si="2"/>
        <v>U.S. Infrastructure</v>
      </c>
    </row>
    <row r="13" spans="1:10" x14ac:dyDescent="0.3">
      <c r="A13" s="2" t="s">
        <v>35</v>
      </c>
      <c r="B13" t="s">
        <v>36</v>
      </c>
      <c r="C13" t="s">
        <v>37</v>
      </c>
      <c r="D13" s="4">
        <f t="shared" si="0"/>
        <v>2670000000</v>
      </c>
      <c r="E13" s="1">
        <v>0.30599999999999999</v>
      </c>
      <c r="F13" s="1">
        <v>6.7999999999999996E-3</v>
      </c>
      <c r="G13" s="1" t="s">
        <v>880</v>
      </c>
      <c r="H13" s="4">
        <f>IFERROR(D13-VLOOKUP(A13,[1]RAW!$A$1:$J$297,4,FALSE),D13)</f>
        <v>40000000</v>
      </c>
      <c r="I13" t="str">
        <f t="shared" si="1"/>
        <v>Equity</v>
      </c>
      <c r="J13" t="str">
        <f t="shared" si="2"/>
        <v>Developed Markets Robotics &amp; AI</v>
      </c>
    </row>
    <row r="14" spans="1:10" x14ac:dyDescent="0.3">
      <c r="A14" s="2" t="s">
        <v>39</v>
      </c>
      <c r="B14" t="s">
        <v>40</v>
      </c>
      <c r="C14" t="s">
        <v>37</v>
      </c>
      <c r="D14" s="4">
        <f t="shared" si="0"/>
        <v>2670000000</v>
      </c>
      <c r="E14" s="1">
        <v>0.215</v>
      </c>
      <c r="F14" s="1">
        <v>6.7999999999999996E-3</v>
      </c>
      <c r="G14" s="1" t="s">
        <v>880</v>
      </c>
      <c r="H14" s="4">
        <f>IFERROR(D14-VLOOKUP(A14,[1]RAW!$A$1:$J$297,4,FALSE),D14)</f>
        <v>60000000</v>
      </c>
      <c r="I14" t="str">
        <f t="shared" si="1"/>
        <v>Equity</v>
      </c>
      <c r="J14" t="str">
        <f t="shared" si="2"/>
        <v>Developed Markets Robotics &amp; AI</v>
      </c>
    </row>
    <row r="15" spans="1:10" x14ac:dyDescent="0.3">
      <c r="A15" s="2" t="s">
        <v>32</v>
      </c>
      <c r="B15" t="s">
        <v>33</v>
      </c>
      <c r="C15" t="s">
        <v>34</v>
      </c>
      <c r="D15" s="4">
        <f t="shared" si="0"/>
        <v>2630000000</v>
      </c>
      <c r="E15" s="1">
        <v>3.5000000000000003E-2</v>
      </c>
      <c r="F15" s="1">
        <v>3.8999999999999998E-3</v>
      </c>
      <c r="G15" s="1" t="s">
        <v>38</v>
      </c>
      <c r="H15" s="4">
        <f>IFERROR(D15-VLOOKUP(A15,[1]RAW!$A$1:$J$297,4,FALSE),D15)</f>
        <v>-10000000</v>
      </c>
      <c r="I15" t="str">
        <f t="shared" si="1"/>
        <v>Equity</v>
      </c>
      <c r="J15" t="str">
        <f t="shared" si="2"/>
        <v>U.S. Housing</v>
      </c>
    </row>
    <row r="16" spans="1:10" x14ac:dyDescent="0.3">
      <c r="A16" s="2" t="s">
        <v>42</v>
      </c>
      <c r="B16" t="s">
        <v>43</v>
      </c>
      <c r="C16" t="s">
        <v>23</v>
      </c>
      <c r="D16" s="4">
        <f t="shared" si="0"/>
        <v>2610000000</v>
      </c>
      <c r="E16" s="1">
        <v>-5.3999999999999999E-2</v>
      </c>
      <c r="F16" s="1">
        <v>4.0000000000000001E-3</v>
      </c>
      <c r="G16" s="1" t="s">
        <v>41</v>
      </c>
      <c r="H16" s="4">
        <f>IFERROR(D16-VLOOKUP(A16,[1]RAW!$A$1:$J$297,4,FALSE),D16)</f>
        <v>40000000</v>
      </c>
      <c r="I16" t="str">
        <f t="shared" si="1"/>
        <v>Equity</v>
      </c>
      <c r="J16" t="str">
        <f t="shared" si="2"/>
        <v>Global Natural Resources</v>
      </c>
    </row>
    <row r="17" spans="1:10" x14ac:dyDescent="0.3">
      <c r="A17" s="2" t="s">
        <v>44</v>
      </c>
      <c r="B17" t="s">
        <v>45</v>
      </c>
      <c r="C17" t="s">
        <v>46</v>
      </c>
      <c r="D17" s="4">
        <f t="shared" si="0"/>
        <v>2400000000</v>
      </c>
      <c r="E17" s="1">
        <v>0.29299999999999998</v>
      </c>
      <c r="F17" s="1">
        <v>6.9999999999999999E-4</v>
      </c>
      <c r="G17" s="1" t="s">
        <v>881</v>
      </c>
      <c r="H17" s="4">
        <f>IFERROR(D17-VLOOKUP(A17,[1]RAW!$A$1:$J$297,4,FALSE),D17)</f>
        <v>10000000</v>
      </c>
      <c r="I17" t="str">
        <f t="shared" si="1"/>
        <v>Equity</v>
      </c>
      <c r="J17" t="str">
        <f t="shared" si="2"/>
        <v>U.S. Low Carbon</v>
      </c>
    </row>
    <row r="18" spans="1:10" x14ac:dyDescent="0.3">
      <c r="A18" s="2" t="s">
        <v>47</v>
      </c>
      <c r="B18" t="s">
        <v>48</v>
      </c>
      <c r="C18" t="s">
        <v>26</v>
      </c>
      <c r="D18" s="4">
        <f t="shared" si="0"/>
        <v>2360000000</v>
      </c>
      <c r="E18" s="1">
        <v>5.3999999999999999E-2</v>
      </c>
      <c r="F18" s="1">
        <v>4.7000000000000002E-3</v>
      </c>
      <c r="G18" s="1" t="s">
        <v>882</v>
      </c>
      <c r="H18" s="4">
        <f>IFERROR(D18-VLOOKUP(A18,[1]RAW!$A$1:$J$297,4,FALSE),D18)</f>
        <v>20000000</v>
      </c>
      <c r="I18" t="str">
        <f t="shared" si="1"/>
        <v>Equity</v>
      </c>
      <c r="J18" t="str">
        <f t="shared" si="2"/>
        <v>Global Infrastructure</v>
      </c>
    </row>
    <row r="19" spans="1:10" x14ac:dyDescent="0.3">
      <c r="A19" s="2" t="s">
        <v>49</v>
      </c>
      <c r="B19" t="s">
        <v>50</v>
      </c>
      <c r="C19" t="s">
        <v>46</v>
      </c>
      <c r="D19" s="4">
        <f t="shared" si="0"/>
        <v>2310000000</v>
      </c>
      <c r="E19" s="1">
        <v>0.29399999999999998</v>
      </c>
      <c r="F19" s="1">
        <v>8.0000000000000004E-4</v>
      </c>
      <c r="G19" s="1" t="s">
        <v>883</v>
      </c>
      <c r="H19" s="4">
        <f>IFERROR(D19-VLOOKUP(A19,[1]RAW!$A$1:$J$297,4,FALSE),D19)</f>
        <v>50000000</v>
      </c>
      <c r="I19" t="str">
        <f t="shared" si="1"/>
        <v>Equity</v>
      </c>
      <c r="J19" t="str">
        <f t="shared" si="2"/>
        <v>U.S. Low Carbon</v>
      </c>
    </row>
    <row r="20" spans="1:10" x14ac:dyDescent="0.3">
      <c r="A20" s="2" t="s">
        <v>54</v>
      </c>
      <c r="B20" t="s">
        <v>55</v>
      </c>
      <c r="C20" t="s">
        <v>14</v>
      </c>
      <c r="D20" s="4">
        <f t="shared" si="0"/>
        <v>2150000000</v>
      </c>
      <c r="E20" s="1">
        <v>0.184</v>
      </c>
      <c r="F20" s="1">
        <v>2E-3</v>
      </c>
      <c r="G20" s="1" t="s">
        <v>884</v>
      </c>
      <c r="H20" s="4">
        <f>IFERROR(D20-VLOOKUP(A20,[1]RAW!$A$1:$J$297,4,FALSE),D20)</f>
        <v>50000000</v>
      </c>
      <c r="I20" t="str">
        <f t="shared" si="1"/>
        <v>Equity</v>
      </c>
      <c r="J20" t="str">
        <f t="shared" si="2"/>
        <v>Global Broad Thematic</v>
      </c>
    </row>
    <row r="21" spans="1:10" x14ac:dyDescent="0.3">
      <c r="A21" s="2" t="s">
        <v>51</v>
      </c>
      <c r="B21" t="s">
        <v>52</v>
      </c>
      <c r="C21" t="s">
        <v>53</v>
      </c>
      <c r="D21" s="4">
        <f t="shared" si="0"/>
        <v>2120000000</v>
      </c>
      <c r="E21" s="1">
        <v>0.115</v>
      </c>
      <c r="F21" s="1">
        <v>5.8999999999999999E-3</v>
      </c>
      <c r="G21" s="1" t="s">
        <v>885</v>
      </c>
      <c r="H21" s="4">
        <f>IFERROR(D21-VLOOKUP(A21,[1]RAW!$A$1:$J$297,4,FALSE),D21)</f>
        <v>-10000000</v>
      </c>
      <c r="I21" t="str">
        <f t="shared" si="1"/>
        <v>Equity</v>
      </c>
      <c r="J21" t="str">
        <f t="shared" si="2"/>
        <v>U.S. Water</v>
      </c>
    </row>
    <row r="22" spans="1:10" x14ac:dyDescent="0.3">
      <c r="A22" s="2" t="s">
        <v>56</v>
      </c>
      <c r="B22" t="s">
        <v>57</v>
      </c>
      <c r="C22" t="s">
        <v>26</v>
      </c>
      <c r="D22" s="4">
        <f t="shared" si="0"/>
        <v>2069999999.9999998</v>
      </c>
      <c r="E22" s="1">
        <v>0.217</v>
      </c>
      <c r="F22" s="1">
        <v>5.7000000000000002E-3</v>
      </c>
      <c r="G22" s="1" t="s">
        <v>886</v>
      </c>
      <c r="H22" s="4">
        <f>IFERROR(D22-VLOOKUP(A22,[1]RAW!$A$1:$J$297,4,FALSE),D22)</f>
        <v>20000000</v>
      </c>
      <c r="I22" t="str">
        <f t="shared" si="1"/>
        <v>Equity</v>
      </c>
      <c r="J22" t="str">
        <f t="shared" si="2"/>
        <v>Global Infrastructure</v>
      </c>
    </row>
    <row r="23" spans="1:10" x14ac:dyDescent="0.3">
      <c r="A23" s="2" t="s">
        <v>58</v>
      </c>
      <c r="B23" t="s">
        <v>59</v>
      </c>
      <c r="C23" t="s">
        <v>46</v>
      </c>
      <c r="D23" s="4">
        <f t="shared" si="0"/>
        <v>1950000000</v>
      </c>
      <c r="E23" s="1">
        <v>0.28100000000000003</v>
      </c>
      <c r="F23" s="1">
        <v>1E-3</v>
      </c>
      <c r="G23" s="1" t="s">
        <v>887</v>
      </c>
      <c r="H23" s="4">
        <f>IFERROR(D23-VLOOKUP(A23,[1]RAW!$A$1:$J$297,4,FALSE),D23)</f>
        <v>-10000000</v>
      </c>
      <c r="I23" t="str">
        <f t="shared" si="1"/>
        <v>Equity</v>
      </c>
      <c r="J23" t="str">
        <f t="shared" si="2"/>
        <v>U.S. Low Carbon</v>
      </c>
    </row>
    <row r="24" spans="1:10" x14ac:dyDescent="0.3">
      <c r="A24" s="2" t="s">
        <v>60</v>
      </c>
      <c r="B24" t="s">
        <v>61</v>
      </c>
      <c r="C24" t="s">
        <v>8</v>
      </c>
      <c r="D24" s="4">
        <f t="shared" si="0"/>
        <v>1910000000</v>
      </c>
      <c r="E24" s="1">
        <v>0.28000000000000003</v>
      </c>
      <c r="F24" s="1">
        <v>6.0000000000000001E-3</v>
      </c>
      <c r="G24" s="1" t="s">
        <v>888</v>
      </c>
      <c r="H24" s="4">
        <f>IFERROR(D24-VLOOKUP(A24,[1]RAW!$A$1:$J$297,4,FALSE),D24)</f>
        <v>-10000000</v>
      </c>
      <c r="I24" t="str">
        <f t="shared" si="1"/>
        <v>Equity</v>
      </c>
      <c r="J24" t="str">
        <f t="shared" si="2"/>
        <v>Global Cybersecurity</v>
      </c>
    </row>
    <row r="25" spans="1:10" x14ac:dyDescent="0.3">
      <c r="A25" s="2" t="s">
        <v>889</v>
      </c>
      <c r="B25" t="s">
        <v>890</v>
      </c>
      <c r="C25" t="s">
        <v>159</v>
      </c>
      <c r="D25" s="4">
        <f t="shared" si="0"/>
        <v>1820000000</v>
      </c>
      <c r="E25" s="1">
        <v>0.56299999999999994</v>
      </c>
      <c r="F25" s="1">
        <v>8.2000000000000007E-3</v>
      </c>
      <c r="G25" s="1" t="s">
        <v>891</v>
      </c>
      <c r="H25" s="4">
        <f>IFERROR(D25-VLOOKUP(A25,[1]RAW!$A$1:$J$297,4,FALSE),D25)</f>
        <v>1820000000</v>
      </c>
      <c r="I25" t="str">
        <f t="shared" si="1"/>
        <v>Equity</v>
      </c>
      <c r="J25" t="str">
        <f t="shared" si="2"/>
        <v>Global Internet</v>
      </c>
    </row>
    <row r="26" spans="1:10" x14ac:dyDescent="0.3">
      <c r="A26" s="2" t="s">
        <v>62</v>
      </c>
      <c r="B26" t="s">
        <v>63</v>
      </c>
      <c r="C26" t="s">
        <v>34</v>
      </c>
      <c r="D26" s="4">
        <f t="shared" si="0"/>
        <v>1810000000</v>
      </c>
      <c r="E26" s="1">
        <v>0.124</v>
      </c>
      <c r="F26" s="1">
        <v>3.5000000000000001E-3</v>
      </c>
      <c r="G26" s="1" t="s">
        <v>892</v>
      </c>
      <c r="H26" s="4">
        <f>IFERROR(D26-VLOOKUP(A26,[1]RAW!$A$1:$J$297,4,FALSE),D26)</f>
        <v>-30000000</v>
      </c>
      <c r="I26" t="str">
        <f t="shared" si="1"/>
        <v>Equity</v>
      </c>
      <c r="J26" t="str">
        <f t="shared" si="2"/>
        <v>U.S. Housing</v>
      </c>
    </row>
    <row r="27" spans="1:10" x14ac:dyDescent="0.3">
      <c r="A27" s="2" t="s">
        <v>64</v>
      </c>
      <c r="B27" t="s">
        <v>893</v>
      </c>
      <c r="C27" t="s">
        <v>141</v>
      </c>
      <c r="D27" s="4">
        <f t="shared" si="0"/>
        <v>1800000000</v>
      </c>
      <c r="E27" s="1">
        <v>0.71699999999999997</v>
      </c>
      <c r="F27" s="1">
        <v>2.8999999999999998E-3</v>
      </c>
      <c r="G27" s="1" t="s">
        <v>894</v>
      </c>
      <c r="H27" s="4">
        <f>IFERROR(D27-VLOOKUP(A27,[1]RAW!$A$1:$J$297,4,FALSE),D27)</f>
        <v>10000000</v>
      </c>
      <c r="I27" t="str">
        <f t="shared" si="1"/>
        <v>Equity</v>
      </c>
      <c r="J27" t="str">
        <f t="shared" si="2"/>
        <v>U.S. Big Tech</v>
      </c>
    </row>
    <row r="28" spans="1:10" x14ac:dyDescent="0.3">
      <c r="A28" s="2" t="s">
        <v>65</v>
      </c>
      <c r="B28" t="s">
        <v>66</v>
      </c>
      <c r="C28" t="s">
        <v>53</v>
      </c>
      <c r="D28" s="4">
        <f t="shared" si="0"/>
        <v>1770000000</v>
      </c>
      <c r="E28" s="1">
        <v>0.115</v>
      </c>
      <c r="F28" s="1">
        <v>5.3E-3</v>
      </c>
      <c r="G28" s="1" t="s">
        <v>895</v>
      </c>
      <c r="H28" s="4">
        <f>IFERROR(D28-VLOOKUP(A28,[1]RAW!$A$1:$J$297,4,FALSE),D28)</f>
        <v>-10000000</v>
      </c>
      <c r="I28" t="str">
        <f t="shared" si="1"/>
        <v>Equity</v>
      </c>
      <c r="J28" t="str">
        <f t="shared" si="2"/>
        <v>U.S. Water</v>
      </c>
    </row>
    <row r="29" spans="1:10" x14ac:dyDescent="0.3">
      <c r="A29" s="2" t="s">
        <v>67</v>
      </c>
      <c r="B29" t="s">
        <v>68</v>
      </c>
      <c r="C29" t="s">
        <v>29</v>
      </c>
      <c r="D29" s="4">
        <f t="shared" si="0"/>
        <v>1520000000</v>
      </c>
      <c r="E29" s="1">
        <v>-8.8999999999999996E-2</v>
      </c>
      <c r="F29" s="1">
        <v>7.4999999999999997E-3</v>
      </c>
      <c r="G29" s="1" t="s">
        <v>896</v>
      </c>
      <c r="H29" s="4">
        <f>IFERROR(D29-VLOOKUP(A29,[1]RAW!$A$1:$J$297,4,FALSE),D29)</f>
        <v>80000000</v>
      </c>
      <c r="I29" t="str">
        <f t="shared" si="1"/>
        <v>Equity</v>
      </c>
      <c r="J29" t="str">
        <f t="shared" si="2"/>
        <v>Global Nuclear Energy</v>
      </c>
    </row>
    <row r="30" spans="1:10" x14ac:dyDescent="0.3">
      <c r="A30" s="2" t="s">
        <v>69</v>
      </c>
      <c r="B30" t="s">
        <v>70</v>
      </c>
      <c r="C30" t="s">
        <v>71</v>
      </c>
      <c r="D30" s="4">
        <f t="shared" si="0"/>
        <v>1460000000</v>
      </c>
      <c r="E30" s="1">
        <v>-0.188</v>
      </c>
      <c r="F30" s="1">
        <v>4.1000000000000003E-3</v>
      </c>
      <c r="G30" s="1" t="s">
        <v>897</v>
      </c>
      <c r="H30" s="4">
        <f>IFERROR(D30-VLOOKUP(A30,[1]RAW!$A$1:$J$297,4,FALSE),D30)</f>
        <v>30000000</v>
      </c>
      <c r="I30" t="str">
        <f t="shared" si="1"/>
        <v>Equity</v>
      </c>
      <c r="J30" t="str">
        <f t="shared" si="2"/>
        <v>Global Renewable Energy</v>
      </c>
    </row>
    <row r="31" spans="1:10" x14ac:dyDescent="0.3">
      <c r="A31" s="2" t="s">
        <v>72</v>
      </c>
      <c r="B31" t="s">
        <v>73</v>
      </c>
      <c r="C31" t="s">
        <v>5</v>
      </c>
      <c r="D31" s="4">
        <f t="shared" si="0"/>
        <v>1450000000</v>
      </c>
      <c r="E31" s="1">
        <v>0.79400000000000004</v>
      </c>
      <c r="F31" s="1">
        <v>9.4999999999999998E-3</v>
      </c>
      <c r="G31" s="1" t="s">
        <v>898</v>
      </c>
      <c r="H31" s="4">
        <f>IFERROR(D31-VLOOKUP(A31,[1]RAW!$A$1:$J$297,4,FALSE),D31)</f>
        <v>30000000</v>
      </c>
      <c r="I31" t="str">
        <f t="shared" si="1"/>
        <v>Leveraged Equity</v>
      </c>
      <c r="J31" t="str">
        <f t="shared" si="2"/>
        <v>U.S. Big Tech</v>
      </c>
    </row>
    <row r="32" spans="1:10" x14ac:dyDescent="0.3">
      <c r="A32" s="2" t="s">
        <v>74</v>
      </c>
      <c r="B32" t="s">
        <v>75</v>
      </c>
      <c r="C32" t="s">
        <v>46</v>
      </c>
      <c r="D32" s="4">
        <f t="shared" si="0"/>
        <v>1270000000</v>
      </c>
      <c r="E32" s="1">
        <v>0.26600000000000001</v>
      </c>
      <c r="F32" s="1">
        <v>1.4E-3</v>
      </c>
      <c r="G32" s="1" t="s">
        <v>899</v>
      </c>
      <c r="H32" s="4">
        <f>IFERROR(D32-VLOOKUP(A32,[1]RAW!$A$1:$J$297,4,FALSE),D32)</f>
        <v>-10000000</v>
      </c>
      <c r="I32" t="str">
        <f t="shared" si="1"/>
        <v>Equity</v>
      </c>
      <c r="J32" t="str">
        <f t="shared" si="2"/>
        <v>U.S. Low Carbon</v>
      </c>
    </row>
    <row r="33" spans="1:10" x14ac:dyDescent="0.3">
      <c r="A33" s="2" t="s">
        <v>82</v>
      </c>
      <c r="B33" t="s">
        <v>83</v>
      </c>
      <c r="C33" t="s">
        <v>84</v>
      </c>
      <c r="D33" s="4">
        <f t="shared" si="0"/>
        <v>1160000000</v>
      </c>
      <c r="E33" s="1">
        <v>-0.19</v>
      </c>
      <c r="F33" s="1">
        <v>7.4999999999999997E-3</v>
      </c>
      <c r="G33" s="1" t="s">
        <v>900</v>
      </c>
      <c r="H33" s="4">
        <f>IFERROR(D33-VLOOKUP(A33,[1]RAW!$A$1:$J$297,4,FALSE),D33)</f>
        <v>89999999.999999881</v>
      </c>
      <c r="I33" t="str">
        <f t="shared" si="1"/>
        <v>Equity</v>
      </c>
      <c r="J33" t="str">
        <f t="shared" si="2"/>
        <v>Global Genomic Advancements</v>
      </c>
    </row>
    <row r="34" spans="1:10" x14ac:dyDescent="0.3">
      <c r="A34" s="2" t="s">
        <v>79</v>
      </c>
      <c r="B34" t="s">
        <v>80</v>
      </c>
      <c r="C34" t="s">
        <v>81</v>
      </c>
      <c r="D34" s="4">
        <f t="shared" si="0"/>
        <v>1070000000.0000001</v>
      </c>
      <c r="E34" s="1">
        <v>0.48399999999999999</v>
      </c>
      <c r="F34" s="1">
        <v>7.4999999999999997E-3</v>
      </c>
      <c r="G34" s="1" t="s">
        <v>85</v>
      </c>
      <c r="H34" s="4">
        <f>IFERROR(D34-VLOOKUP(A34,[1]RAW!$A$1:$J$297,4,FALSE),D34)</f>
        <v>-9999999.9999998808</v>
      </c>
      <c r="I34" t="str">
        <f t="shared" si="1"/>
        <v>Equity</v>
      </c>
      <c r="J34" t="str">
        <f t="shared" si="2"/>
        <v>Global FinTech</v>
      </c>
    </row>
    <row r="35" spans="1:10" x14ac:dyDescent="0.3">
      <c r="A35" s="2" t="s">
        <v>76</v>
      </c>
      <c r="B35" t="s">
        <v>77</v>
      </c>
      <c r="C35" t="s">
        <v>78</v>
      </c>
      <c r="D35" s="4">
        <f t="shared" si="0"/>
        <v>1070000000.0000001</v>
      </c>
      <c r="E35" s="1">
        <v>-0.14399999999999999</v>
      </c>
      <c r="F35" s="1">
        <v>7.4999999999999997E-3</v>
      </c>
      <c r="G35" s="1" t="s">
        <v>85</v>
      </c>
      <c r="H35" s="4">
        <f>IFERROR(D35-VLOOKUP(A35,[1]RAW!$A$1:$J$297,4,FALSE),D35)</f>
        <v>-39999999.999999881</v>
      </c>
      <c r="I35" t="str">
        <f t="shared" si="1"/>
        <v>Equity</v>
      </c>
      <c r="J35" t="str">
        <f t="shared" si="2"/>
        <v>Global Mobility</v>
      </c>
    </row>
    <row r="36" spans="1:10" x14ac:dyDescent="0.3">
      <c r="A36" s="2" t="s">
        <v>86</v>
      </c>
      <c r="B36" t="s">
        <v>87</v>
      </c>
      <c r="C36" t="s">
        <v>88</v>
      </c>
      <c r="D36" s="4">
        <f t="shared" si="0"/>
        <v>1050000000</v>
      </c>
      <c r="E36" s="1">
        <v>0.06</v>
      </c>
      <c r="F36" s="1">
        <v>9.4999999999999998E-3</v>
      </c>
      <c r="G36" s="1" t="s">
        <v>901</v>
      </c>
      <c r="H36" s="4">
        <f>IFERROR(D36-VLOOKUP(A36,[1]RAW!$A$1:$J$297,4,FALSE),D36)</f>
        <v>10000000</v>
      </c>
      <c r="I36" t="str">
        <f t="shared" si="1"/>
        <v>Equity</v>
      </c>
      <c r="J36" t="str">
        <f t="shared" si="2"/>
        <v>Global Robotics &amp; AI</v>
      </c>
    </row>
    <row r="37" spans="1:10" x14ac:dyDescent="0.3">
      <c r="A37" s="2" t="s">
        <v>92</v>
      </c>
      <c r="B37" t="s">
        <v>93</v>
      </c>
      <c r="C37" t="s">
        <v>88</v>
      </c>
      <c r="D37" s="4">
        <f t="shared" si="0"/>
        <v>1000000000</v>
      </c>
      <c r="E37" s="1">
        <v>0.49299999999999999</v>
      </c>
      <c r="F37" s="1">
        <v>7.4999999999999997E-3</v>
      </c>
      <c r="G37" s="1" t="s">
        <v>902</v>
      </c>
      <c r="H37" s="4">
        <f>IFERROR(D37-VLOOKUP(A37,[1]RAW!$A$1:$J$297,4,FALSE),D37)</f>
        <v>30170000</v>
      </c>
      <c r="I37" t="str">
        <f t="shared" si="1"/>
        <v>Equity</v>
      </c>
      <c r="J37" t="str">
        <f t="shared" si="2"/>
        <v>Global Robotics &amp; AI</v>
      </c>
    </row>
    <row r="38" spans="1:10" x14ac:dyDescent="0.3">
      <c r="A38" s="2" t="s">
        <v>94</v>
      </c>
      <c r="B38" t="s">
        <v>95</v>
      </c>
      <c r="C38" t="s">
        <v>96</v>
      </c>
      <c r="D38" s="4">
        <f t="shared" si="0"/>
        <v>978330000</v>
      </c>
      <c r="E38" s="1">
        <v>0.38</v>
      </c>
      <c r="F38" s="1">
        <v>6.4999999999999997E-3</v>
      </c>
      <c r="G38" s="1" t="s">
        <v>903</v>
      </c>
      <c r="H38" s="4">
        <f>IFERROR(D38-VLOOKUP(A38,[1]RAW!$A$1:$J$297,4,FALSE),D38)</f>
        <v>35100000</v>
      </c>
      <c r="I38" t="str">
        <f t="shared" si="1"/>
        <v>Equity</v>
      </c>
      <c r="J38" t="str">
        <f t="shared" si="2"/>
        <v>U.S. Broad Technology</v>
      </c>
    </row>
    <row r="39" spans="1:10" x14ac:dyDescent="0.3">
      <c r="A39" s="2" t="s">
        <v>89</v>
      </c>
      <c r="B39" t="s">
        <v>90</v>
      </c>
      <c r="C39" t="s">
        <v>91</v>
      </c>
      <c r="D39" s="4">
        <f t="shared" si="0"/>
        <v>976400000</v>
      </c>
      <c r="E39" s="1">
        <v>0.218</v>
      </c>
      <c r="F39" s="1">
        <v>2E-3</v>
      </c>
      <c r="G39" s="1" t="s">
        <v>904</v>
      </c>
      <c r="H39" s="4">
        <f>IFERROR(D39-VLOOKUP(A39,[1]RAW!$A$1:$J$297,4,FALSE),D39)</f>
        <v>4610000</v>
      </c>
      <c r="I39" t="str">
        <f t="shared" si="1"/>
        <v>Equity</v>
      </c>
      <c r="J39" t="str">
        <f t="shared" si="2"/>
        <v>Global Low Carbon</v>
      </c>
    </row>
    <row r="40" spans="1:10" x14ac:dyDescent="0.3">
      <c r="A40" s="2" t="s">
        <v>97</v>
      </c>
      <c r="B40" t="s">
        <v>98</v>
      </c>
      <c r="C40" t="s">
        <v>8</v>
      </c>
      <c r="D40" s="4">
        <f t="shared" si="0"/>
        <v>919540000</v>
      </c>
      <c r="E40" s="1">
        <v>0.13600000000000001</v>
      </c>
      <c r="F40" s="1">
        <v>4.7000000000000002E-3</v>
      </c>
      <c r="G40" s="1" t="s">
        <v>905</v>
      </c>
      <c r="H40" s="4">
        <f>IFERROR(D40-VLOOKUP(A40,[1]RAW!$A$1:$J$297,4,FALSE),D40)</f>
        <v>-2450000</v>
      </c>
      <c r="I40" t="str">
        <f t="shared" si="1"/>
        <v>Equity</v>
      </c>
      <c r="J40" t="str">
        <f t="shared" si="2"/>
        <v>Global Cybersecurity</v>
      </c>
    </row>
    <row r="41" spans="1:10" x14ac:dyDescent="0.3">
      <c r="A41" s="2" t="s">
        <v>99</v>
      </c>
      <c r="B41" t="s">
        <v>100</v>
      </c>
      <c r="C41" t="s">
        <v>101</v>
      </c>
      <c r="D41" s="4">
        <f t="shared" si="0"/>
        <v>881020000</v>
      </c>
      <c r="E41" s="1">
        <v>6.5000000000000002E-2</v>
      </c>
      <c r="F41" s="1">
        <v>5.5999999999999999E-3</v>
      </c>
      <c r="G41" s="1" t="s">
        <v>906</v>
      </c>
      <c r="H41" s="4">
        <f>IFERROR(D41-VLOOKUP(A41,[1]RAW!$A$1:$J$297,4,FALSE),D41)</f>
        <v>-5560000</v>
      </c>
      <c r="I41" t="str">
        <f t="shared" si="1"/>
        <v>Equity</v>
      </c>
      <c r="J41" t="str">
        <f t="shared" si="2"/>
        <v>Global Water</v>
      </c>
    </row>
    <row r="42" spans="1:10" x14ac:dyDescent="0.3">
      <c r="A42" s="2" t="s">
        <v>102</v>
      </c>
      <c r="B42" t="s">
        <v>103</v>
      </c>
      <c r="C42" t="s">
        <v>11</v>
      </c>
      <c r="D42" s="4">
        <f t="shared" si="0"/>
        <v>845830000</v>
      </c>
      <c r="E42" s="1">
        <v>0.35699999999999998</v>
      </c>
      <c r="F42" s="1">
        <v>6.0000000000000001E-3</v>
      </c>
      <c r="G42" s="1" t="s">
        <v>907</v>
      </c>
      <c r="H42" s="4">
        <f>IFERROR(D42-VLOOKUP(A42,[1]RAW!$A$1:$J$297,4,FALSE),D42)</f>
        <v>5950000</v>
      </c>
      <c r="I42" t="str">
        <f t="shared" si="1"/>
        <v>Equity</v>
      </c>
      <c r="J42" t="str">
        <f t="shared" si="2"/>
        <v>U.S. Internet</v>
      </c>
    </row>
    <row r="43" spans="1:10" x14ac:dyDescent="0.3">
      <c r="A43" s="2" t="s">
        <v>107</v>
      </c>
      <c r="B43" t="s">
        <v>108</v>
      </c>
      <c r="C43" t="s">
        <v>71</v>
      </c>
      <c r="D43" s="4">
        <f t="shared" si="0"/>
        <v>843460000</v>
      </c>
      <c r="E43" s="1">
        <v>-0.23799999999999999</v>
      </c>
      <c r="F43" s="1">
        <v>6.7000000000000002E-3</v>
      </c>
      <c r="G43" s="1" t="s">
        <v>908</v>
      </c>
      <c r="H43" s="4">
        <f>IFERROR(D43-VLOOKUP(A43,[1]RAW!$A$1:$J$297,4,FALSE),D43)</f>
        <v>36780000</v>
      </c>
      <c r="I43" t="str">
        <f t="shared" si="1"/>
        <v>Equity</v>
      </c>
      <c r="J43" t="str">
        <f t="shared" si="2"/>
        <v>Global Renewable Energy</v>
      </c>
    </row>
    <row r="44" spans="1:10" x14ac:dyDescent="0.3">
      <c r="A44" s="2" t="s">
        <v>104</v>
      </c>
      <c r="B44" t="s">
        <v>105</v>
      </c>
      <c r="C44" t="s">
        <v>106</v>
      </c>
      <c r="D44" s="4">
        <f t="shared" si="0"/>
        <v>843150000</v>
      </c>
      <c r="E44" s="1">
        <v>0.69299999999999995</v>
      </c>
      <c r="F44" s="1">
        <v>7.6E-3</v>
      </c>
      <c r="G44" s="1" t="s">
        <v>909</v>
      </c>
      <c r="H44" s="4">
        <f>IFERROR(D44-VLOOKUP(A44,[1]RAW!$A$1:$J$297,4,FALSE),D44)</f>
        <v>9900000</v>
      </c>
      <c r="I44" t="str">
        <f t="shared" si="1"/>
        <v>Equity</v>
      </c>
      <c r="J44" t="str">
        <f t="shared" si="2"/>
        <v>Global Blockchain</v>
      </c>
    </row>
    <row r="45" spans="1:10" x14ac:dyDescent="0.3">
      <c r="A45" s="2" t="s">
        <v>111</v>
      </c>
      <c r="B45" t="s">
        <v>112</v>
      </c>
      <c r="C45" t="s">
        <v>29</v>
      </c>
      <c r="D45" s="4">
        <f t="shared" si="0"/>
        <v>807430000</v>
      </c>
      <c r="E45" s="1">
        <v>0.22600000000000001</v>
      </c>
      <c r="F45" s="1">
        <v>6.1000000000000004E-3</v>
      </c>
      <c r="G45" s="1" t="s">
        <v>910</v>
      </c>
      <c r="H45" s="4">
        <f>IFERROR(D45-VLOOKUP(A45,[1]RAW!$A$1:$J$297,4,FALSE),D45)</f>
        <v>54880000</v>
      </c>
      <c r="I45" t="str">
        <f t="shared" si="1"/>
        <v>Equity</v>
      </c>
      <c r="J45" t="str">
        <f t="shared" si="2"/>
        <v>Global Nuclear Energy</v>
      </c>
    </row>
    <row r="46" spans="1:10" x14ac:dyDescent="0.3">
      <c r="A46" s="2" t="s">
        <v>109</v>
      </c>
      <c r="B46" t="s">
        <v>110</v>
      </c>
      <c r="C46" t="s">
        <v>8</v>
      </c>
      <c r="D46" s="4">
        <f t="shared" si="0"/>
        <v>797340000</v>
      </c>
      <c r="E46" s="1">
        <v>0.158</v>
      </c>
      <c r="F46" s="1">
        <v>5.0000000000000001E-3</v>
      </c>
      <c r="G46" s="1" t="s">
        <v>911</v>
      </c>
      <c r="H46" s="4">
        <f>IFERROR(D46-VLOOKUP(A46,[1]RAW!$A$1:$J$297,4,FALSE),D46)</f>
        <v>-2150000</v>
      </c>
      <c r="I46" t="str">
        <f t="shared" si="1"/>
        <v>Equity</v>
      </c>
      <c r="J46" t="str">
        <f t="shared" si="2"/>
        <v>Global Cybersecurity</v>
      </c>
    </row>
    <row r="47" spans="1:10" x14ac:dyDescent="0.3">
      <c r="A47" s="2" t="s">
        <v>113</v>
      </c>
      <c r="B47" t="s">
        <v>114</v>
      </c>
      <c r="C47" t="s">
        <v>88</v>
      </c>
      <c r="D47" s="4">
        <f t="shared" si="0"/>
        <v>739800000</v>
      </c>
      <c r="E47" s="1">
        <v>0.17199999999999999</v>
      </c>
      <c r="F47" s="1">
        <v>4.7000000000000002E-3</v>
      </c>
      <c r="G47" s="1" t="s">
        <v>912</v>
      </c>
      <c r="H47" s="4">
        <f>IFERROR(D47-VLOOKUP(A47,[1]RAW!$A$1:$J$297,4,FALSE),D47)</f>
        <v>17170000</v>
      </c>
      <c r="I47" t="str">
        <f t="shared" si="1"/>
        <v>Equity</v>
      </c>
      <c r="J47" t="str">
        <f t="shared" si="2"/>
        <v>Global Robotics &amp; AI</v>
      </c>
    </row>
    <row r="48" spans="1:10" x14ac:dyDescent="0.3">
      <c r="A48" s="2" t="s">
        <v>115</v>
      </c>
      <c r="B48" t="s">
        <v>116</v>
      </c>
      <c r="C48" t="s">
        <v>117</v>
      </c>
      <c r="D48" s="4">
        <f t="shared" si="0"/>
        <v>634040000</v>
      </c>
      <c r="E48" s="1">
        <v>0.41599999999999998</v>
      </c>
      <c r="F48" s="1">
        <v>3.0000000000000001E-3</v>
      </c>
      <c r="G48" s="1" t="s">
        <v>913</v>
      </c>
      <c r="H48" s="4">
        <f>IFERROR(D48-VLOOKUP(A48,[1]RAW!$A$1:$J$297,4,FALSE),D48)</f>
        <v>9890000</v>
      </c>
      <c r="I48" t="str">
        <f t="shared" si="1"/>
        <v>Equity</v>
      </c>
      <c r="J48" t="str">
        <f t="shared" si="2"/>
        <v>U.S. 5G</v>
      </c>
    </row>
    <row r="49" spans="1:10" x14ac:dyDescent="0.3">
      <c r="A49" s="2" t="s">
        <v>118</v>
      </c>
      <c r="B49" t="s">
        <v>119</v>
      </c>
      <c r="C49" t="s">
        <v>120</v>
      </c>
      <c r="D49" s="4">
        <f t="shared" si="0"/>
        <v>613090000</v>
      </c>
      <c r="E49" s="1">
        <v>0.1</v>
      </c>
      <c r="F49" s="1">
        <v>4.1000000000000003E-3</v>
      </c>
      <c r="G49" s="1" t="s">
        <v>914</v>
      </c>
      <c r="H49" s="4">
        <f>IFERROR(D49-VLOOKUP(A49,[1]RAW!$A$1:$J$297,4,FALSE),D49)</f>
        <v>5900000</v>
      </c>
      <c r="I49" t="str">
        <f t="shared" si="1"/>
        <v>Equity</v>
      </c>
      <c r="J49" t="str">
        <f t="shared" si="2"/>
        <v>North America Natural Resources</v>
      </c>
    </row>
    <row r="50" spans="1:10" x14ac:dyDescent="0.3">
      <c r="A50" s="2" t="s">
        <v>121</v>
      </c>
      <c r="B50" t="s">
        <v>122</v>
      </c>
      <c r="C50" t="s">
        <v>120</v>
      </c>
      <c r="D50" s="4">
        <f t="shared" si="0"/>
        <v>601950000</v>
      </c>
      <c r="E50" s="1">
        <v>5.2999999999999999E-2</v>
      </c>
      <c r="F50" s="1">
        <v>3.5000000000000001E-3</v>
      </c>
      <c r="G50" s="1" t="s">
        <v>915</v>
      </c>
      <c r="H50" s="4">
        <f>IFERROR(D50-VLOOKUP(A50,[1]RAW!$A$1:$J$297,4,FALSE),D50)</f>
        <v>20190000</v>
      </c>
      <c r="I50" t="str">
        <f t="shared" si="1"/>
        <v>Equity</v>
      </c>
      <c r="J50" t="str">
        <f t="shared" si="2"/>
        <v>North America Natural Resources</v>
      </c>
    </row>
    <row r="51" spans="1:10" x14ac:dyDescent="0.3">
      <c r="A51" s="2" t="s">
        <v>123</v>
      </c>
      <c r="B51" t="s">
        <v>124</v>
      </c>
      <c r="C51" t="s">
        <v>125</v>
      </c>
      <c r="D51" s="4">
        <f t="shared" si="0"/>
        <v>565520000</v>
      </c>
      <c r="E51" s="1">
        <v>-0.11</v>
      </c>
      <c r="F51" s="1">
        <v>5.3E-3</v>
      </c>
      <c r="G51" s="1" t="s">
        <v>916</v>
      </c>
      <c r="H51" s="4">
        <f>IFERROR(D51-VLOOKUP(A51,[1]RAW!$A$1:$J$297,4,FALSE),D51)</f>
        <v>-750000</v>
      </c>
      <c r="I51" t="str">
        <f t="shared" si="1"/>
        <v>Equity</v>
      </c>
      <c r="J51" t="str">
        <f t="shared" si="2"/>
        <v>Global Agriculture</v>
      </c>
    </row>
    <row r="52" spans="1:10" x14ac:dyDescent="0.3">
      <c r="A52" s="2" t="s">
        <v>126</v>
      </c>
      <c r="B52" t="s">
        <v>127</v>
      </c>
      <c r="C52" t="s">
        <v>128</v>
      </c>
      <c r="D52" s="4">
        <f t="shared" si="0"/>
        <v>554730000</v>
      </c>
      <c r="E52" s="1">
        <v>-0.05</v>
      </c>
      <c r="F52" s="1">
        <v>5.8999999999999999E-3</v>
      </c>
      <c r="G52" s="1" t="s">
        <v>917</v>
      </c>
      <c r="H52" s="4">
        <f>IFERROR(D52-VLOOKUP(A52,[1]RAW!$A$1:$J$297,4,FALSE),D52)</f>
        <v>-1980000</v>
      </c>
      <c r="I52" t="str">
        <f t="shared" si="1"/>
        <v>Equity</v>
      </c>
      <c r="J52" t="str">
        <f t="shared" si="2"/>
        <v>U.S. Renewable Energy</v>
      </c>
    </row>
    <row r="53" spans="1:10" x14ac:dyDescent="0.3">
      <c r="A53" s="2" t="s">
        <v>918</v>
      </c>
      <c r="B53" t="s">
        <v>919</v>
      </c>
      <c r="C53" t="s">
        <v>236</v>
      </c>
      <c r="D53" s="4">
        <f t="shared" si="0"/>
        <v>535049999.99999994</v>
      </c>
      <c r="E53" s="1">
        <v>0.21199999999999999</v>
      </c>
      <c r="F53" s="1">
        <v>4.0000000000000001E-3</v>
      </c>
      <c r="G53" s="1" t="s">
        <v>920</v>
      </c>
      <c r="H53" s="4">
        <f>IFERROR(D53-VLOOKUP(A53,[1]RAW!$A$1:$J$297,4,FALSE),D53)</f>
        <v>535049999.99999994</v>
      </c>
      <c r="I53" t="str">
        <f t="shared" si="1"/>
        <v>Equity</v>
      </c>
      <c r="J53" t="str">
        <f t="shared" si="2"/>
        <v>U.S. Telecoms</v>
      </c>
    </row>
    <row r="54" spans="1:10" x14ac:dyDescent="0.3">
      <c r="A54" s="2" t="s">
        <v>134</v>
      </c>
      <c r="B54" t="s">
        <v>135</v>
      </c>
      <c r="C54" t="s">
        <v>136</v>
      </c>
      <c r="D54" s="4">
        <f t="shared" si="0"/>
        <v>520470000</v>
      </c>
      <c r="E54" s="1">
        <v>-0.50800000000000001</v>
      </c>
      <c r="F54" s="1">
        <v>8.3000000000000001E-3</v>
      </c>
      <c r="G54" s="1" t="s">
        <v>921</v>
      </c>
      <c r="H54" s="4">
        <f>IFERROR(D54-VLOOKUP(A54,[1]RAW!$A$1:$J$297,4,FALSE),D54)</f>
        <v>50660000</v>
      </c>
      <c r="I54" t="str">
        <f t="shared" si="1"/>
        <v>Equity</v>
      </c>
      <c r="J54" t="str">
        <f t="shared" si="2"/>
        <v>U.S. Cannabis</v>
      </c>
    </row>
    <row r="55" spans="1:10" x14ac:dyDescent="0.3">
      <c r="A55" s="2" t="s">
        <v>129</v>
      </c>
      <c r="B55" t="s">
        <v>922</v>
      </c>
      <c r="C55" t="s">
        <v>14</v>
      </c>
      <c r="D55" s="4">
        <f t="shared" si="0"/>
        <v>518620000</v>
      </c>
      <c r="E55" s="1">
        <v>0.38600000000000001</v>
      </c>
      <c r="F55" s="1">
        <v>6.4999999999999997E-3</v>
      </c>
      <c r="G55" s="1" t="s">
        <v>923</v>
      </c>
      <c r="H55" s="4">
        <f>IFERROR(D55-VLOOKUP(A55,[1]RAW!$A$1:$J$297,4,FALSE),D55)</f>
        <v>9740000</v>
      </c>
      <c r="I55" t="str">
        <f t="shared" si="1"/>
        <v>Equity</v>
      </c>
      <c r="J55" t="str">
        <f t="shared" si="2"/>
        <v>Global Broad Thematic</v>
      </c>
    </row>
    <row r="56" spans="1:10" x14ac:dyDescent="0.3">
      <c r="A56" s="2" t="s">
        <v>130</v>
      </c>
      <c r="B56" t="s">
        <v>131</v>
      </c>
      <c r="C56" t="s">
        <v>26</v>
      </c>
      <c r="D56" s="4">
        <f t="shared" si="0"/>
        <v>490000000</v>
      </c>
      <c r="E56" s="1">
        <v>0.16</v>
      </c>
      <c r="F56" s="1">
        <v>4.0000000000000001E-3</v>
      </c>
      <c r="G56" s="1" t="s">
        <v>924</v>
      </c>
      <c r="H56" s="4">
        <f>IFERROR(D56-VLOOKUP(A56,[1]RAW!$A$1:$J$297,4,FALSE),D56)</f>
        <v>6450000</v>
      </c>
      <c r="I56" t="str">
        <f t="shared" si="1"/>
        <v>Equity</v>
      </c>
      <c r="J56" t="str">
        <f t="shared" si="2"/>
        <v>Global Infrastructure</v>
      </c>
    </row>
    <row r="57" spans="1:10" x14ac:dyDescent="0.3">
      <c r="A57" s="2" t="s">
        <v>132</v>
      </c>
      <c r="B57" t="s">
        <v>133</v>
      </c>
      <c r="C57" t="s">
        <v>5</v>
      </c>
      <c r="D57" s="4">
        <f t="shared" si="0"/>
        <v>474490000</v>
      </c>
      <c r="E57" s="1">
        <v>1.1990000000000001</v>
      </c>
      <c r="F57" s="1">
        <v>9.4999999999999998E-3</v>
      </c>
      <c r="G57" s="1" t="s">
        <v>925</v>
      </c>
      <c r="H57" s="4">
        <f>IFERROR(D57-VLOOKUP(A57,[1]RAW!$A$1:$J$297,4,FALSE),D57)</f>
        <v>4320000</v>
      </c>
      <c r="I57" t="str">
        <f t="shared" si="1"/>
        <v>Leveraged Equity</v>
      </c>
      <c r="J57" t="str">
        <f t="shared" si="2"/>
        <v>U.S. Big Tech</v>
      </c>
    </row>
    <row r="58" spans="1:10" x14ac:dyDescent="0.3">
      <c r="A58" s="2" t="s">
        <v>137</v>
      </c>
      <c r="B58" t="s">
        <v>138</v>
      </c>
      <c r="C58" t="s">
        <v>88</v>
      </c>
      <c r="D58" s="4">
        <f t="shared" si="0"/>
        <v>455550000</v>
      </c>
      <c r="E58" s="1">
        <v>6.8000000000000005E-2</v>
      </c>
      <c r="F58" s="1">
        <v>6.4999999999999997E-3</v>
      </c>
      <c r="G58" s="1" t="s">
        <v>926</v>
      </c>
      <c r="H58" s="4">
        <f>IFERROR(D58-VLOOKUP(A58,[1]RAW!$A$1:$J$297,4,FALSE),D58)</f>
        <v>11730000</v>
      </c>
      <c r="I58" t="str">
        <f t="shared" si="1"/>
        <v>Equity</v>
      </c>
      <c r="J58" t="str">
        <f t="shared" si="2"/>
        <v>Global Robotics &amp; AI</v>
      </c>
    </row>
    <row r="59" spans="1:10" x14ac:dyDescent="0.3">
      <c r="A59" s="2" t="s">
        <v>139</v>
      </c>
      <c r="B59" t="s">
        <v>140</v>
      </c>
      <c r="C59" t="s">
        <v>141</v>
      </c>
      <c r="D59" s="4">
        <f t="shared" si="0"/>
        <v>448850000</v>
      </c>
      <c r="E59" s="1">
        <v>0.185</v>
      </c>
      <c r="F59" s="1">
        <v>6.4999999999999997E-3</v>
      </c>
      <c r="G59" s="1" t="s">
        <v>927</v>
      </c>
      <c r="H59" s="4">
        <f>IFERROR(D59-VLOOKUP(A59,[1]RAW!$A$1:$J$297,4,FALSE),D59)</f>
        <v>6400000</v>
      </c>
      <c r="I59" t="str">
        <f t="shared" si="1"/>
        <v>Equity</v>
      </c>
      <c r="J59" t="str">
        <f t="shared" si="2"/>
        <v>U.S. Big Tech</v>
      </c>
    </row>
    <row r="60" spans="1:10" x14ac:dyDescent="0.3">
      <c r="A60" s="2" t="s">
        <v>142</v>
      </c>
      <c r="B60" t="s">
        <v>143</v>
      </c>
      <c r="C60" t="s">
        <v>96</v>
      </c>
      <c r="D60" s="4">
        <f t="shared" si="0"/>
        <v>436730000</v>
      </c>
      <c r="E60" s="1">
        <v>0.29399999999999998</v>
      </c>
      <c r="F60" s="1">
        <v>3.0000000000000001E-3</v>
      </c>
      <c r="G60" s="1" t="s">
        <v>928</v>
      </c>
      <c r="H60" s="4">
        <f>IFERROR(D60-VLOOKUP(A60,[1]RAW!$A$1:$J$297,4,FALSE),D60)</f>
        <v>-1900000</v>
      </c>
      <c r="I60" t="str">
        <f t="shared" si="1"/>
        <v>Equity</v>
      </c>
      <c r="J60" t="str">
        <f t="shared" si="2"/>
        <v>U.S. Broad Technology</v>
      </c>
    </row>
    <row r="61" spans="1:10" x14ac:dyDescent="0.3">
      <c r="A61" s="2" t="s">
        <v>144</v>
      </c>
      <c r="B61" t="s">
        <v>145</v>
      </c>
      <c r="C61" t="s">
        <v>141</v>
      </c>
      <c r="D61" s="4">
        <f t="shared" si="0"/>
        <v>426550000</v>
      </c>
      <c r="E61" s="1">
        <v>0.58599999999999997</v>
      </c>
      <c r="F61" s="1">
        <v>5.7999999999999996E-3</v>
      </c>
      <c r="G61" s="1" t="s">
        <v>929</v>
      </c>
      <c r="H61" s="4">
        <f>IFERROR(D61-VLOOKUP(A61,[1]RAW!$A$1:$J$297,4,FALSE),D61)</f>
        <v>-3950000</v>
      </c>
      <c r="I61" t="str">
        <f t="shared" si="1"/>
        <v>Equity</v>
      </c>
      <c r="J61" t="str">
        <f t="shared" si="2"/>
        <v>U.S. Big Tech</v>
      </c>
    </row>
    <row r="62" spans="1:10" x14ac:dyDescent="0.3">
      <c r="A62" s="2" t="s">
        <v>148</v>
      </c>
      <c r="B62" t="s">
        <v>149</v>
      </c>
      <c r="C62" t="s">
        <v>150</v>
      </c>
      <c r="D62" s="4">
        <f t="shared" si="0"/>
        <v>388500000</v>
      </c>
      <c r="E62" s="1">
        <v>0.11899999999999999</v>
      </c>
      <c r="F62" s="1">
        <v>7.4999999999999997E-3</v>
      </c>
      <c r="G62" s="1" t="s">
        <v>930</v>
      </c>
      <c r="H62" s="4">
        <f>IFERROR(D62-VLOOKUP(A62,[1]RAW!$A$1:$J$297,4,FALSE),D62)</f>
        <v>9240000</v>
      </c>
      <c r="I62" t="str">
        <f t="shared" si="1"/>
        <v>Equity</v>
      </c>
      <c r="J62" t="str">
        <f t="shared" si="2"/>
        <v>India Consumer</v>
      </c>
    </row>
    <row r="63" spans="1:10" x14ac:dyDescent="0.3">
      <c r="A63" s="2" t="s">
        <v>146</v>
      </c>
      <c r="B63" t="s">
        <v>147</v>
      </c>
      <c r="C63" t="s">
        <v>78</v>
      </c>
      <c r="D63" s="4">
        <f t="shared" si="0"/>
        <v>387900000</v>
      </c>
      <c r="E63" s="1">
        <v>2.4E-2</v>
      </c>
      <c r="F63" s="1">
        <v>6.7999999999999996E-3</v>
      </c>
      <c r="G63" s="1" t="s">
        <v>931</v>
      </c>
      <c r="H63" s="4">
        <f>IFERROR(D63-VLOOKUP(A63,[1]RAW!$A$1:$J$297,4,FALSE),D63)</f>
        <v>-1330000</v>
      </c>
      <c r="I63" t="str">
        <f t="shared" si="1"/>
        <v>Equity</v>
      </c>
      <c r="J63" t="str">
        <f t="shared" si="2"/>
        <v>Global Mobility</v>
      </c>
    </row>
    <row r="64" spans="1:10" x14ac:dyDescent="0.3">
      <c r="A64" s="2" t="s">
        <v>151</v>
      </c>
      <c r="B64" t="s">
        <v>152</v>
      </c>
      <c r="C64" t="s">
        <v>153</v>
      </c>
      <c r="D64" s="4">
        <f t="shared" si="0"/>
        <v>369510000</v>
      </c>
      <c r="E64" s="1">
        <v>0.17100000000000001</v>
      </c>
      <c r="F64" s="1">
        <v>7.0000000000000001E-3</v>
      </c>
      <c r="G64" s="1" t="s">
        <v>932</v>
      </c>
      <c r="H64" s="4">
        <f>IFERROR(D64-VLOOKUP(A64,[1]RAW!$A$1:$J$297,4,FALSE),D64)</f>
        <v>2140000</v>
      </c>
      <c r="I64" t="str">
        <f t="shared" si="1"/>
        <v>Equity</v>
      </c>
      <c r="J64" t="str">
        <f t="shared" si="2"/>
        <v>Global 5G</v>
      </c>
    </row>
    <row r="65" spans="1:10" x14ac:dyDescent="0.3">
      <c r="A65" s="2" t="s">
        <v>154</v>
      </c>
      <c r="B65" t="s">
        <v>155</v>
      </c>
      <c r="C65" t="s">
        <v>156</v>
      </c>
      <c r="D65" s="4">
        <f t="shared" si="0"/>
        <v>347400000</v>
      </c>
      <c r="E65" s="1">
        <v>0.16</v>
      </c>
      <c r="F65" s="1">
        <v>8.6E-3</v>
      </c>
      <c r="G65" s="1" t="s">
        <v>933</v>
      </c>
      <c r="H65" s="4">
        <f>IFERROR(D65-VLOOKUP(A65,[1]RAW!$A$1:$J$297,4,FALSE),D65)</f>
        <v>2510000</v>
      </c>
      <c r="I65" t="str">
        <f t="shared" si="1"/>
        <v>Equity</v>
      </c>
      <c r="J65" t="str">
        <f t="shared" si="2"/>
        <v>Emerging Markets Internet</v>
      </c>
    </row>
    <row r="66" spans="1:10" x14ac:dyDescent="0.3">
      <c r="A66" s="2" t="s">
        <v>160</v>
      </c>
      <c r="B66" t="s">
        <v>161</v>
      </c>
      <c r="C66" t="s">
        <v>141</v>
      </c>
      <c r="D66" s="4">
        <f t="shared" ref="D66:D129" si="3">IF(RIGHT(G66,1)="B",LEFT(G66,FIND("B",G66)-1)*1000000000,IF(RIGHT(G66,1)="M",LEFT(G66,FIND("M",G66)-1)*1000000,LEFT(G66,FIND("K",G66)-1)*1000))</f>
        <v>337970000</v>
      </c>
      <c r="E66" s="1" t="s">
        <v>777</v>
      </c>
      <c r="F66" s="1">
        <v>1.2800000000000001E-2</v>
      </c>
      <c r="G66" s="1" t="s">
        <v>934</v>
      </c>
      <c r="H66" s="4">
        <f>IFERROR(D66-VLOOKUP(A66,[1]RAW!$A$1:$J$297,4,FALSE),D66)</f>
        <v>8070000</v>
      </c>
      <c r="I66" t="str">
        <f t="shared" ref="I66:I101" si="4">LEFT(C66,FIND(":",C66)-1)</f>
        <v>Equity</v>
      </c>
      <c r="J66" t="str">
        <f t="shared" ref="J66:J101" si="5">RIGHT(C66,LEN(C66)-FIND(":",C66)-1)</f>
        <v>U.S. Big Tech</v>
      </c>
    </row>
    <row r="67" spans="1:10" x14ac:dyDescent="0.3">
      <c r="A67" s="2" t="s">
        <v>157</v>
      </c>
      <c r="B67" t="s">
        <v>158</v>
      </c>
      <c r="C67" t="s">
        <v>159</v>
      </c>
      <c r="D67" s="4">
        <f t="shared" si="3"/>
        <v>333870000</v>
      </c>
      <c r="E67" s="1">
        <v>0.33800000000000002</v>
      </c>
      <c r="F67" s="1">
        <v>5.8999999999999999E-3</v>
      </c>
      <c r="G67" s="1" t="s">
        <v>935</v>
      </c>
      <c r="H67" s="4">
        <f>IFERROR(D67-VLOOKUP(A67,[1]RAW!$A$1:$J$297,4,FALSE),D67)</f>
        <v>610000</v>
      </c>
      <c r="I67" t="str">
        <f t="shared" si="4"/>
        <v>Equity</v>
      </c>
      <c r="J67" t="str">
        <f t="shared" si="5"/>
        <v>Global Internet</v>
      </c>
    </row>
    <row r="68" spans="1:10" x14ac:dyDescent="0.3">
      <c r="A68" s="2" t="s">
        <v>162</v>
      </c>
      <c r="B68" t="s">
        <v>163</v>
      </c>
      <c r="C68" t="s">
        <v>46</v>
      </c>
      <c r="D68" s="4">
        <f t="shared" si="3"/>
        <v>326730000</v>
      </c>
      <c r="E68" s="1">
        <v>0.375</v>
      </c>
      <c r="F68" s="1">
        <v>7.4999999999999997E-3</v>
      </c>
      <c r="G68" s="1" t="s">
        <v>936</v>
      </c>
      <c r="H68" s="4">
        <f>IFERROR(D68-VLOOKUP(A68,[1]RAW!$A$1:$J$297,4,FALSE),D68)</f>
        <v>8190000</v>
      </c>
      <c r="I68" t="str">
        <f t="shared" si="4"/>
        <v>Equity</v>
      </c>
      <c r="J68" t="str">
        <f t="shared" si="5"/>
        <v>U.S. Low Carbon</v>
      </c>
    </row>
    <row r="69" spans="1:10" x14ac:dyDescent="0.3">
      <c r="A69" s="2" t="s">
        <v>167</v>
      </c>
      <c r="B69" t="s">
        <v>168</v>
      </c>
      <c r="C69" t="s">
        <v>71</v>
      </c>
      <c r="D69" s="4">
        <f t="shared" si="3"/>
        <v>322890000</v>
      </c>
      <c r="E69" s="1">
        <v>-0.153</v>
      </c>
      <c r="F69" s="1">
        <v>6.4999999999999997E-3</v>
      </c>
      <c r="G69" s="1" t="s">
        <v>937</v>
      </c>
      <c r="H69" s="4">
        <f>IFERROR(D69-VLOOKUP(A69,[1]RAW!$A$1:$J$297,4,FALSE),D69)</f>
        <v>18390000</v>
      </c>
      <c r="I69" t="str">
        <f t="shared" si="4"/>
        <v>Equity</v>
      </c>
      <c r="J69" t="str">
        <f t="shared" si="5"/>
        <v>Global Renewable Energy</v>
      </c>
    </row>
    <row r="70" spans="1:10" x14ac:dyDescent="0.3">
      <c r="A70" s="2" t="s">
        <v>164</v>
      </c>
      <c r="B70" t="s">
        <v>165</v>
      </c>
      <c r="C70" t="s">
        <v>166</v>
      </c>
      <c r="D70" s="4">
        <f t="shared" si="3"/>
        <v>319950000</v>
      </c>
      <c r="E70" s="1">
        <v>0.32</v>
      </c>
      <c r="F70" s="1">
        <v>6.7999999999999996E-3</v>
      </c>
      <c r="G70" s="1" t="s">
        <v>938</v>
      </c>
      <c r="H70" s="4">
        <f>IFERROR(D70-VLOOKUP(A70,[1]RAW!$A$1:$J$297,4,FALSE),D70)</f>
        <v>6110000</v>
      </c>
      <c r="I70" t="str">
        <f t="shared" si="4"/>
        <v>Equity</v>
      </c>
      <c r="J70" t="str">
        <f t="shared" si="5"/>
        <v>Developed Markets FinTech</v>
      </c>
    </row>
    <row r="71" spans="1:10" x14ac:dyDescent="0.3">
      <c r="A71" s="2" t="s">
        <v>178</v>
      </c>
      <c r="B71" t="s">
        <v>179</v>
      </c>
      <c r="C71" t="s">
        <v>23</v>
      </c>
      <c r="D71" s="4">
        <f t="shared" si="3"/>
        <v>295120000</v>
      </c>
      <c r="E71" s="1" t="s">
        <v>777</v>
      </c>
      <c r="F71" s="1">
        <v>3.8999999999999998E-3</v>
      </c>
      <c r="G71" s="1" t="s">
        <v>939</v>
      </c>
      <c r="H71" s="4">
        <f>IFERROR(D71-VLOOKUP(A71,[1]RAW!$A$1:$J$297,4,FALSE),D71)</f>
        <v>15630000</v>
      </c>
      <c r="I71" t="str">
        <f t="shared" si="4"/>
        <v>Equity</v>
      </c>
      <c r="J71" t="str">
        <f t="shared" si="5"/>
        <v>Global Natural Resources</v>
      </c>
    </row>
    <row r="72" spans="1:10" x14ac:dyDescent="0.3">
      <c r="A72" s="2" t="s">
        <v>172</v>
      </c>
      <c r="B72" t="s">
        <v>173</v>
      </c>
      <c r="C72" t="s">
        <v>174</v>
      </c>
      <c r="D72" s="4">
        <f t="shared" si="3"/>
        <v>285990000</v>
      </c>
      <c r="E72" s="1">
        <v>0.40699999999999997</v>
      </c>
      <c r="F72" s="1">
        <v>7.4999999999999997E-3</v>
      </c>
      <c r="G72" s="1" t="s">
        <v>940</v>
      </c>
      <c r="H72" s="4">
        <f>IFERROR(D72-VLOOKUP(A72,[1]RAW!$A$1:$J$297,4,FALSE),D72)</f>
        <v>-10070000</v>
      </c>
      <c r="I72" t="str">
        <f t="shared" si="4"/>
        <v>Equity</v>
      </c>
      <c r="J72" t="str">
        <f t="shared" si="5"/>
        <v>Global Space</v>
      </c>
    </row>
    <row r="73" spans="1:10" x14ac:dyDescent="0.3">
      <c r="A73" s="2" t="s">
        <v>175</v>
      </c>
      <c r="B73" t="s">
        <v>176</v>
      </c>
      <c r="C73" t="s">
        <v>177</v>
      </c>
      <c r="D73" s="4">
        <f t="shared" si="3"/>
        <v>285010000</v>
      </c>
      <c r="E73" s="1">
        <v>0.53200000000000003</v>
      </c>
      <c r="F73" s="1">
        <v>5.5999999999999999E-3</v>
      </c>
      <c r="G73" s="1" t="s">
        <v>941</v>
      </c>
      <c r="H73" s="4">
        <f>IFERROR(D73-VLOOKUP(A73,[1]RAW!$A$1:$J$297,4,FALSE),D73)</f>
        <v>3890000</v>
      </c>
      <c r="I73" t="str">
        <f t="shared" si="4"/>
        <v>Equity</v>
      </c>
      <c r="J73" t="str">
        <f t="shared" si="5"/>
        <v>Global Video Games &amp; eSports</v>
      </c>
    </row>
    <row r="74" spans="1:10" x14ac:dyDescent="0.3">
      <c r="A74" s="2" t="s">
        <v>169</v>
      </c>
      <c r="B74" t="s">
        <v>170</v>
      </c>
      <c r="C74" t="s">
        <v>171</v>
      </c>
      <c r="D74" s="4">
        <f t="shared" si="3"/>
        <v>282980000</v>
      </c>
      <c r="E74" s="1">
        <v>2.3E-2</v>
      </c>
      <c r="F74" s="1">
        <v>1.2800000000000001E-2</v>
      </c>
      <c r="G74" s="1" t="s">
        <v>942</v>
      </c>
      <c r="H74" s="4">
        <f>IFERROR(D74-VLOOKUP(A74,[1]RAW!$A$1:$J$297,4,FALSE),D74)</f>
        <v>-14070000</v>
      </c>
      <c r="I74" t="str">
        <f t="shared" si="4"/>
        <v>Leveraged Equity</v>
      </c>
      <c r="J74" t="str">
        <f t="shared" si="5"/>
        <v>China Internet</v>
      </c>
    </row>
    <row r="75" spans="1:10" x14ac:dyDescent="0.3">
      <c r="A75" s="2" t="s">
        <v>943</v>
      </c>
      <c r="B75" t="s">
        <v>944</v>
      </c>
      <c r="C75" t="s">
        <v>945</v>
      </c>
      <c r="D75" s="4">
        <f t="shared" si="3"/>
        <v>272890000</v>
      </c>
      <c r="E75" s="1">
        <v>-0.19500000000000001</v>
      </c>
      <c r="F75" s="1">
        <v>9.7000000000000003E-3</v>
      </c>
      <c r="G75" s="1" t="s">
        <v>946</v>
      </c>
      <c r="H75" s="4">
        <f>IFERROR(D75-VLOOKUP(A75,[1]RAW!$A$1:$J$297,4,FALSE),D75)</f>
        <v>272890000</v>
      </c>
      <c r="I75" t="str">
        <f t="shared" si="4"/>
        <v>Leveraged Equity</v>
      </c>
      <c r="J75" t="str">
        <f t="shared" si="5"/>
        <v>U.S. Housing</v>
      </c>
    </row>
    <row r="76" spans="1:10" x14ac:dyDescent="0.3">
      <c r="A76" s="2" t="s">
        <v>186</v>
      </c>
      <c r="B76" t="s">
        <v>187</v>
      </c>
      <c r="C76" t="s">
        <v>29</v>
      </c>
      <c r="D76" s="4">
        <f t="shared" si="3"/>
        <v>270850000</v>
      </c>
      <c r="E76" s="1">
        <v>-8.5999999999999993E-2</v>
      </c>
      <c r="F76" s="1">
        <v>8.0000000000000002E-3</v>
      </c>
      <c r="G76" s="1" t="s">
        <v>947</v>
      </c>
      <c r="H76" s="4">
        <f>IFERROR(D76-VLOOKUP(A76,[1]RAW!$A$1:$J$297,4,FALSE),D76)</f>
        <v>29220000</v>
      </c>
      <c r="I76" t="str">
        <f t="shared" si="4"/>
        <v>Equity</v>
      </c>
      <c r="J76" t="str">
        <f t="shared" si="5"/>
        <v>Global Nuclear Energy</v>
      </c>
    </row>
    <row r="77" spans="1:10" x14ac:dyDescent="0.3">
      <c r="A77" s="2" t="s">
        <v>180</v>
      </c>
      <c r="B77" t="s">
        <v>948</v>
      </c>
      <c r="C77" t="s">
        <v>14</v>
      </c>
      <c r="D77" s="4">
        <f t="shared" si="3"/>
        <v>270130000</v>
      </c>
      <c r="E77" s="1">
        <v>0.24199999999999999</v>
      </c>
      <c r="F77" s="1">
        <v>5.1999999999999998E-3</v>
      </c>
      <c r="G77" s="1" t="s">
        <v>949</v>
      </c>
      <c r="H77" s="4">
        <f>IFERROR(D77-VLOOKUP(A77,[1]RAW!$A$1:$J$297,4,FALSE),D77)</f>
        <v>3700000</v>
      </c>
      <c r="I77" t="str">
        <f t="shared" si="4"/>
        <v>Equity</v>
      </c>
      <c r="J77" t="str">
        <f t="shared" si="5"/>
        <v>Global Broad Thematic</v>
      </c>
    </row>
    <row r="78" spans="1:10" x14ac:dyDescent="0.3">
      <c r="A78" s="2" t="s">
        <v>181</v>
      </c>
      <c r="B78" t="s">
        <v>182</v>
      </c>
      <c r="C78" t="s">
        <v>101</v>
      </c>
      <c r="D78" s="4">
        <f t="shared" si="3"/>
        <v>253230000</v>
      </c>
      <c r="E78" s="1">
        <v>3.7999999999999999E-2</v>
      </c>
      <c r="F78" s="1">
        <v>7.4999999999999997E-3</v>
      </c>
      <c r="G78" s="1" t="s">
        <v>950</v>
      </c>
      <c r="H78" s="4">
        <f>IFERROR(D78-VLOOKUP(A78,[1]RAW!$A$1:$J$297,4,FALSE),D78)</f>
        <v>-1340000</v>
      </c>
      <c r="I78" t="str">
        <f t="shared" si="4"/>
        <v>Equity</v>
      </c>
      <c r="J78" t="str">
        <f t="shared" si="5"/>
        <v>Global Water</v>
      </c>
    </row>
    <row r="79" spans="1:10" x14ac:dyDescent="0.3">
      <c r="A79" s="2" t="s">
        <v>183</v>
      </c>
      <c r="B79" t="s">
        <v>184</v>
      </c>
      <c r="C79" t="s">
        <v>185</v>
      </c>
      <c r="D79" s="4">
        <f t="shared" si="3"/>
        <v>247710000</v>
      </c>
      <c r="E79" s="1">
        <v>6.0999999999999999E-2</v>
      </c>
      <c r="F79" s="1">
        <v>2E-3</v>
      </c>
      <c r="G79" s="1" t="s">
        <v>951</v>
      </c>
      <c r="H79" s="4">
        <f>IFERROR(D79-VLOOKUP(A79,[1]RAW!$A$1:$J$297,4,FALSE),D79)</f>
        <v>-900000</v>
      </c>
      <c r="I79" t="str">
        <f t="shared" si="4"/>
        <v>Equity</v>
      </c>
      <c r="J79" t="str">
        <f t="shared" si="5"/>
        <v>Developed Markets Ex-U.S. Low Carbon</v>
      </c>
    </row>
    <row r="80" spans="1:10" x14ac:dyDescent="0.3">
      <c r="A80" s="2" t="s">
        <v>193</v>
      </c>
      <c r="B80" t="s">
        <v>194</v>
      </c>
      <c r="C80" t="s">
        <v>88</v>
      </c>
      <c r="D80" s="4">
        <f t="shared" si="3"/>
        <v>241240000</v>
      </c>
      <c r="E80" s="1">
        <v>0.40100000000000002</v>
      </c>
      <c r="F80" s="1">
        <v>7.4999999999999997E-3</v>
      </c>
      <c r="G80" s="1" t="s">
        <v>952</v>
      </c>
      <c r="H80" s="4">
        <f>IFERROR(D80-VLOOKUP(A80,[1]RAW!$A$1:$J$297,4,FALSE),D80)</f>
        <v>13400000</v>
      </c>
      <c r="I80" t="str">
        <f t="shared" si="4"/>
        <v>Equity</v>
      </c>
      <c r="J80" t="str">
        <f t="shared" si="5"/>
        <v>Global Robotics &amp; AI</v>
      </c>
    </row>
    <row r="81" spans="1:10" x14ac:dyDescent="0.3">
      <c r="A81" s="2" t="s">
        <v>188</v>
      </c>
      <c r="B81" t="s">
        <v>189</v>
      </c>
      <c r="C81" t="s">
        <v>46</v>
      </c>
      <c r="D81" s="4">
        <f t="shared" si="3"/>
        <v>232720000</v>
      </c>
      <c r="E81" s="1">
        <v>0.248</v>
      </c>
      <c r="F81" s="1">
        <v>1E-3</v>
      </c>
      <c r="G81" s="1" t="s">
        <v>953</v>
      </c>
      <c r="H81" s="4">
        <f>IFERROR(D81-VLOOKUP(A81,[1]RAW!$A$1:$J$297,4,FALSE),D81)</f>
        <v>1350000</v>
      </c>
      <c r="I81" t="str">
        <f t="shared" si="4"/>
        <v>Equity</v>
      </c>
      <c r="J81" t="str">
        <f t="shared" si="5"/>
        <v>U.S. Low Carbon</v>
      </c>
    </row>
    <row r="82" spans="1:10" x14ac:dyDescent="0.3">
      <c r="A82" s="2" t="s">
        <v>190</v>
      </c>
      <c r="B82" t="s">
        <v>191</v>
      </c>
      <c r="C82" t="s">
        <v>192</v>
      </c>
      <c r="D82" s="4">
        <f t="shared" si="3"/>
        <v>228760000</v>
      </c>
      <c r="E82" s="1">
        <v>6.9000000000000006E-2</v>
      </c>
      <c r="F82" s="1">
        <v>6.7999999999999996E-3</v>
      </c>
      <c r="G82" s="1" t="s">
        <v>954</v>
      </c>
      <c r="H82" s="4">
        <f>IFERROR(D82-VLOOKUP(A82,[1]RAW!$A$1:$J$297,4,FALSE),D82)</f>
        <v>-1380000</v>
      </c>
      <c r="I82" t="str">
        <f t="shared" si="4"/>
        <v>Equity</v>
      </c>
      <c r="J82" t="str">
        <f t="shared" si="5"/>
        <v>Developed Markets Internet</v>
      </c>
    </row>
    <row r="83" spans="1:10" x14ac:dyDescent="0.3">
      <c r="A83" s="2" t="s">
        <v>200</v>
      </c>
      <c r="B83" t="s">
        <v>201</v>
      </c>
      <c r="C83" t="s">
        <v>202</v>
      </c>
      <c r="D83" s="4">
        <f t="shared" si="3"/>
        <v>207030000</v>
      </c>
      <c r="E83" s="1" t="s">
        <v>777</v>
      </c>
      <c r="F83" s="1">
        <v>6.4999999999999997E-3</v>
      </c>
      <c r="G83" s="1" t="s">
        <v>955</v>
      </c>
      <c r="H83" s="4">
        <f>IFERROR(D83-VLOOKUP(A83,[1]RAW!$A$1:$J$297,4,FALSE),D83)</f>
        <v>8630000</v>
      </c>
      <c r="I83" t="str">
        <f t="shared" si="4"/>
        <v>Equity</v>
      </c>
      <c r="J83" t="str">
        <f t="shared" si="5"/>
        <v>U.S. Robotics &amp; AI</v>
      </c>
    </row>
    <row r="84" spans="1:10" x14ac:dyDescent="0.3">
      <c r="A84" s="2" t="s">
        <v>205</v>
      </c>
      <c r="B84" t="s">
        <v>206</v>
      </c>
      <c r="C84" t="s">
        <v>199</v>
      </c>
      <c r="D84" s="4">
        <f t="shared" si="3"/>
        <v>205430000</v>
      </c>
      <c r="E84" s="1">
        <v>0.72699999999999998</v>
      </c>
      <c r="F84" s="1">
        <v>8.5000000000000006E-3</v>
      </c>
      <c r="G84" s="1" t="s">
        <v>956</v>
      </c>
      <c r="H84" s="4">
        <f>IFERROR(D84-VLOOKUP(A84,[1]RAW!$A$1:$J$297,4,FALSE),D84)</f>
        <v>19970000</v>
      </c>
      <c r="I84" t="str">
        <f t="shared" si="4"/>
        <v>Equity</v>
      </c>
      <c r="J84" t="str">
        <f t="shared" si="5"/>
        <v>Global Digital Economy</v>
      </c>
    </row>
    <row r="85" spans="1:10" x14ac:dyDescent="0.3">
      <c r="A85" s="2" t="s">
        <v>197</v>
      </c>
      <c r="B85" t="s">
        <v>198</v>
      </c>
      <c r="C85" t="s">
        <v>199</v>
      </c>
      <c r="D85" s="4">
        <f t="shared" si="3"/>
        <v>205320000</v>
      </c>
      <c r="E85" s="1">
        <v>0.44800000000000001</v>
      </c>
      <c r="F85" s="1">
        <v>7.4999999999999997E-3</v>
      </c>
      <c r="G85" s="1" t="s">
        <v>957</v>
      </c>
      <c r="H85" s="4">
        <f>IFERROR(D85-VLOOKUP(A85,[1]RAW!$A$1:$J$297,4,FALSE),D85)</f>
        <v>5310000</v>
      </c>
      <c r="I85" t="str">
        <f t="shared" si="4"/>
        <v>Equity</v>
      </c>
      <c r="J85" t="str">
        <f t="shared" si="5"/>
        <v>Global Digital Economy</v>
      </c>
    </row>
    <row r="86" spans="1:10" x14ac:dyDescent="0.3">
      <c r="A86" s="2" t="s">
        <v>195</v>
      </c>
      <c r="B86" t="s">
        <v>196</v>
      </c>
      <c r="C86" t="s">
        <v>88</v>
      </c>
      <c r="D86" s="4">
        <f t="shared" si="3"/>
        <v>203180000</v>
      </c>
      <c r="E86" s="1">
        <v>0.16900000000000001</v>
      </c>
      <c r="F86" s="1">
        <v>4.4999999999999997E-3</v>
      </c>
      <c r="G86" s="1" t="s">
        <v>958</v>
      </c>
      <c r="H86" s="4">
        <f>IFERROR(D86-VLOOKUP(A86,[1]RAW!$A$1:$J$297,4,FALSE),D86)</f>
        <v>-800000</v>
      </c>
      <c r="I86" t="str">
        <f t="shared" si="4"/>
        <v>Equity</v>
      </c>
      <c r="J86" t="str">
        <f t="shared" si="5"/>
        <v>Global Robotics &amp; AI</v>
      </c>
    </row>
    <row r="87" spans="1:10" x14ac:dyDescent="0.3">
      <c r="A87" s="2" t="s">
        <v>203</v>
      </c>
      <c r="B87" t="s">
        <v>204</v>
      </c>
      <c r="C87" t="s">
        <v>199</v>
      </c>
      <c r="D87" s="4">
        <f t="shared" si="3"/>
        <v>193530000</v>
      </c>
      <c r="E87" s="1">
        <v>0.72699999999999998</v>
      </c>
      <c r="F87" s="1">
        <v>5.1000000000000004E-3</v>
      </c>
      <c r="G87" s="1" t="s">
        <v>959</v>
      </c>
      <c r="H87" s="4">
        <f>IFERROR(D87-VLOOKUP(A87,[1]RAW!$A$1:$J$297,4,FALSE),D87)</f>
        <v>4030000</v>
      </c>
      <c r="I87" t="str">
        <f t="shared" si="4"/>
        <v>Equity</v>
      </c>
      <c r="J87" t="str">
        <f t="shared" si="5"/>
        <v>Global Digital Economy</v>
      </c>
    </row>
    <row r="88" spans="1:10" x14ac:dyDescent="0.3">
      <c r="A88" s="2" t="s">
        <v>222</v>
      </c>
      <c r="B88" t="s">
        <v>223</v>
      </c>
      <c r="C88" t="s">
        <v>106</v>
      </c>
      <c r="D88" s="4">
        <f t="shared" si="3"/>
        <v>183330000</v>
      </c>
      <c r="E88" s="1">
        <v>0.41799999999999998</v>
      </c>
      <c r="F88" s="1">
        <v>5.0000000000000001E-3</v>
      </c>
      <c r="G88" s="1" t="s">
        <v>960</v>
      </c>
      <c r="H88" s="4">
        <f>IFERROR(D88-VLOOKUP(A88,[1]RAW!$A$1:$J$297,4,FALSE),D88)</f>
        <v>19460000</v>
      </c>
      <c r="I88" t="str">
        <f t="shared" si="4"/>
        <v>Equity</v>
      </c>
      <c r="J88" t="str">
        <f t="shared" si="5"/>
        <v>Global Blockchain</v>
      </c>
    </row>
    <row r="89" spans="1:10" x14ac:dyDescent="0.3">
      <c r="A89" s="2" t="s">
        <v>207</v>
      </c>
      <c r="B89" t="s">
        <v>208</v>
      </c>
      <c r="C89" t="s">
        <v>46</v>
      </c>
      <c r="D89" s="4">
        <f t="shared" si="3"/>
        <v>181440000</v>
      </c>
      <c r="E89" s="1">
        <v>0.126</v>
      </c>
      <c r="F89" s="1">
        <v>4.4999999999999997E-3</v>
      </c>
      <c r="G89" s="1" t="s">
        <v>961</v>
      </c>
      <c r="H89" s="4">
        <f>IFERROR(D89-VLOOKUP(A89,[1]RAW!$A$1:$J$297,4,FALSE),D89)</f>
        <v>-1560000</v>
      </c>
      <c r="I89" t="str">
        <f t="shared" si="4"/>
        <v>Equity</v>
      </c>
      <c r="J89" t="str">
        <f t="shared" si="5"/>
        <v>U.S. Low Carbon</v>
      </c>
    </row>
    <row r="90" spans="1:10" x14ac:dyDescent="0.3">
      <c r="A90" s="2" t="s">
        <v>209</v>
      </c>
      <c r="B90" t="s">
        <v>210</v>
      </c>
      <c r="C90" t="s">
        <v>199</v>
      </c>
      <c r="D90" s="4">
        <f t="shared" si="3"/>
        <v>180520000</v>
      </c>
      <c r="E90" s="1">
        <v>0.34699999999999998</v>
      </c>
      <c r="F90" s="1">
        <v>4.0000000000000001E-3</v>
      </c>
      <c r="G90" s="1" t="s">
        <v>962</v>
      </c>
      <c r="H90" s="4">
        <f>IFERROR(D90-VLOOKUP(A90,[1]RAW!$A$1:$J$297,4,FALSE),D90)</f>
        <v>7950000</v>
      </c>
      <c r="I90" t="str">
        <f t="shared" si="4"/>
        <v>Equity</v>
      </c>
      <c r="J90" t="str">
        <f t="shared" si="5"/>
        <v>Global Digital Economy</v>
      </c>
    </row>
    <row r="91" spans="1:10" x14ac:dyDescent="0.3">
      <c r="A91" s="2" t="s">
        <v>213</v>
      </c>
      <c r="B91" t="s">
        <v>214</v>
      </c>
      <c r="C91" t="s">
        <v>215</v>
      </c>
      <c r="D91" s="4">
        <f t="shared" si="3"/>
        <v>171980000</v>
      </c>
      <c r="E91" s="1">
        <v>1.0329999999999999</v>
      </c>
      <c r="F91" s="1">
        <v>0.01</v>
      </c>
      <c r="G91" s="1" t="s">
        <v>963</v>
      </c>
      <c r="H91" s="4">
        <f>IFERROR(D91-VLOOKUP(A91,[1]RAW!$A$1:$J$297,4,FALSE),D91)</f>
        <v>2140000</v>
      </c>
      <c r="I91" t="str">
        <f t="shared" si="4"/>
        <v>Leveraged Equity</v>
      </c>
      <c r="J91" t="str">
        <f t="shared" si="5"/>
        <v>U.S. Internet</v>
      </c>
    </row>
    <row r="92" spans="1:10" x14ac:dyDescent="0.3">
      <c r="A92" s="2" t="s">
        <v>226</v>
      </c>
      <c r="B92" t="s">
        <v>227</v>
      </c>
      <c r="C92" t="s">
        <v>128</v>
      </c>
      <c r="D92" s="4">
        <f t="shared" si="3"/>
        <v>169830000</v>
      </c>
      <c r="E92" s="1">
        <v>8.9999999999999993E-3</v>
      </c>
      <c r="F92" s="1">
        <v>4.4999999999999997E-3</v>
      </c>
      <c r="G92" s="1" t="s">
        <v>964</v>
      </c>
      <c r="H92" s="4">
        <f>IFERROR(D92-VLOOKUP(A92,[1]RAW!$A$1:$J$297,4,FALSE),D92)</f>
        <v>10320000</v>
      </c>
      <c r="I92" t="str">
        <f t="shared" si="4"/>
        <v>Equity</v>
      </c>
      <c r="J92" t="str">
        <f t="shared" si="5"/>
        <v>U.S. Renewable Energy</v>
      </c>
    </row>
    <row r="93" spans="1:10" x14ac:dyDescent="0.3">
      <c r="A93" s="2" t="s">
        <v>211</v>
      </c>
      <c r="B93" t="s">
        <v>212</v>
      </c>
      <c r="C93" t="s">
        <v>78</v>
      </c>
      <c r="D93" s="4">
        <f t="shared" si="3"/>
        <v>168850000</v>
      </c>
      <c r="E93" s="1">
        <v>-8.4000000000000005E-2</v>
      </c>
      <c r="F93" s="1">
        <v>4.7000000000000002E-3</v>
      </c>
      <c r="G93" s="1" t="s">
        <v>965</v>
      </c>
      <c r="H93" s="4">
        <f>IFERROR(D93-VLOOKUP(A93,[1]RAW!$A$1:$J$297,4,FALSE),D93)</f>
        <v>-3010000</v>
      </c>
      <c r="I93" t="str">
        <f t="shared" si="4"/>
        <v>Equity</v>
      </c>
      <c r="J93" t="str">
        <f t="shared" si="5"/>
        <v>Global Mobility</v>
      </c>
    </row>
    <row r="94" spans="1:10" x14ac:dyDescent="0.3">
      <c r="A94" s="2" t="s">
        <v>219</v>
      </c>
      <c r="B94" t="s">
        <v>220</v>
      </c>
      <c r="C94" t="s">
        <v>221</v>
      </c>
      <c r="D94" s="4">
        <f t="shared" si="3"/>
        <v>165470000</v>
      </c>
      <c r="E94" s="1">
        <v>0.23899999999999999</v>
      </c>
      <c r="F94" s="1">
        <v>7.4999999999999997E-3</v>
      </c>
      <c r="G94" s="1" t="s">
        <v>966</v>
      </c>
      <c r="H94" s="4">
        <f>IFERROR(D94-VLOOKUP(A94,[1]RAW!$A$1:$J$297,4,FALSE),D94)</f>
        <v>750000</v>
      </c>
      <c r="I94" t="str">
        <f t="shared" si="4"/>
        <v>Equity</v>
      </c>
      <c r="J94" t="str">
        <f t="shared" si="5"/>
        <v>Global Broad Technology</v>
      </c>
    </row>
    <row r="95" spans="1:10" x14ac:dyDescent="0.3">
      <c r="A95" s="2" t="s">
        <v>224</v>
      </c>
      <c r="B95" t="s">
        <v>225</v>
      </c>
      <c r="C95" t="s">
        <v>221</v>
      </c>
      <c r="D95" s="4">
        <f t="shared" si="3"/>
        <v>165400000</v>
      </c>
      <c r="E95" s="1">
        <v>0.32200000000000001</v>
      </c>
      <c r="F95" s="1">
        <v>5.0000000000000001E-3</v>
      </c>
      <c r="G95" s="1" t="s">
        <v>967</v>
      </c>
      <c r="H95" s="4">
        <f>IFERROR(D95-VLOOKUP(A95,[1]RAW!$A$1:$J$297,4,FALSE),D95)</f>
        <v>1950000</v>
      </c>
      <c r="I95" t="str">
        <f t="shared" si="4"/>
        <v>Equity</v>
      </c>
      <c r="J95" t="str">
        <f t="shared" si="5"/>
        <v>Global Broad Technology</v>
      </c>
    </row>
    <row r="96" spans="1:10" x14ac:dyDescent="0.3">
      <c r="A96" s="2" t="s">
        <v>216</v>
      </c>
      <c r="B96" t="s">
        <v>217</v>
      </c>
      <c r="C96" t="s">
        <v>218</v>
      </c>
      <c r="D96" s="4">
        <f t="shared" si="3"/>
        <v>164920000</v>
      </c>
      <c r="E96" s="1">
        <v>-3.1E-2</v>
      </c>
      <c r="F96" s="1">
        <v>4.1000000000000003E-3</v>
      </c>
      <c r="G96" s="1" t="s">
        <v>968</v>
      </c>
      <c r="H96" s="4">
        <f>IFERROR(D96-VLOOKUP(A96,[1]RAW!$A$1:$J$297,4,FALSE),D96)</f>
        <v>-150000</v>
      </c>
      <c r="I96" t="str">
        <f t="shared" si="4"/>
        <v>Equity</v>
      </c>
      <c r="J96" t="str">
        <f t="shared" si="5"/>
        <v>Global Timber</v>
      </c>
    </row>
    <row r="97" spans="1:10" x14ac:dyDescent="0.3">
      <c r="A97" s="2" t="s">
        <v>969</v>
      </c>
      <c r="B97" t="s">
        <v>970</v>
      </c>
      <c r="C97" t="s">
        <v>401</v>
      </c>
      <c r="D97" s="4">
        <f t="shared" si="3"/>
        <v>163470000</v>
      </c>
      <c r="E97" s="1">
        <v>-0.253</v>
      </c>
      <c r="F97" s="1">
        <v>7.7999999999999996E-3</v>
      </c>
      <c r="G97" s="1" t="s">
        <v>971</v>
      </c>
      <c r="H97" s="4">
        <f>IFERROR(D97-VLOOKUP(A97,[1]RAW!$A$1:$J$297,4,FALSE),D97)</f>
        <v>163470000</v>
      </c>
      <c r="I97" t="str">
        <f t="shared" si="4"/>
        <v>Equity</v>
      </c>
      <c r="J97" t="str">
        <f t="shared" si="5"/>
        <v>Global Cannabis</v>
      </c>
    </row>
    <row r="98" spans="1:10" x14ac:dyDescent="0.3">
      <c r="A98" s="2" t="s">
        <v>972</v>
      </c>
      <c r="B98" t="s">
        <v>973</v>
      </c>
      <c r="C98" t="s">
        <v>308</v>
      </c>
      <c r="D98" s="4">
        <f t="shared" si="3"/>
        <v>152060000</v>
      </c>
      <c r="E98" s="1">
        <v>-6.6000000000000003E-2</v>
      </c>
      <c r="F98" s="1">
        <v>6.7000000000000002E-3</v>
      </c>
      <c r="G98" s="1" t="s">
        <v>974</v>
      </c>
      <c r="H98" s="4">
        <f>IFERROR(D98-VLOOKUP(A98,[1]RAW!$A$1:$J$297,4,FALSE),D98)</f>
        <v>152060000</v>
      </c>
      <c r="I98" t="str">
        <f t="shared" si="4"/>
        <v>Equity</v>
      </c>
      <c r="J98" t="str">
        <f t="shared" si="5"/>
        <v>Global Environment</v>
      </c>
    </row>
    <row r="99" spans="1:10" x14ac:dyDescent="0.3">
      <c r="A99" s="2" t="s">
        <v>228</v>
      </c>
      <c r="B99" t="s">
        <v>229</v>
      </c>
      <c r="C99" t="s">
        <v>975</v>
      </c>
      <c r="D99" s="4">
        <f t="shared" si="3"/>
        <v>150660000</v>
      </c>
      <c r="E99" s="1">
        <v>0.41099999999999998</v>
      </c>
      <c r="F99" s="1">
        <v>9.4000000000000004E-3</v>
      </c>
      <c r="G99" s="1" t="s">
        <v>976</v>
      </c>
      <c r="H99" s="4">
        <f>IFERROR(D99-VLOOKUP(A99,[1]RAW!$A$1:$J$297,4,FALSE),D99)</f>
        <v>210000</v>
      </c>
      <c r="I99" t="str">
        <f t="shared" si="4"/>
        <v>Equity</v>
      </c>
      <c r="J99" t="str">
        <f t="shared" si="5"/>
        <v>Global Broad
Thematic</v>
      </c>
    </row>
    <row r="100" spans="1:10" x14ac:dyDescent="0.3">
      <c r="A100" s="2" t="s">
        <v>230</v>
      </c>
      <c r="B100" t="s">
        <v>231</v>
      </c>
      <c r="C100" t="s">
        <v>91</v>
      </c>
      <c r="D100" s="4">
        <f t="shared" si="3"/>
        <v>150280000</v>
      </c>
      <c r="E100" s="1">
        <v>0.19900000000000001</v>
      </c>
      <c r="F100" s="1">
        <v>1.1999999999999999E-3</v>
      </c>
      <c r="G100" s="1" t="s">
        <v>977</v>
      </c>
      <c r="H100" s="4">
        <f>IFERROR(D100-VLOOKUP(A100,[1]RAW!$A$1:$J$297,4,FALSE),D100)</f>
        <v>530000</v>
      </c>
      <c r="I100" t="str">
        <f t="shared" si="4"/>
        <v>Equity</v>
      </c>
      <c r="J100" t="str">
        <f t="shared" si="5"/>
        <v>Global Low Carbon</v>
      </c>
    </row>
    <row r="101" spans="1:10" x14ac:dyDescent="0.3">
      <c r="A101" s="2" t="s">
        <v>234</v>
      </c>
      <c r="B101" t="s">
        <v>235</v>
      </c>
      <c r="C101" t="s">
        <v>236</v>
      </c>
      <c r="D101" s="4">
        <f t="shared" si="3"/>
        <v>149910000</v>
      </c>
      <c r="E101" s="1">
        <v>0.379</v>
      </c>
      <c r="F101" s="1">
        <v>3.5000000000000001E-3</v>
      </c>
      <c r="G101" s="1" t="s">
        <v>978</v>
      </c>
      <c r="H101" s="4">
        <f>IFERROR(D101-VLOOKUP(A101,[1]RAW!$A$1:$J$297,4,FALSE),D101)</f>
        <v>5600000</v>
      </c>
      <c r="I101" t="str">
        <f t="shared" si="4"/>
        <v>Equity</v>
      </c>
      <c r="J101" t="str">
        <f t="shared" si="5"/>
        <v>U.S. Telecoms</v>
      </c>
    </row>
    <row r="102" spans="1:10" x14ac:dyDescent="0.3">
      <c r="A102" s="2" t="s">
        <v>979</v>
      </c>
      <c r="B102" t="s">
        <v>980</v>
      </c>
      <c r="C102" t="s">
        <v>88</v>
      </c>
      <c r="D102" s="4">
        <f t="shared" si="3"/>
        <v>149600000</v>
      </c>
      <c r="E102" s="1">
        <v>0.27800000000000002</v>
      </c>
      <c r="F102" s="1">
        <v>6.7999999999999996E-3</v>
      </c>
      <c r="G102" s="1" t="s">
        <v>988</v>
      </c>
      <c r="H102" s="4">
        <f>IFERROR(D102-VLOOKUP(A102,[1]RAW!$A$1:$J$297,4,FALSE),D102)</f>
        <v>149600000</v>
      </c>
      <c r="I102" t="str">
        <f t="shared" ref="I102:I164" si="6">LEFT(C102,FIND(":",C102)-1)</f>
        <v>Equity</v>
      </c>
      <c r="J102" t="str">
        <f t="shared" ref="J102:J164" si="7">RIGHT(C102,LEN(C102)-FIND(":",C102)-1)</f>
        <v>Global Robotics &amp; AI</v>
      </c>
    </row>
    <row r="103" spans="1:10" x14ac:dyDescent="0.3">
      <c r="A103" s="2" t="s">
        <v>232</v>
      </c>
      <c r="B103" t="s">
        <v>233</v>
      </c>
      <c r="C103" t="s">
        <v>981</v>
      </c>
      <c r="D103" s="4">
        <f t="shared" si="3"/>
        <v>145810000</v>
      </c>
      <c r="E103" s="1">
        <v>-4.4999999999999998E-2</v>
      </c>
      <c r="F103" s="1">
        <v>6.0000000000000001E-3</v>
      </c>
      <c r="G103" s="1" t="s">
        <v>989</v>
      </c>
      <c r="H103" s="4">
        <f>IFERROR(D103-VLOOKUP(A103,[1]RAW!$A$1:$J$297,4,FALSE),D103)</f>
        <v>1010000</v>
      </c>
      <c r="I103" t="str">
        <f t="shared" si="6"/>
        <v>Equity</v>
      </c>
      <c r="J103" t="str">
        <f t="shared" si="7"/>
        <v>Global</v>
      </c>
    </row>
    <row r="104" spans="1:10" x14ac:dyDescent="0.3">
      <c r="A104" s="2" t="s">
        <v>237</v>
      </c>
      <c r="B104" t="s">
        <v>238</v>
      </c>
      <c r="C104" t="s">
        <v>26</v>
      </c>
      <c r="D104" s="4">
        <f t="shared" si="3"/>
        <v>141750000</v>
      </c>
      <c r="E104" s="1">
        <v>0.11700000000000001</v>
      </c>
      <c r="F104" s="1">
        <v>4.5999999999999999E-3</v>
      </c>
      <c r="G104" s="1" t="s">
        <v>990</v>
      </c>
      <c r="H104" s="4">
        <f>IFERROR(D104-VLOOKUP(A104,[1]RAW!$A$1:$J$297,4,FALSE),D104)</f>
        <v>2230000</v>
      </c>
      <c r="I104" t="str">
        <f t="shared" si="6"/>
        <v>Equity</v>
      </c>
      <c r="J104" t="str">
        <f t="shared" si="7"/>
        <v>Global Infrastructure</v>
      </c>
    </row>
    <row r="105" spans="1:10" x14ac:dyDescent="0.3">
      <c r="A105" s="2" t="s">
        <v>239</v>
      </c>
      <c r="B105" t="s">
        <v>240</v>
      </c>
      <c r="C105" t="s">
        <v>159</v>
      </c>
      <c r="D105" s="4">
        <f t="shared" si="3"/>
        <v>133919999.99999999</v>
      </c>
      <c r="E105" s="1">
        <v>0.32800000000000001</v>
      </c>
      <c r="F105" s="1">
        <v>4.7999999999999996E-3</v>
      </c>
      <c r="G105" s="1" t="s">
        <v>991</v>
      </c>
      <c r="H105" s="4">
        <f>IFERROR(D105-VLOOKUP(A105,[1]RAW!$A$1:$J$297,4,FALSE),D105)</f>
        <v>2049999.9999999851</v>
      </c>
      <c r="I105" t="str">
        <f t="shared" si="6"/>
        <v>Equity</v>
      </c>
      <c r="J105" t="str">
        <f t="shared" si="7"/>
        <v>Global Internet</v>
      </c>
    </row>
    <row r="106" spans="1:10" x14ac:dyDescent="0.3">
      <c r="A106" s="2" t="s">
        <v>241</v>
      </c>
      <c r="B106" t="s">
        <v>242</v>
      </c>
      <c r="C106" t="s">
        <v>23</v>
      </c>
      <c r="D106" s="4">
        <f t="shared" si="3"/>
        <v>133690000</v>
      </c>
      <c r="E106" s="1">
        <v>-2.1999999999999999E-2</v>
      </c>
      <c r="F106" s="1">
        <v>4.3E-3</v>
      </c>
      <c r="G106" s="1" t="s">
        <v>992</v>
      </c>
      <c r="H106" s="4">
        <f>IFERROR(D106-VLOOKUP(A106,[1]RAW!$A$1:$J$297,4,FALSE),D106)</f>
        <v>9180000</v>
      </c>
      <c r="I106" t="str">
        <f t="shared" si="6"/>
        <v>Equity</v>
      </c>
      <c r="J106" t="str">
        <f t="shared" si="7"/>
        <v>Global Natural Resources</v>
      </c>
    </row>
    <row r="107" spans="1:10" x14ac:dyDescent="0.3">
      <c r="A107" s="2" t="s">
        <v>243</v>
      </c>
      <c r="B107" t="s">
        <v>244</v>
      </c>
      <c r="C107" t="s">
        <v>84</v>
      </c>
      <c r="D107" s="4">
        <f t="shared" si="3"/>
        <v>125330000</v>
      </c>
      <c r="E107" s="1">
        <v>3.3000000000000002E-2</v>
      </c>
      <c r="F107" s="1">
        <v>4.7000000000000002E-3</v>
      </c>
      <c r="G107" s="1" t="s">
        <v>993</v>
      </c>
      <c r="H107" s="4">
        <f>IFERROR(D107-VLOOKUP(A107,[1]RAW!$A$1:$J$297,4,FALSE),D107)</f>
        <v>1410000</v>
      </c>
      <c r="I107" t="str">
        <f t="shared" si="6"/>
        <v>Equity</v>
      </c>
      <c r="J107" t="str">
        <f t="shared" si="7"/>
        <v>Global Genomic Advancements</v>
      </c>
    </row>
    <row r="108" spans="1:10" x14ac:dyDescent="0.3">
      <c r="A108" s="2" t="s">
        <v>247</v>
      </c>
      <c r="B108" t="s">
        <v>248</v>
      </c>
      <c r="C108" t="s">
        <v>249</v>
      </c>
      <c r="D108" s="4">
        <f t="shared" si="3"/>
        <v>123140000</v>
      </c>
      <c r="E108" s="1">
        <v>0.32400000000000001</v>
      </c>
      <c r="F108" s="1">
        <v>5.0000000000000001E-3</v>
      </c>
      <c r="G108" s="1" t="s">
        <v>994</v>
      </c>
      <c r="H108" s="4">
        <f>IFERROR(D108-VLOOKUP(A108,[1]RAW!$A$1:$J$297,4,FALSE),D108)</f>
        <v>680000</v>
      </c>
      <c r="I108" t="str">
        <f t="shared" si="6"/>
        <v>Equity</v>
      </c>
      <c r="J108" t="str">
        <f t="shared" si="7"/>
        <v>U.S. Millennials</v>
      </c>
    </row>
    <row r="109" spans="1:10" x14ac:dyDescent="0.3">
      <c r="A109" s="2" t="s">
        <v>245</v>
      </c>
      <c r="B109" t="s">
        <v>246</v>
      </c>
      <c r="C109" t="s">
        <v>91</v>
      </c>
      <c r="D109" s="4">
        <f t="shared" si="3"/>
        <v>122440000</v>
      </c>
      <c r="E109" s="1">
        <v>-3.1E-2</v>
      </c>
      <c r="F109" s="1">
        <v>6.1000000000000004E-3</v>
      </c>
      <c r="G109" s="1" t="s">
        <v>995</v>
      </c>
      <c r="H109" s="4">
        <f>IFERROR(D109-VLOOKUP(A109,[1]RAW!$A$1:$J$297,4,FALSE),D109)</f>
        <v>-710000</v>
      </c>
      <c r="I109" t="str">
        <f t="shared" si="6"/>
        <v>Equity</v>
      </c>
      <c r="J109" t="str">
        <f t="shared" si="7"/>
        <v>Global Low Carbon</v>
      </c>
    </row>
    <row r="110" spans="1:10" x14ac:dyDescent="0.3">
      <c r="A110" s="2" t="s">
        <v>250</v>
      </c>
      <c r="B110" t="s">
        <v>251</v>
      </c>
      <c r="C110" t="s">
        <v>20</v>
      </c>
      <c r="D110" s="4">
        <f t="shared" si="3"/>
        <v>120950000</v>
      </c>
      <c r="E110" s="1">
        <v>3.5999999999999997E-2</v>
      </c>
      <c r="F110" s="1">
        <v>9.2999999999999992E-3</v>
      </c>
      <c r="G110" s="1" t="s">
        <v>996</v>
      </c>
      <c r="H110" s="4">
        <f>IFERROR(D110-VLOOKUP(A110,[1]RAW!$A$1:$J$297,4,FALSE),D110)</f>
        <v>10000</v>
      </c>
      <c r="I110" t="str">
        <f t="shared" si="6"/>
        <v>Equity</v>
      </c>
      <c r="J110" t="str">
        <f t="shared" si="7"/>
        <v>China Internet</v>
      </c>
    </row>
    <row r="111" spans="1:10" x14ac:dyDescent="0.3">
      <c r="A111" s="2" t="s">
        <v>256</v>
      </c>
      <c r="B111" t="s">
        <v>257</v>
      </c>
      <c r="C111" t="s">
        <v>29</v>
      </c>
      <c r="D111" s="4">
        <f t="shared" si="3"/>
        <v>119330000</v>
      </c>
      <c r="E111" s="1" t="s">
        <v>777</v>
      </c>
      <c r="F111" s="1">
        <v>8.5000000000000006E-3</v>
      </c>
      <c r="G111" s="1" t="s">
        <v>997</v>
      </c>
      <c r="H111" s="4">
        <f>IFERROR(D111-VLOOKUP(A111,[1]RAW!$A$1:$J$297,4,FALSE),D111)</f>
        <v>9210000</v>
      </c>
      <c r="I111" t="str">
        <f t="shared" si="6"/>
        <v>Equity</v>
      </c>
      <c r="J111" t="str">
        <f t="shared" si="7"/>
        <v>Global Nuclear Energy</v>
      </c>
    </row>
    <row r="112" spans="1:10" x14ac:dyDescent="0.3">
      <c r="A112" s="2" t="s">
        <v>252</v>
      </c>
      <c r="B112" t="s">
        <v>253</v>
      </c>
      <c r="C112" t="s">
        <v>128</v>
      </c>
      <c r="D112" s="4">
        <f t="shared" si="3"/>
        <v>118100000</v>
      </c>
      <c r="E112" s="1">
        <v>-0.14199999999999999</v>
      </c>
      <c r="F112" s="1">
        <v>5.4999999999999997E-3</v>
      </c>
      <c r="G112" s="1" t="s">
        <v>998</v>
      </c>
      <c r="H112" s="4">
        <f>IFERROR(D112-VLOOKUP(A112,[1]RAW!$A$1:$J$297,4,FALSE),D112)</f>
        <v>1630000</v>
      </c>
      <c r="I112" t="str">
        <f t="shared" si="6"/>
        <v>Equity</v>
      </c>
      <c r="J112" t="str">
        <f t="shared" si="7"/>
        <v>U.S. Renewable Energy</v>
      </c>
    </row>
    <row r="113" spans="1:10" x14ac:dyDescent="0.3">
      <c r="A113" s="2" t="s">
        <v>254</v>
      </c>
      <c r="B113" t="s">
        <v>255</v>
      </c>
      <c r="C113" t="s">
        <v>199</v>
      </c>
      <c r="D113" s="4">
        <f t="shared" si="3"/>
        <v>115470000</v>
      </c>
      <c r="E113" s="1">
        <v>9.2999999999999999E-2</v>
      </c>
      <c r="F113" s="1">
        <v>6.4999999999999997E-3</v>
      </c>
      <c r="G113" s="1" t="s">
        <v>999</v>
      </c>
      <c r="H113" s="4">
        <f>IFERROR(D113-VLOOKUP(A113,[1]RAW!$A$1:$J$297,4,FALSE),D113)</f>
        <v>1370000</v>
      </c>
      <c r="I113" t="str">
        <f t="shared" si="6"/>
        <v>Equity</v>
      </c>
      <c r="J113" t="str">
        <f t="shared" si="7"/>
        <v>Global Digital Economy</v>
      </c>
    </row>
    <row r="114" spans="1:10" x14ac:dyDescent="0.3">
      <c r="A114" s="2" t="s">
        <v>258</v>
      </c>
      <c r="B114" t="s">
        <v>259</v>
      </c>
      <c r="C114" t="s">
        <v>260</v>
      </c>
      <c r="D114" s="4">
        <f t="shared" si="3"/>
        <v>109210000</v>
      </c>
      <c r="E114" s="1">
        <v>0.191</v>
      </c>
      <c r="F114" s="1">
        <v>4.4999999999999997E-3</v>
      </c>
      <c r="G114" s="1" t="s">
        <v>1000</v>
      </c>
      <c r="H114" s="4">
        <f>IFERROR(D114-VLOOKUP(A114,[1]RAW!$A$1:$J$297,4,FALSE),D114)</f>
        <v>-400000</v>
      </c>
      <c r="I114" t="str">
        <f t="shared" si="6"/>
        <v>Equity</v>
      </c>
      <c r="J114" t="str">
        <f t="shared" si="7"/>
        <v>Developed Markets Cybersecurity</v>
      </c>
    </row>
    <row r="115" spans="1:10" x14ac:dyDescent="0.3">
      <c r="A115" s="2" t="s">
        <v>274</v>
      </c>
      <c r="B115" t="s">
        <v>275</v>
      </c>
      <c r="C115" t="s">
        <v>199</v>
      </c>
      <c r="D115" s="4">
        <f t="shared" si="3"/>
        <v>109160000</v>
      </c>
      <c r="E115" s="1">
        <v>0.625</v>
      </c>
      <c r="F115" s="1">
        <v>3.0000000000000001E-3</v>
      </c>
      <c r="G115" s="1" t="s">
        <v>1001</v>
      </c>
      <c r="H115" s="4">
        <f>IFERROR(D115-VLOOKUP(A115,[1]RAW!$A$1:$J$297,4,FALSE),D115)</f>
        <v>4100000</v>
      </c>
      <c r="I115" t="str">
        <f t="shared" si="6"/>
        <v>Equity</v>
      </c>
      <c r="J115" t="str">
        <f t="shared" si="7"/>
        <v>Global Digital Economy</v>
      </c>
    </row>
    <row r="116" spans="1:10" x14ac:dyDescent="0.3">
      <c r="A116" s="2" t="s">
        <v>261</v>
      </c>
      <c r="B116" t="s">
        <v>262</v>
      </c>
      <c r="C116" t="s">
        <v>263</v>
      </c>
      <c r="D116" s="4">
        <f t="shared" si="3"/>
        <v>108360000</v>
      </c>
      <c r="E116" s="1">
        <v>0.29299999999999998</v>
      </c>
      <c r="F116" s="1">
        <v>6.0000000000000001E-3</v>
      </c>
      <c r="G116" s="1" t="s">
        <v>1002</v>
      </c>
      <c r="H116" s="4">
        <f>IFERROR(D116-VLOOKUP(A116,[1]RAW!$A$1:$J$297,4,FALSE),D116)</f>
        <v>-1190000</v>
      </c>
      <c r="I116" t="str">
        <f t="shared" si="6"/>
        <v>Equity</v>
      </c>
      <c r="J116" t="str">
        <f t="shared" si="7"/>
        <v>U.S. Agriculture</v>
      </c>
    </row>
    <row r="117" spans="1:10" x14ac:dyDescent="0.3">
      <c r="A117" s="2" t="s">
        <v>264</v>
      </c>
      <c r="B117" t="s">
        <v>265</v>
      </c>
      <c r="C117" t="s">
        <v>5</v>
      </c>
      <c r="D117" s="4">
        <f t="shared" si="3"/>
        <v>108350000</v>
      </c>
      <c r="E117" s="1">
        <v>1.2</v>
      </c>
      <c r="F117" s="1">
        <v>9.7999999999999997E-3</v>
      </c>
      <c r="G117" s="1" t="s">
        <v>1003</v>
      </c>
      <c r="H117" s="4">
        <f>IFERROR(D117-VLOOKUP(A117,[1]RAW!$A$1:$J$297,4,FALSE),D117)</f>
        <v>940000</v>
      </c>
      <c r="I117" t="str">
        <f t="shared" si="6"/>
        <v>Leveraged Equity</v>
      </c>
      <c r="J117" t="str">
        <f t="shared" si="7"/>
        <v>U.S. Big Tech</v>
      </c>
    </row>
    <row r="118" spans="1:10" x14ac:dyDescent="0.3">
      <c r="A118" s="2" t="s">
        <v>266</v>
      </c>
      <c r="B118" t="s">
        <v>267</v>
      </c>
      <c r="C118" t="s">
        <v>268</v>
      </c>
      <c r="D118" s="4">
        <f t="shared" si="3"/>
        <v>107280000</v>
      </c>
      <c r="E118" s="1">
        <v>6.4000000000000001E-2</v>
      </c>
      <c r="F118" s="1">
        <v>7.4999999999999997E-3</v>
      </c>
      <c r="G118" s="1" t="s">
        <v>1004</v>
      </c>
      <c r="H118" s="4">
        <f>IFERROR(D118-VLOOKUP(A118,[1]RAW!$A$1:$J$297,4,FALSE),D118)</f>
        <v>630000</v>
      </c>
      <c r="I118" t="str">
        <f t="shared" si="6"/>
        <v>Equity</v>
      </c>
      <c r="J118" t="str">
        <f t="shared" si="7"/>
        <v>Emerging Markets Consumer</v>
      </c>
    </row>
    <row r="119" spans="1:10" x14ac:dyDescent="0.3">
      <c r="A119" s="2" t="s">
        <v>271</v>
      </c>
      <c r="B119" t="s">
        <v>272</v>
      </c>
      <c r="C119" t="s">
        <v>273</v>
      </c>
      <c r="D119" s="4">
        <f t="shared" si="3"/>
        <v>103820000</v>
      </c>
      <c r="E119" s="1">
        <v>-0.79800000000000004</v>
      </c>
      <c r="F119" s="1">
        <v>9.4999999999999998E-3</v>
      </c>
      <c r="G119" s="1" t="s">
        <v>1005</v>
      </c>
      <c r="H119" s="4">
        <f>IFERROR(D119-VLOOKUP(A119,[1]RAW!$A$1:$J$297,4,FALSE),D119)</f>
        <v>-1690000</v>
      </c>
      <c r="I119" t="str">
        <f t="shared" si="6"/>
        <v>Inverse Equity</v>
      </c>
      <c r="J119" t="str">
        <f t="shared" si="7"/>
        <v>U.S. Big Tech</v>
      </c>
    </row>
    <row r="120" spans="1:10" x14ac:dyDescent="0.3">
      <c r="A120" s="2" t="s">
        <v>289</v>
      </c>
      <c r="B120" t="s">
        <v>290</v>
      </c>
      <c r="C120" t="s">
        <v>199</v>
      </c>
      <c r="D120" s="4">
        <f t="shared" si="3"/>
        <v>101840000</v>
      </c>
      <c r="E120" s="1">
        <v>1.056</v>
      </c>
      <c r="F120" s="1">
        <v>8.5000000000000006E-3</v>
      </c>
      <c r="G120" s="1" t="s">
        <v>1006</v>
      </c>
      <c r="H120" s="4">
        <f>IFERROR(D120-VLOOKUP(A120,[1]RAW!$A$1:$J$297,4,FALSE),D120)</f>
        <v>10360000</v>
      </c>
      <c r="I120" t="str">
        <f t="shared" si="6"/>
        <v>Equity</v>
      </c>
      <c r="J120" t="str">
        <f t="shared" si="7"/>
        <v>Global Digital Economy</v>
      </c>
    </row>
    <row r="121" spans="1:10" x14ac:dyDescent="0.3">
      <c r="A121" s="2" t="s">
        <v>276</v>
      </c>
      <c r="B121" t="s">
        <v>277</v>
      </c>
      <c r="C121" t="s">
        <v>88</v>
      </c>
      <c r="D121" s="4">
        <f t="shared" si="3"/>
        <v>101810000</v>
      </c>
      <c r="E121" s="1">
        <v>0.19600000000000001</v>
      </c>
      <c r="F121" s="1">
        <v>5.0000000000000001E-3</v>
      </c>
      <c r="G121" s="1" t="s">
        <v>1007</v>
      </c>
      <c r="H121" s="4">
        <f>IFERROR(D121-VLOOKUP(A121,[1]RAW!$A$1:$J$297,4,FALSE),D121)</f>
        <v>-270000</v>
      </c>
      <c r="I121" t="str">
        <f t="shared" si="6"/>
        <v>Equity</v>
      </c>
      <c r="J121" t="str">
        <f t="shared" si="7"/>
        <v>Global Robotics &amp; AI</v>
      </c>
    </row>
    <row r="122" spans="1:10" x14ac:dyDescent="0.3">
      <c r="A122" s="2" t="s">
        <v>269</v>
      </c>
      <c r="B122" t="s">
        <v>270</v>
      </c>
      <c r="C122" t="s">
        <v>23</v>
      </c>
      <c r="D122" s="4">
        <f t="shared" si="3"/>
        <v>101330000</v>
      </c>
      <c r="E122" s="1">
        <v>-0.01</v>
      </c>
      <c r="F122" s="1">
        <v>7.0000000000000001E-3</v>
      </c>
      <c r="G122" s="1" t="s">
        <v>1008</v>
      </c>
      <c r="H122" s="4">
        <f>IFERROR(D122-VLOOKUP(A122,[1]RAW!$A$1:$J$297,4,FALSE),D122)</f>
        <v>-5110000</v>
      </c>
      <c r="I122" t="str">
        <f t="shared" si="6"/>
        <v>Equity</v>
      </c>
      <c r="J122" t="str">
        <f t="shared" si="7"/>
        <v>Global Natural Resources</v>
      </c>
    </row>
    <row r="123" spans="1:10" x14ac:dyDescent="0.3">
      <c r="A123" s="2" t="s">
        <v>280</v>
      </c>
      <c r="B123" t="s">
        <v>281</v>
      </c>
      <c r="C123" t="s">
        <v>282</v>
      </c>
      <c r="D123" s="4">
        <f t="shared" si="3"/>
        <v>100550000</v>
      </c>
      <c r="E123" s="1">
        <v>0.23200000000000001</v>
      </c>
      <c r="F123" s="1">
        <v>4.8999999999999998E-3</v>
      </c>
      <c r="G123" s="1" t="s">
        <v>1009</v>
      </c>
      <c r="H123" s="4">
        <f>IFERROR(D123-VLOOKUP(A123,[1]RAW!$A$1:$J$297,4,FALSE),D123)</f>
        <v>3620000</v>
      </c>
      <c r="I123" t="str">
        <f t="shared" si="6"/>
        <v>Equity</v>
      </c>
      <c r="J123" t="str">
        <f t="shared" si="7"/>
        <v>Israel Broad Technology</v>
      </c>
    </row>
    <row r="124" spans="1:10" x14ac:dyDescent="0.3">
      <c r="A124" s="2" t="s">
        <v>278</v>
      </c>
      <c r="B124" t="s">
        <v>279</v>
      </c>
      <c r="C124" t="s">
        <v>982</v>
      </c>
      <c r="D124" s="4">
        <f t="shared" si="3"/>
        <v>99130000</v>
      </c>
      <c r="E124" s="1">
        <v>0.217</v>
      </c>
      <c r="F124" s="1">
        <v>5.0000000000000001E-3</v>
      </c>
      <c r="G124" s="1" t="s">
        <v>1010</v>
      </c>
      <c r="H124" s="4">
        <f>IFERROR(D124-VLOOKUP(A124,[1]RAW!$A$1:$J$297,4,FALSE),D124)</f>
        <v>270000</v>
      </c>
      <c r="I124" t="str">
        <f t="shared" si="6"/>
        <v>Equity</v>
      </c>
      <c r="J124" t="str">
        <f t="shared" si="7"/>
        <v>Global Video</v>
      </c>
    </row>
    <row r="125" spans="1:10" x14ac:dyDescent="0.3">
      <c r="A125" s="2" t="s">
        <v>291</v>
      </c>
      <c r="B125" t="s">
        <v>292</v>
      </c>
      <c r="C125" t="s">
        <v>23</v>
      </c>
      <c r="D125" s="4">
        <f t="shared" si="3"/>
        <v>94470000</v>
      </c>
      <c r="E125" s="1" t="s">
        <v>777</v>
      </c>
      <c r="F125" s="1">
        <v>7.4999999999999997E-3</v>
      </c>
      <c r="G125" s="1" t="s">
        <v>1011</v>
      </c>
      <c r="H125" s="4">
        <f>IFERROR(D125-VLOOKUP(A125,[1]RAW!$A$1:$J$297,4,FALSE),D125)</f>
        <v>3790000</v>
      </c>
      <c r="I125" t="str">
        <f t="shared" si="6"/>
        <v>Equity</v>
      </c>
      <c r="J125" t="str">
        <f t="shared" si="7"/>
        <v>Global Natural Resources</v>
      </c>
    </row>
    <row r="126" spans="1:10" x14ac:dyDescent="0.3">
      <c r="A126" s="2" t="s">
        <v>285</v>
      </c>
      <c r="B126" t="s">
        <v>286</v>
      </c>
      <c r="C126" t="s">
        <v>14</v>
      </c>
      <c r="D126" s="4">
        <f t="shared" si="3"/>
        <v>94060000</v>
      </c>
      <c r="E126" s="1">
        <v>0.26</v>
      </c>
      <c r="F126" s="1">
        <v>5.0000000000000001E-3</v>
      </c>
      <c r="G126" s="1" t="s">
        <v>1012</v>
      </c>
      <c r="H126" s="4">
        <f>IFERROR(D126-VLOOKUP(A126,[1]RAW!$A$1:$J$297,4,FALSE),D126)</f>
        <v>1190000</v>
      </c>
      <c r="I126" t="str">
        <f t="shared" si="6"/>
        <v>Equity</v>
      </c>
      <c r="J126" t="str">
        <f t="shared" si="7"/>
        <v>Global Broad Thematic</v>
      </c>
    </row>
    <row r="127" spans="1:10" x14ac:dyDescent="0.3">
      <c r="A127" s="2" t="s">
        <v>287</v>
      </c>
      <c r="B127" t="s">
        <v>288</v>
      </c>
      <c r="C127" t="s">
        <v>282</v>
      </c>
      <c r="D127" s="4">
        <f t="shared" si="3"/>
        <v>93890000</v>
      </c>
      <c r="E127" s="1">
        <v>0.187</v>
      </c>
      <c r="F127" s="1">
        <v>7.4999999999999997E-3</v>
      </c>
      <c r="G127" s="1" t="s">
        <v>1013</v>
      </c>
      <c r="H127" s="4">
        <f>IFERROR(D127-VLOOKUP(A127,[1]RAW!$A$1:$J$297,4,FALSE),D127)</f>
        <v>1320000</v>
      </c>
      <c r="I127" t="str">
        <f t="shared" si="6"/>
        <v>Equity</v>
      </c>
      <c r="J127" t="str">
        <f t="shared" si="7"/>
        <v>Israel Broad Technology</v>
      </c>
    </row>
    <row r="128" spans="1:10" x14ac:dyDescent="0.3">
      <c r="A128" s="2" t="s">
        <v>283</v>
      </c>
      <c r="B128" t="s">
        <v>284</v>
      </c>
      <c r="C128" t="s">
        <v>88</v>
      </c>
      <c r="D128" s="4">
        <f t="shared" si="3"/>
        <v>93090000</v>
      </c>
      <c r="E128" s="1">
        <v>-2.1000000000000001E-2</v>
      </c>
      <c r="F128" s="1">
        <v>6.6E-3</v>
      </c>
      <c r="G128" s="1" t="s">
        <v>1014</v>
      </c>
      <c r="H128" s="4">
        <f>IFERROR(D128-VLOOKUP(A128,[1]RAW!$A$1:$J$297,4,FALSE),D128)</f>
        <v>-490000</v>
      </c>
      <c r="I128" t="str">
        <f t="shared" si="6"/>
        <v>Equity</v>
      </c>
      <c r="J128" t="str">
        <f t="shared" si="7"/>
        <v>Global Robotics &amp; AI</v>
      </c>
    </row>
    <row r="129" spans="1:10" x14ac:dyDescent="0.3">
      <c r="A129" s="2" t="s">
        <v>293</v>
      </c>
      <c r="B129" t="s">
        <v>294</v>
      </c>
      <c r="C129" t="s">
        <v>221</v>
      </c>
      <c r="D129" s="4">
        <f t="shared" si="3"/>
        <v>90730000</v>
      </c>
      <c r="E129" s="1">
        <v>0.16500000000000001</v>
      </c>
      <c r="F129" s="1">
        <v>5.0000000000000001E-3</v>
      </c>
      <c r="G129" s="1" t="s">
        <v>1015</v>
      </c>
      <c r="H129" s="4">
        <f>IFERROR(D129-VLOOKUP(A129,[1]RAW!$A$1:$J$297,4,FALSE),D129)</f>
        <v>390000</v>
      </c>
      <c r="I129" t="str">
        <f t="shared" si="6"/>
        <v>Equity</v>
      </c>
      <c r="J129" t="str">
        <f t="shared" si="7"/>
        <v>Global Broad Technology</v>
      </c>
    </row>
    <row r="130" spans="1:10" x14ac:dyDescent="0.3">
      <c r="A130" s="2" t="s">
        <v>295</v>
      </c>
      <c r="B130" t="s">
        <v>296</v>
      </c>
      <c r="C130" t="s">
        <v>125</v>
      </c>
      <c r="D130" s="4">
        <f t="shared" ref="D130:D191" si="8">IF(RIGHT(G130,1)="B",LEFT(G130,FIND("B",G130)-1)*1000000000,IF(RIGHT(G130,1)="M",LEFT(G130,FIND("M",G130)-1)*1000000,LEFT(G130,FIND("K",G130)-1)*1000))</f>
        <v>87350000</v>
      </c>
      <c r="E130" s="1">
        <v>-0.04</v>
      </c>
      <c r="F130" s="1">
        <v>3.8999999999999998E-3</v>
      </c>
      <c r="G130" s="1" t="s">
        <v>1016</v>
      </c>
      <c r="H130" s="4">
        <f>IFERROR(D130-VLOOKUP(A130,[1]RAW!$A$1:$J$297,4,FALSE),D130)</f>
        <v>-190000</v>
      </c>
      <c r="I130" t="str">
        <f t="shared" si="6"/>
        <v>Equity</v>
      </c>
      <c r="J130" t="str">
        <f t="shared" si="7"/>
        <v>Global Agriculture</v>
      </c>
    </row>
    <row r="131" spans="1:10" x14ac:dyDescent="0.3">
      <c r="A131" s="2" t="s">
        <v>297</v>
      </c>
      <c r="B131" t="s">
        <v>298</v>
      </c>
      <c r="C131" t="s">
        <v>106</v>
      </c>
      <c r="D131" s="4">
        <f t="shared" si="8"/>
        <v>86030000</v>
      </c>
      <c r="E131" s="1">
        <v>0.187</v>
      </c>
      <c r="F131" s="1">
        <v>6.4999999999999997E-3</v>
      </c>
      <c r="G131" s="1" t="s">
        <v>1017</v>
      </c>
      <c r="H131" s="4">
        <f>IFERROR(D131-VLOOKUP(A131,[1]RAW!$A$1:$J$297,4,FALSE),D131)</f>
        <v>200000</v>
      </c>
      <c r="I131" t="str">
        <f t="shared" si="6"/>
        <v>Equity</v>
      </c>
      <c r="J131" t="str">
        <f t="shared" si="7"/>
        <v>Global Blockchain</v>
      </c>
    </row>
    <row r="132" spans="1:10" x14ac:dyDescent="0.3">
      <c r="A132" s="2" t="s">
        <v>299</v>
      </c>
      <c r="B132" t="s">
        <v>300</v>
      </c>
      <c r="C132" t="s">
        <v>301</v>
      </c>
      <c r="D132" s="4">
        <f t="shared" si="8"/>
        <v>84970000</v>
      </c>
      <c r="E132" s="1">
        <v>0.313</v>
      </c>
      <c r="F132" s="1">
        <v>6.4999999999999997E-3</v>
      </c>
      <c r="G132" s="1" t="s">
        <v>1018</v>
      </c>
      <c r="H132" s="4">
        <f>IFERROR(D132-VLOOKUP(A132,[1]RAW!$A$1:$J$297,4,FALSE),D132)</f>
        <v>-620000</v>
      </c>
      <c r="I132" t="str">
        <f t="shared" si="6"/>
        <v>Equity</v>
      </c>
      <c r="J132" t="str">
        <f t="shared" si="7"/>
        <v>U.S. Broad Thematic</v>
      </c>
    </row>
    <row r="133" spans="1:10" x14ac:dyDescent="0.3">
      <c r="A133" s="2" t="s">
        <v>304</v>
      </c>
      <c r="B133" t="s">
        <v>305</v>
      </c>
      <c r="C133" t="s">
        <v>71</v>
      </c>
      <c r="D133" s="4">
        <f t="shared" si="8"/>
        <v>84940000</v>
      </c>
      <c r="E133" s="1">
        <v>-0.18</v>
      </c>
      <c r="F133" s="1">
        <v>7.4999999999999997E-3</v>
      </c>
      <c r="G133" s="1" t="s">
        <v>1019</v>
      </c>
      <c r="H133" s="4">
        <f>IFERROR(D133-VLOOKUP(A133,[1]RAW!$A$1:$J$297,4,FALSE),D133)</f>
        <v>3190000</v>
      </c>
      <c r="I133" t="str">
        <f t="shared" si="6"/>
        <v>Equity</v>
      </c>
      <c r="J133" t="str">
        <f t="shared" si="7"/>
        <v>Global Renewable Energy</v>
      </c>
    </row>
    <row r="134" spans="1:10" x14ac:dyDescent="0.3">
      <c r="A134" s="2" t="s">
        <v>302</v>
      </c>
      <c r="B134" t="s">
        <v>303</v>
      </c>
      <c r="C134" t="s">
        <v>301</v>
      </c>
      <c r="D134" s="4">
        <f t="shared" si="8"/>
        <v>84350000</v>
      </c>
      <c r="E134" s="1">
        <v>0.28199999999999997</v>
      </c>
      <c r="F134" s="1">
        <v>4.4999999999999997E-3</v>
      </c>
      <c r="G134" s="1" t="s">
        <v>1020</v>
      </c>
      <c r="H134" s="4">
        <f>IFERROR(D134-VLOOKUP(A134,[1]RAW!$A$1:$J$297,4,FALSE),D134)</f>
        <v>1450000</v>
      </c>
      <c r="I134" t="str">
        <f t="shared" si="6"/>
        <v>Equity</v>
      </c>
      <c r="J134" t="str">
        <f t="shared" si="7"/>
        <v>U.S. Broad Thematic</v>
      </c>
    </row>
    <row r="135" spans="1:10" x14ac:dyDescent="0.3">
      <c r="A135" s="2" t="s">
        <v>306</v>
      </c>
      <c r="B135" t="s">
        <v>307</v>
      </c>
      <c r="C135" t="s">
        <v>308</v>
      </c>
      <c r="D135" s="4">
        <f t="shared" si="8"/>
        <v>75200000</v>
      </c>
      <c r="E135" s="1">
        <v>0.189</v>
      </c>
      <c r="F135" s="1">
        <v>5.4999999999999997E-3</v>
      </c>
      <c r="G135" s="1" t="s">
        <v>1021</v>
      </c>
      <c r="H135" s="4">
        <f>IFERROR(D135-VLOOKUP(A135,[1]RAW!$A$1:$J$297,4,FALSE),D135)</f>
        <v>-270000</v>
      </c>
      <c r="I135" t="str">
        <f t="shared" si="6"/>
        <v>Equity</v>
      </c>
      <c r="J135" t="str">
        <f t="shared" si="7"/>
        <v>Global Environment</v>
      </c>
    </row>
    <row r="136" spans="1:10" x14ac:dyDescent="0.3">
      <c r="A136" s="2" t="s">
        <v>323</v>
      </c>
      <c r="B136" t="s">
        <v>324</v>
      </c>
      <c r="C136" t="s">
        <v>136</v>
      </c>
      <c r="D136" s="4">
        <f t="shared" si="8"/>
        <v>70980000</v>
      </c>
      <c r="E136" s="1">
        <v>-0.50800000000000001</v>
      </c>
      <c r="F136" s="1">
        <v>7.4999999999999997E-3</v>
      </c>
      <c r="G136" s="1" t="s">
        <v>1022</v>
      </c>
      <c r="H136" s="4">
        <f>IFERROR(D136-VLOOKUP(A136,[1]RAW!$A$1:$J$297,4,FALSE),D136)</f>
        <v>6760000</v>
      </c>
      <c r="I136" t="str">
        <f t="shared" si="6"/>
        <v>Equity</v>
      </c>
      <c r="J136" t="str">
        <f t="shared" si="7"/>
        <v>U.S. Cannabis</v>
      </c>
    </row>
    <row r="137" spans="1:10" x14ac:dyDescent="0.3">
      <c r="A137" s="2" t="s">
        <v>313</v>
      </c>
      <c r="B137" t="s">
        <v>314</v>
      </c>
      <c r="C137" t="s">
        <v>84</v>
      </c>
      <c r="D137" s="4">
        <f t="shared" si="8"/>
        <v>69720000</v>
      </c>
      <c r="E137" s="1">
        <v>-0.1</v>
      </c>
      <c r="F137" s="1">
        <v>5.0000000000000001E-3</v>
      </c>
      <c r="G137" s="1" t="s">
        <v>1023</v>
      </c>
      <c r="H137" s="4">
        <f>IFERROR(D137-VLOOKUP(A137,[1]RAW!$A$1:$J$297,4,FALSE),D137)</f>
        <v>2100000</v>
      </c>
      <c r="I137" t="str">
        <f t="shared" si="6"/>
        <v>Equity</v>
      </c>
      <c r="J137" t="str">
        <f t="shared" si="7"/>
        <v>Global Genomic Advancements</v>
      </c>
    </row>
    <row r="138" spans="1:10" x14ac:dyDescent="0.3">
      <c r="A138" s="2" t="s">
        <v>309</v>
      </c>
      <c r="B138" t="s">
        <v>310</v>
      </c>
      <c r="C138" t="s">
        <v>78</v>
      </c>
      <c r="D138" s="4">
        <f t="shared" si="8"/>
        <v>68050000</v>
      </c>
      <c r="E138" s="1">
        <v>-0.113</v>
      </c>
      <c r="F138" s="1">
        <v>7.1999999999999998E-3</v>
      </c>
      <c r="G138" s="1" t="s">
        <v>1024</v>
      </c>
      <c r="H138" s="4">
        <f>IFERROR(D138-VLOOKUP(A138,[1]RAW!$A$1:$J$297,4,FALSE),D138)</f>
        <v>-820000</v>
      </c>
      <c r="I138" t="str">
        <f t="shared" si="6"/>
        <v>Equity</v>
      </c>
      <c r="J138" t="str">
        <f t="shared" si="7"/>
        <v>Global Mobility</v>
      </c>
    </row>
    <row r="139" spans="1:10" x14ac:dyDescent="0.3">
      <c r="A139" s="2" t="s">
        <v>311</v>
      </c>
      <c r="B139" t="s">
        <v>312</v>
      </c>
      <c r="C139" t="s">
        <v>46</v>
      </c>
      <c r="D139" s="4">
        <f t="shared" si="8"/>
        <v>67990000</v>
      </c>
      <c r="E139" s="1">
        <v>0.254</v>
      </c>
      <c r="F139" s="1">
        <v>8.9999999999999998E-4</v>
      </c>
      <c r="G139" s="1" t="s">
        <v>1025</v>
      </c>
      <c r="H139" s="4">
        <f>IFERROR(D139-VLOOKUP(A139,[1]RAW!$A$1:$J$297,4,FALSE),D139)</f>
        <v>350000</v>
      </c>
      <c r="I139" t="str">
        <f t="shared" si="6"/>
        <v>Equity</v>
      </c>
      <c r="J139" t="str">
        <f t="shared" si="7"/>
        <v>U.S. Low Carbon</v>
      </c>
    </row>
    <row r="140" spans="1:10" x14ac:dyDescent="0.3">
      <c r="A140" s="2" t="s">
        <v>315</v>
      </c>
      <c r="B140" t="s">
        <v>316</v>
      </c>
      <c r="C140" t="s">
        <v>221</v>
      </c>
      <c r="D140" s="4">
        <f t="shared" si="8"/>
        <v>67580000</v>
      </c>
      <c r="E140" s="1">
        <v>0.36499999999999999</v>
      </c>
      <c r="F140" s="1">
        <v>7.0000000000000001E-3</v>
      </c>
      <c r="G140" s="1" t="s">
        <v>1026</v>
      </c>
      <c r="H140" s="4">
        <f>IFERROR(D140-VLOOKUP(A140,[1]RAW!$A$1:$J$297,4,FALSE),D140)</f>
        <v>270000</v>
      </c>
      <c r="I140" t="str">
        <f t="shared" si="6"/>
        <v>Equity</v>
      </c>
      <c r="J140" t="str">
        <f t="shared" si="7"/>
        <v>Global Broad Technology</v>
      </c>
    </row>
    <row r="141" spans="1:10" x14ac:dyDescent="0.3">
      <c r="A141" s="2" t="s">
        <v>325</v>
      </c>
      <c r="B141" t="s">
        <v>326</v>
      </c>
      <c r="C141" t="s">
        <v>14</v>
      </c>
      <c r="D141" s="4">
        <f t="shared" si="8"/>
        <v>67460000</v>
      </c>
      <c r="E141" s="1">
        <v>0.16800000000000001</v>
      </c>
      <c r="F141" s="1">
        <v>1.1900000000000001E-2</v>
      </c>
      <c r="G141" s="1" t="s">
        <v>1027</v>
      </c>
      <c r="H141" s="4">
        <f>IFERROR(D141-VLOOKUP(A141,[1]RAW!$A$1:$J$297,4,FALSE),D141)</f>
        <v>3290000</v>
      </c>
      <c r="I141" t="str">
        <f t="shared" si="6"/>
        <v>Equity</v>
      </c>
      <c r="J141" t="str">
        <f t="shared" si="7"/>
        <v>Global Broad Thematic</v>
      </c>
    </row>
    <row r="142" spans="1:10" x14ac:dyDescent="0.3">
      <c r="A142" s="2" t="s">
        <v>327</v>
      </c>
      <c r="B142" t="s">
        <v>328</v>
      </c>
      <c r="C142" t="s">
        <v>88</v>
      </c>
      <c r="D142" s="4">
        <f t="shared" si="8"/>
        <v>66860000</v>
      </c>
      <c r="E142" s="1" t="s">
        <v>777</v>
      </c>
      <c r="F142" s="1">
        <v>7.4999999999999997E-3</v>
      </c>
      <c r="G142" s="1" t="s">
        <v>1028</v>
      </c>
      <c r="H142" s="4">
        <f>IFERROR(D142-VLOOKUP(A142,[1]RAW!$A$1:$J$297,4,FALSE),D142)</f>
        <v>3700000</v>
      </c>
      <c r="I142" t="str">
        <f t="shared" si="6"/>
        <v>Equity</v>
      </c>
      <c r="J142" t="str">
        <f t="shared" si="7"/>
        <v>Global Robotics &amp; AI</v>
      </c>
    </row>
    <row r="143" spans="1:10" x14ac:dyDescent="0.3">
      <c r="A143" s="2" t="s">
        <v>319</v>
      </c>
      <c r="B143" t="s">
        <v>320</v>
      </c>
      <c r="C143" t="s">
        <v>199</v>
      </c>
      <c r="D143" s="4">
        <f t="shared" si="8"/>
        <v>66840000</v>
      </c>
      <c r="E143" s="1">
        <v>0.36799999999999999</v>
      </c>
      <c r="F143" s="1">
        <v>5.0000000000000001E-3</v>
      </c>
      <c r="G143" s="1" t="s">
        <v>1029</v>
      </c>
      <c r="H143" s="4">
        <f>IFERROR(D143-VLOOKUP(A143,[1]RAW!$A$1:$J$297,4,FALSE),D143)</f>
        <v>439999.99999999255</v>
      </c>
      <c r="I143" t="str">
        <f t="shared" si="6"/>
        <v>Equity</v>
      </c>
      <c r="J143" t="str">
        <f t="shared" si="7"/>
        <v>Global Digital Economy</v>
      </c>
    </row>
    <row r="144" spans="1:10" x14ac:dyDescent="0.3">
      <c r="A144" s="2" t="s">
        <v>321</v>
      </c>
      <c r="B144" t="s">
        <v>322</v>
      </c>
      <c r="C144" t="s">
        <v>106</v>
      </c>
      <c r="D144" s="4">
        <f t="shared" si="8"/>
        <v>65170000</v>
      </c>
      <c r="E144" s="1">
        <v>0.14399999999999999</v>
      </c>
      <c r="F144" s="1">
        <v>6.7999999999999996E-3</v>
      </c>
      <c r="G144" s="1" t="s">
        <v>1030</v>
      </c>
      <c r="H144" s="4">
        <f>IFERROR(D144-VLOOKUP(A144,[1]RAW!$A$1:$J$297,4,FALSE),D144)</f>
        <v>450000</v>
      </c>
      <c r="I144" t="str">
        <f t="shared" si="6"/>
        <v>Equity</v>
      </c>
      <c r="J144" t="str">
        <f t="shared" si="7"/>
        <v>Global Blockchain</v>
      </c>
    </row>
    <row r="145" spans="1:10" x14ac:dyDescent="0.3">
      <c r="A145" s="2" t="s">
        <v>317</v>
      </c>
      <c r="B145" t="s">
        <v>318</v>
      </c>
      <c r="C145" t="s">
        <v>78</v>
      </c>
      <c r="D145" s="4">
        <f t="shared" si="8"/>
        <v>64900000.000000007</v>
      </c>
      <c r="E145" s="1">
        <v>-6.8000000000000005E-2</v>
      </c>
      <c r="F145" s="1">
        <v>5.8999999999999999E-3</v>
      </c>
      <c r="G145" s="1" t="s">
        <v>1031</v>
      </c>
      <c r="H145" s="4">
        <f>IFERROR(D145-VLOOKUP(A145,[1]RAW!$A$1:$J$297,4,FALSE),D145)</f>
        <v>-1780000</v>
      </c>
      <c r="I145" t="str">
        <f t="shared" si="6"/>
        <v>Equity</v>
      </c>
      <c r="J145" t="str">
        <f t="shared" si="7"/>
        <v>Global Mobility</v>
      </c>
    </row>
    <row r="146" spans="1:10" x14ac:dyDescent="0.3">
      <c r="A146" s="2" t="s">
        <v>332</v>
      </c>
      <c r="B146" t="s">
        <v>333</v>
      </c>
      <c r="C146" t="s">
        <v>5</v>
      </c>
      <c r="D146" s="4">
        <f t="shared" si="8"/>
        <v>64709999.999999993</v>
      </c>
      <c r="E146" s="1" t="s">
        <v>777</v>
      </c>
      <c r="F146" s="1">
        <v>9.4999999999999998E-3</v>
      </c>
      <c r="G146" s="1" t="s">
        <v>1032</v>
      </c>
      <c r="H146" s="4">
        <f>IFERROR(D146-VLOOKUP(A146,[1]RAW!$A$1:$J$297,4,FALSE),D146)</f>
        <v>3969999.9999999925</v>
      </c>
      <c r="I146" t="str">
        <f t="shared" si="6"/>
        <v>Leveraged Equity</v>
      </c>
      <c r="J146" t="str">
        <f t="shared" si="7"/>
        <v>U.S. Big Tech</v>
      </c>
    </row>
    <row r="147" spans="1:10" x14ac:dyDescent="0.3">
      <c r="A147" s="2" t="s">
        <v>334</v>
      </c>
      <c r="B147" t="s">
        <v>335</v>
      </c>
      <c r="C147" t="s">
        <v>336</v>
      </c>
      <c r="D147" s="4">
        <f t="shared" si="8"/>
        <v>61240000</v>
      </c>
      <c r="E147" s="1">
        <v>0.154</v>
      </c>
      <c r="F147" s="1">
        <v>8.6E-3</v>
      </c>
      <c r="G147" s="1" t="s">
        <v>1033</v>
      </c>
      <c r="H147" s="4">
        <f>IFERROR(D147-VLOOKUP(A147,[1]RAW!$A$1:$J$297,4,FALSE),D147)</f>
        <v>1370000</v>
      </c>
      <c r="I147" t="str">
        <f t="shared" si="6"/>
        <v>Equity</v>
      </c>
      <c r="J147" t="str">
        <f t="shared" si="7"/>
        <v>India Internet</v>
      </c>
    </row>
    <row r="148" spans="1:10" x14ac:dyDescent="0.3">
      <c r="A148" s="2" t="s">
        <v>329</v>
      </c>
      <c r="B148" t="s">
        <v>330</v>
      </c>
      <c r="C148" t="s">
        <v>331</v>
      </c>
      <c r="D148" s="4">
        <f t="shared" si="8"/>
        <v>60020000</v>
      </c>
      <c r="E148" s="1">
        <v>7.5999999999999998E-2</v>
      </c>
      <c r="F148" s="1">
        <v>5.0000000000000001E-3</v>
      </c>
      <c r="G148" s="1" t="s">
        <v>1034</v>
      </c>
      <c r="H148" s="4">
        <f>IFERROR(D148-VLOOKUP(A148,[1]RAW!$A$1:$J$297,4,FALSE),D148)</f>
        <v>-1550000</v>
      </c>
      <c r="I148" t="str">
        <f t="shared" si="6"/>
        <v>Equity</v>
      </c>
      <c r="J148" t="str">
        <f t="shared" si="7"/>
        <v>Global Consumer</v>
      </c>
    </row>
    <row r="149" spans="1:10" x14ac:dyDescent="0.3">
      <c r="A149" s="2" t="s">
        <v>340</v>
      </c>
      <c r="B149" t="s">
        <v>341</v>
      </c>
      <c r="C149" t="s">
        <v>159</v>
      </c>
      <c r="D149" s="4">
        <f t="shared" si="8"/>
        <v>58310000</v>
      </c>
      <c r="E149" s="1">
        <v>0.35499999999999998</v>
      </c>
      <c r="F149" s="1">
        <v>5.0000000000000001E-3</v>
      </c>
      <c r="G149" s="1" t="s">
        <v>1035</v>
      </c>
      <c r="H149" s="4">
        <f>IFERROR(D149-VLOOKUP(A149,[1]RAW!$A$1:$J$297,4,FALSE),D149)</f>
        <v>1070000</v>
      </c>
      <c r="I149" t="str">
        <f t="shared" si="6"/>
        <v>Equity</v>
      </c>
      <c r="J149" t="str">
        <f t="shared" si="7"/>
        <v>Global Internet</v>
      </c>
    </row>
    <row r="150" spans="1:10" x14ac:dyDescent="0.3">
      <c r="A150" s="2" t="s">
        <v>351</v>
      </c>
      <c r="B150" t="s">
        <v>352</v>
      </c>
      <c r="C150" t="s">
        <v>14</v>
      </c>
      <c r="D150" s="4">
        <f t="shared" si="8"/>
        <v>57790000</v>
      </c>
      <c r="E150" s="1">
        <v>0.371</v>
      </c>
      <c r="F150" s="1">
        <v>7.6E-3</v>
      </c>
      <c r="G150" s="1" t="s">
        <v>1036</v>
      </c>
      <c r="H150" s="4">
        <f>IFERROR(D150-VLOOKUP(A150,[1]RAW!$A$1:$J$297,4,FALSE),D150)</f>
        <v>6480000</v>
      </c>
      <c r="I150" t="str">
        <f t="shared" si="6"/>
        <v>Equity</v>
      </c>
      <c r="J150" t="str">
        <f t="shared" si="7"/>
        <v>Global Broad Thematic</v>
      </c>
    </row>
    <row r="151" spans="1:10" x14ac:dyDescent="0.3">
      <c r="A151" s="2" t="s">
        <v>337</v>
      </c>
      <c r="B151" t="s">
        <v>338</v>
      </c>
      <c r="C151" t="s">
        <v>339</v>
      </c>
      <c r="D151" s="4">
        <f t="shared" si="8"/>
        <v>57540000</v>
      </c>
      <c r="E151" s="1">
        <v>7.9000000000000001E-2</v>
      </c>
      <c r="F151" s="1">
        <v>5.0000000000000001E-3</v>
      </c>
      <c r="G151" s="1" t="s">
        <v>1037</v>
      </c>
      <c r="H151" s="4">
        <f>IFERROR(D151-VLOOKUP(A151,[1]RAW!$A$1:$J$297,4,FALSE),D151)</f>
        <v>-10000</v>
      </c>
      <c r="I151" t="str">
        <f t="shared" si="6"/>
        <v>Equity</v>
      </c>
      <c r="J151" t="str">
        <f t="shared" si="7"/>
        <v>Developed Markets Consumer</v>
      </c>
    </row>
    <row r="152" spans="1:10" x14ac:dyDescent="0.3">
      <c r="A152" s="2" t="s">
        <v>342</v>
      </c>
      <c r="B152" t="s">
        <v>343</v>
      </c>
      <c r="C152" t="s">
        <v>344</v>
      </c>
      <c r="D152" s="4">
        <f t="shared" si="8"/>
        <v>56880000</v>
      </c>
      <c r="E152" s="1">
        <v>0.20499999999999999</v>
      </c>
      <c r="F152" s="1">
        <v>3.5000000000000001E-3</v>
      </c>
      <c r="G152" s="1" t="s">
        <v>1038</v>
      </c>
      <c r="H152" s="4">
        <f>IFERROR(D152-VLOOKUP(A152,[1]RAW!$A$1:$J$297,4,FALSE),D152)</f>
        <v>650000</v>
      </c>
      <c r="I152" t="str">
        <f t="shared" si="6"/>
        <v>Equity</v>
      </c>
      <c r="J152" t="str">
        <f t="shared" si="7"/>
        <v>Developed Markets Broad Technology</v>
      </c>
    </row>
    <row r="153" spans="1:10" x14ac:dyDescent="0.3">
      <c r="A153" s="2" t="s">
        <v>347</v>
      </c>
      <c r="B153" t="s">
        <v>348</v>
      </c>
      <c r="C153" t="s">
        <v>14</v>
      </c>
      <c r="D153" s="4">
        <f t="shared" si="8"/>
        <v>56190000</v>
      </c>
      <c r="E153" s="1">
        <v>0.36199999999999999</v>
      </c>
      <c r="F153" s="1">
        <v>7.4999999999999997E-3</v>
      </c>
      <c r="G153" s="1" t="s">
        <v>1039</v>
      </c>
      <c r="H153" s="4">
        <f>IFERROR(D153-VLOOKUP(A153,[1]RAW!$A$1:$J$297,4,FALSE),D153)</f>
        <v>2850000</v>
      </c>
      <c r="I153" t="str">
        <f t="shared" si="6"/>
        <v>Equity</v>
      </c>
      <c r="J153" t="str">
        <f t="shared" si="7"/>
        <v>Global Broad Thematic</v>
      </c>
    </row>
    <row r="154" spans="1:10" x14ac:dyDescent="0.3">
      <c r="A154" s="2" t="s">
        <v>345</v>
      </c>
      <c r="B154" t="s">
        <v>346</v>
      </c>
      <c r="C154" t="s">
        <v>199</v>
      </c>
      <c r="D154" s="4">
        <f t="shared" si="8"/>
        <v>55830000</v>
      </c>
      <c r="E154" s="1">
        <v>0.45500000000000002</v>
      </c>
      <c r="F154" s="1">
        <v>6.0000000000000001E-3</v>
      </c>
      <c r="G154" s="1" t="s">
        <v>1040</v>
      </c>
      <c r="H154" s="4">
        <f>IFERROR(D154-VLOOKUP(A154,[1]RAW!$A$1:$J$297,4,FALSE),D154)</f>
        <v>-120000</v>
      </c>
      <c r="I154" t="str">
        <f t="shared" si="6"/>
        <v>Equity</v>
      </c>
      <c r="J154" t="str">
        <f t="shared" si="7"/>
        <v>Global Digital Economy</v>
      </c>
    </row>
    <row r="155" spans="1:10" x14ac:dyDescent="0.3">
      <c r="A155" s="2" t="s">
        <v>349</v>
      </c>
      <c r="B155" t="s">
        <v>350</v>
      </c>
      <c r="C155" t="s">
        <v>301</v>
      </c>
      <c r="D155" s="4">
        <f t="shared" si="8"/>
        <v>52550000</v>
      </c>
      <c r="E155" s="1">
        <v>0.3</v>
      </c>
      <c r="F155" s="1">
        <v>4.8999999999999998E-3</v>
      </c>
      <c r="G155" s="1" t="s">
        <v>1041</v>
      </c>
      <c r="H155" s="4">
        <f>IFERROR(D155-VLOOKUP(A155,[1]RAW!$A$1:$J$297,4,FALSE),D155)</f>
        <v>-60000</v>
      </c>
      <c r="I155" t="str">
        <f t="shared" si="6"/>
        <v>Equity</v>
      </c>
      <c r="J155" t="str">
        <f t="shared" si="7"/>
        <v>U.S. Broad Thematic</v>
      </c>
    </row>
    <row r="156" spans="1:10" x14ac:dyDescent="0.3">
      <c r="A156" s="2" t="s">
        <v>357</v>
      </c>
      <c r="B156" t="s">
        <v>358</v>
      </c>
      <c r="C156" t="s">
        <v>174</v>
      </c>
      <c r="D156" s="4">
        <f t="shared" si="8"/>
        <v>51820000</v>
      </c>
      <c r="E156" s="1">
        <v>0.36799999999999999</v>
      </c>
      <c r="F156" s="1">
        <v>7.4999999999999997E-3</v>
      </c>
      <c r="G156" s="1" t="s">
        <v>1042</v>
      </c>
      <c r="H156" s="4">
        <f>IFERROR(D156-VLOOKUP(A156,[1]RAW!$A$1:$J$297,4,FALSE),D156)</f>
        <v>1550000</v>
      </c>
      <c r="I156" t="str">
        <f t="shared" si="6"/>
        <v>Equity</v>
      </c>
      <c r="J156" t="str">
        <f t="shared" si="7"/>
        <v>Global Space</v>
      </c>
    </row>
    <row r="157" spans="1:10" x14ac:dyDescent="0.3">
      <c r="A157" s="2" t="s">
        <v>353</v>
      </c>
      <c r="B157" t="s">
        <v>354</v>
      </c>
      <c r="C157" t="s">
        <v>218</v>
      </c>
      <c r="D157" s="4">
        <f t="shared" si="8"/>
        <v>50760000</v>
      </c>
      <c r="E157" s="1">
        <v>2.5999999999999999E-2</v>
      </c>
      <c r="F157" s="1">
        <v>6.7000000000000002E-3</v>
      </c>
      <c r="G157" s="1" t="s">
        <v>1043</v>
      </c>
      <c r="H157" s="4">
        <f>IFERROR(D157-VLOOKUP(A157,[1]RAW!$A$1:$J$297,4,FALSE),D157)</f>
        <v>80000</v>
      </c>
      <c r="I157" t="str">
        <f t="shared" si="6"/>
        <v>Equity</v>
      </c>
      <c r="J157" t="str">
        <f t="shared" si="7"/>
        <v>Global Timber</v>
      </c>
    </row>
    <row r="158" spans="1:10" x14ac:dyDescent="0.3">
      <c r="A158" s="2" t="s">
        <v>355</v>
      </c>
      <c r="B158" t="s">
        <v>356</v>
      </c>
      <c r="C158" t="s">
        <v>185</v>
      </c>
      <c r="D158" s="4">
        <f t="shared" si="8"/>
        <v>50450000</v>
      </c>
      <c r="E158" s="1">
        <v>5.3999999999999999E-2</v>
      </c>
      <c r="F158" s="1">
        <v>1.1999999999999999E-3</v>
      </c>
      <c r="G158" s="1" t="s">
        <v>1044</v>
      </c>
      <c r="H158" s="4">
        <f>IFERROR(D158-VLOOKUP(A158,[1]RAW!$A$1:$J$297,4,FALSE),D158)</f>
        <v>-50000</v>
      </c>
      <c r="I158" t="str">
        <f t="shared" si="6"/>
        <v>Equity</v>
      </c>
      <c r="J158" t="str">
        <f t="shared" si="7"/>
        <v>Developed Markets Ex-U.S. Low Carbon</v>
      </c>
    </row>
    <row r="159" spans="1:10" x14ac:dyDescent="0.3">
      <c r="A159" s="2" t="s">
        <v>359</v>
      </c>
      <c r="B159" t="s">
        <v>360</v>
      </c>
      <c r="C159" t="s">
        <v>81</v>
      </c>
      <c r="D159" s="4">
        <f t="shared" si="8"/>
        <v>49940000</v>
      </c>
      <c r="E159" s="1">
        <v>0.314</v>
      </c>
      <c r="F159" s="1">
        <v>5.0000000000000001E-3</v>
      </c>
      <c r="G159" s="1" t="s">
        <v>1045</v>
      </c>
      <c r="H159" s="4">
        <f>IFERROR(D159-VLOOKUP(A159,[1]RAW!$A$1:$J$297,4,FALSE),D159)</f>
        <v>660000</v>
      </c>
      <c r="I159" t="str">
        <f t="shared" si="6"/>
        <v>Equity</v>
      </c>
      <c r="J159" t="str">
        <f t="shared" si="7"/>
        <v>Global FinTech</v>
      </c>
    </row>
    <row r="160" spans="1:10" x14ac:dyDescent="0.3">
      <c r="A160" s="2" t="s">
        <v>366</v>
      </c>
      <c r="B160" t="s">
        <v>367</v>
      </c>
      <c r="C160" t="s">
        <v>14</v>
      </c>
      <c r="D160" s="4">
        <f t="shared" si="8"/>
        <v>46530000</v>
      </c>
      <c r="E160" s="1">
        <v>5.0999999999999997E-2</v>
      </c>
      <c r="F160" s="1">
        <v>0.01</v>
      </c>
      <c r="G160" s="1" t="s">
        <v>1046</v>
      </c>
      <c r="H160" s="4">
        <f>IFERROR(D160-VLOOKUP(A160,[1]RAW!$A$1:$J$297,4,FALSE),D160)</f>
        <v>530000</v>
      </c>
      <c r="I160" t="str">
        <f t="shared" si="6"/>
        <v>Equity</v>
      </c>
      <c r="J160" t="str">
        <f t="shared" si="7"/>
        <v>Global Broad Thematic</v>
      </c>
    </row>
    <row r="161" spans="1:10" x14ac:dyDescent="0.3">
      <c r="A161" s="2" t="s">
        <v>364</v>
      </c>
      <c r="B161" t="s">
        <v>365</v>
      </c>
      <c r="C161" t="s">
        <v>185</v>
      </c>
      <c r="D161" s="4">
        <f t="shared" si="8"/>
        <v>46050000</v>
      </c>
      <c r="E161" s="1" t="s">
        <v>777</v>
      </c>
      <c r="F161" s="1">
        <v>1.1999999999999999E-3</v>
      </c>
      <c r="G161" s="1" t="s">
        <v>1047</v>
      </c>
      <c r="H161" s="4">
        <f>IFERROR(D161-VLOOKUP(A161,[1]RAW!$A$1:$J$297,4,FALSE),D161)</f>
        <v>-10000</v>
      </c>
      <c r="I161" t="str">
        <f t="shared" si="6"/>
        <v>Equity</v>
      </c>
      <c r="J161" t="str">
        <f t="shared" si="7"/>
        <v>Developed Markets Ex-U.S. Low Carbon</v>
      </c>
    </row>
    <row r="162" spans="1:10" x14ac:dyDescent="0.3">
      <c r="A162" s="2" t="s">
        <v>361</v>
      </c>
      <c r="B162" t="s">
        <v>362</v>
      </c>
      <c r="C162" t="s">
        <v>363</v>
      </c>
      <c r="D162" s="4">
        <f t="shared" si="8"/>
        <v>45450000</v>
      </c>
      <c r="E162" s="1">
        <v>4.1000000000000002E-2</v>
      </c>
      <c r="F162" s="1">
        <v>7.9000000000000008E-3</v>
      </c>
      <c r="G162" s="1" t="s">
        <v>1048</v>
      </c>
      <c r="H162" s="4">
        <f>IFERROR(D162-VLOOKUP(A162,[1]RAW!$A$1:$J$297,4,FALSE),D162)</f>
        <v>-1690000</v>
      </c>
      <c r="I162" t="str">
        <f t="shared" si="6"/>
        <v>Equity</v>
      </c>
      <c r="J162" t="str">
        <f t="shared" si="7"/>
        <v>China Environment</v>
      </c>
    </row>
    <row r="163" spans="1:10" x14ac:dyDescent="0.3">
      <c r="A163" s="2" t="s">
        <v>368</v>
      </c>
      <c r="B163" t="s">
        <v>369</v>
      </c>
      <c r="C163" t="s">
        <v>370</v>
      </c>
      <c r="D163" s="4">
        <f t="shared" si="8"/>
        <v>42880000</v>
      </c>
      <c r="E163" s="1">
        <v>0.125</v>
      </c>
      <c r="F163" s="1">
        <v>1.5E-3</v>
      </c>
      <c r="G163" s="1" t="s">
        <v>1049</v>
      </c>
      <c r="H163" s="4">
        <f>IFERROR(D163-VLOOKUP(A163,[1]RAW!$A$1:$J$297,4,FALSE),D163)</f>
        <v>-460000</v>
      </c>
      <c r="I163" t="str">
        <f t="shared" si="6"/>
        <v>Equity</v>
      </c>
      <c r="J163" t="str">
        <f t="shared" si="7"/>
        <v>Emerging Markets Low Carbon</v>
      </c>
    </row>
    <row r="164" spans="1:10" x14ac:dyDescent="0.3">
      <c r="A164" s="2" t="s">
        <v>371</v>
      </c>
      <c r="B164" t="s">
        <v>372</v>
      </c>
      <c r="C164" t="s">
        <v>34</v>
      </c>
      <c r="D164" s="4">
        <f t="shared" si="8"/>
        <v>40480000</v>
      </c>
      <c r="E164" s="1">
        <v>0.104</v>
      </c>
      <c r="F164" s="1">
        <v>3.0000000000000001E-3</v>
      </c>
      <c r="G164" s="1" t="s">
        <v>1050</v>
      </c>
      <c r="H164" s="4">
        <f>IFERROR(D164-VLOOKUP(A164,[1]RAW!$A$1:$J$297,4,FALSE),D164)</f>
        <v>-1270000</v>
      </c>
      <c r="I164" t="str">
        <f t="shared" si="6"/>
        <v>Equity</v>
      </c>
      <c r="J164" t="str">
        <f t="shared" si="7"/>
        <v>U.S. Housing</v>
      </c>
    </row>
    <row r="165" spans="1:10" x14ac:dyDescent="0.3">
      <c r="A165" s="2" t="s">
        <v>375</v>
      </c>
      <c r="B165" t="s">
        <v>376</v>
      </c>
      <c r="C165" t="s">
        <v>177</v>
      </c>
      <c r="D165" s="4">
        <f t="shared" si="8"/>
        <v>40050000</v>
      </c>
      <c r="E165" s="1">
        <v>0.16900000000000001</v>
      </c>
      <c r="F165" s="1">
        <v>7.4999999999999997E-3</v>
      </c>
      <c r="G165" s="1" t="s">
        <v>1051</v>
      </c>
      <c r="H165" s="4">
        <f>IFERROR(D165-VLOOKUP(A165,[1]RAW!$A$1:$J$297,4,FALSE),D165)</f>
        <v>320000</v>
      </c>
      <c r="I165" t="str">
        <f t="shared" ref="I165:I201" si="9">LEFT(C165,FIND(":",C165)-1)</f>
        <v>Equity</v>
      </c>
      <c r="J165" t="str">
        <f t="shared" ref="J165:J201" si="10">RIGHT(C165,LEN(C165)-FIND(":",C165)-1)</f>
        <v>Global Video Games &amp; eSports</v>
      </c>
    </row>
    <row r="166" spans="1:10" x14ac:dyDescent="0.3">
      <c r="A166" s="2" t="s">
        <v>373</v>
      </c>
      <c r="B166" t="s">
        <v>374</v>
      </c>
      <c r="C166" t="s">
        <v>308</v>
      </c>
      <c r="D166" s="4">
        <f t="shared" si="8"/>
        <v>39950000</v>
      </c>
      <c r="E166" s="1">
        <v>8.6999999999999994E-2</v>
      </c>
      <c r="F166" s="1">
        <v>7.4999999999999997E-3</v>
      </c>
      <c r="G166" s="1" t="s">
        <v>1052</v>
      </c>
      <c r="H166" s="4">
        <f>IFERROR(D166-VLOOKUP(A166,[1]RAW!$A$1:$J$297,4,FALSE),D166)</f>
        <v>-30000</v>
      </c>
      <c r="I166" t="str">
        <f t="shared" si="9"/>
        <v>Equity</v>
      </c>
      <c r="J166" t="str">
        <f t="shared" si="10"/>
        <v>Global Environment</v>
      </c>
    </row>
    <row r="167" spans="1:10" x14ac:dyDescent="0.3">
      <c r="A167" s="2" t="s">
        <v>377</v>
      </c>
      <c r="B167" t="s">
        <v>378</v>
      </c>
      <c r="C167" t="s">
        <v>379</v>
      </c>
      <c r="D167" s="4">
        <f t="shared" si="8"/>
        <v>38600000</v>
      </c>
      <c r="E167" s="1">
        <v>0.248</v>
      </c>
      <c r="F167" s="1">
        <v>6.4999999999999997E-3</v>
      </c>
      <c r="G167" s="1" t="s">
        <v>1053</v>
      </c>
      <c r="H167" s="4">
        <f>IFERROR(D167-VLOOKUP(A167,[1]RAW!$A$1:$J$297,4,FALSE),D167)</f>
        <v>480000</v>
      </c>
      <c r="I167" t="str">
        <f t="shared" si="9"/>
        <v>Equity</v>
      </c>
      <c r="J167" t="str">
        <f t="shared" si="10"/>
        <v>Global Ex-U.S. Internet</v>
      </c>
    </row>
    <row r="168" spans="1:10" x14ac:dyDescent="0.3">
      <c r="A168" s="2" t="s">
        <v>382</v>
      </c>
      <c r="B168" t="s">
        <v>383</v>
      </c>
      <c r="C168" t="s">
        <v>78</v>
      </c>
      <c r="D168" s="4">
        <f t="shared" si="8"/>
        <v>37210000</v>
      </c>
      <c r="E168" s="1">
        <v>-0.19500000000000001</v>
      </c>
      <c r="F168" s="1">
        <v>5.0000000000000001E-3</v>
      </c>
      <c r="G168" s="1" t="s">
        <v>1054</v>
      </c>
      <c r="H168" s="4">
        <f>IFERROR(D168-VLOOKUP(A168,[1]RAW!$A$1:$J$297,4,FALSE),D168)</f>
        <v>1710000</v>
      </c>
      <c r="I168" t="str">
        <f t="shared" si="9"/>
        <v>Equity</v>
      </c>
      <c r="J168" t="str">
        <f t="shared" si="10"/>
        <v>Global Mobility</v>
      </c>
    </row>
    <row r="169" spans="1:10" x14ac:dyDescent="0.3">
      <c r="A169" s="2" t="s">
        <v>983</v>
      </c>
      <c r="B169" t="s">
        <v>984</v>
      </c>
      <c r="C169" t="s">
        <v>106</v>
      </c>
      <c r="D169" s="4">
        <f t="shared" si="8"/>
        <v>36740000</v>
      </c>
      <c r="E169" s="1">
        <v>0.36099999999999999</v>
      </c>
      <c r="F169" s="1">
        <v>4.7000000000000002E-3</v>
      </c>
      <c r="G169" s="1" t="s">
        <v>1055</v>
      </c>
      <c r="H169" s="4">
        <f>IFERROR(D169-VLOOKUP(A169,[1]RAW!$A$1:$J$297,4,FALSE),D169)</f>
        <v>36740000</v>
      </c>
      <c r="I169" t="str">
        <f t="shared" si="9"/>
        <v>Equity</v>
      </c>
      <c r="J169" t="str">
        <f t="shared" si="10"/>
        <v>Global Blockchain</v>
      </c>
    </row>
    <row r="170" spans="1:10" x14ac:dyDescent="0.3">
      <c r="A170" s="2" t="s">
        <v>380</v>
      </c>
      <c r="B170" t="s">
        <v>381</v>
      </c>
      <c r="C170" t="s">
        <v>331</v>
      </c>
      <c r="D170" s="4">
        <f t="shared" si="8"/>
        <v>35550000</v>
      </c>
      <c r="E170" s="1">
        <v>0.317</v>
      </c>
      <c r="F170" s="1">
        <v>7.4999999999999997E-3</v>
      </c>
      <c r="G170" s="1" t="s">
        <v>1056</v>
      </c>
      <c r="H170" s="4">
        <f>IFERROR(D170-VLOOKUP(A170,[1]RAW!$A$1:$J$297,4,FALSE),D170)</f>
        <v>30000</v>
      </c>
      <c r="I170" t="str">
        <f t="shared" si="9"/>
        <v>Equity</v>
      </c>
      <c r="J170" t="str">
        <f t="shared" si="10"/>
        <v>Global Consumer</v>
      </c>
    </row>
    <row r="171" spans="1:10" x14ac:dyDescent="0.3">
      <c r="A171" s="2" t="s">
        <v>386</v>
      </c>
      <c r="B171" t="s">
        <v>387</v>
      </c>
      <c r="C171" t="s">
        <v>26</v>
      </c>
      <c r="D171" s="4">
        <f t="shared" si="8"/>
        <v>35170000</v>
      </c>
      <c r="E171" s="1">
        <v>0.129</v>
      </c>
      <c r="F171" s="1">
        <v>6.4999999999999997E-3</v>
      </c>
      <c r="G171" s="1" t="s">
        <v>1057</v>
      </c>
      <c r="H171" s="4">
        <f>IFERROR(D171-VLOOKUP(A171,[1]RAW!$A$1:$J$297,4,FALSE),D171)</f>
        <v>610000</v>
      </c>
      <c r="I171" t="str">
        <f t="shared" si="9"/>
        <v>Equity</v>
      </c>
      <c r="J171" t="str">
        <f t="shared" si="10"/>
        <v>Global Infrastructure</v>
      </c>
    </row>
    <row r="172" spans="1:10" x14ac:dyDescent="0.3">
      <c r="A172" s="2" t="s">
        <v>384</v>
      </c>
      <c r="B172" t="s">
        <v>385</v>
      </c>
      <c r="C172" t="s">
        <v>153</v>
      </c>
      <c r="D172" s="4">
        <f t="shared" si="8"/>
        <v>34740000</v>
      </c>
      <c r="E172" s="1">
        <v>0.54100000000000004</v>
      </c>
      <c r="F172" s="1">
        <v>7.6E-3</v>
      </c>
      <c r="G172" s="1" t="s">
        <v>1058</v>
      </c>
      <c r="H172" s="4">
        <f>IFERROR(D172-VLOOKUP(A172,[1]RAW!$A$1:$J$297,4,FALSE),D172)</f>
        <v>-110000</v>
      </c>
      <c r="I172" t="str">
        <f t="shared" si="9"/>
        <v>Equity</v>
      </c>
      <c r="J172" t="str">
        <f t="shared" si="10"/>
        <v>Global 5G</v>
      </c>
    </row>
    <row r="173" spans="1:10" x14ac:dyDescent="0.3">
      <c r="A173" s="2" t="s">
        <v>388</v>
      </c>
      <c r="B173" t="s">
        <v>389</v>
      </c>
      <c r="C173" t="s">
        <v>202</v>
      </c>
      <c r="D173" s="4">
        <f t="shared" si="8"/>
        <v>34500000</v>
      </c>
      <c r="E173" s="1">
        <v>0.11600000000000001</v>
      </c>
      <c r="F173" s="1">
        <v>6.8999999999999999E-3</v>
      </c>
      <c r="G173" s="1" t="s">
        <v>1059</v>
      </c>
      <c r="H173" s="4">
        <f>IFERROR(D173-VLOOKUP(A173,[1]RAW!$A$1:$J$297,4,FALSE),D173)</f>
        <v>280000</v>
      </c>
      <c r="I173" t="str">
        <f t="shared" si="9"/>
        <v>Equity</v>
      </c>
      <c r="J173" t="str">
        <f t="shared" si="10"/>
        <v>U.S. Robotics &amp; AI</v>
      </c>
    </row>
    <row r="174" spans="1:10" x14ac:dyDescent="0.3">
      <c r="A174" s="2" t="s">
        <v>399</v>
      </c>
      <c r="B174" t="s">
        <v>400</v>
      </c>
      <c r="C174" t="s">
        <v>401</v>
      </c>
      <c r="D174" s="4">
        <f t="shared" si="8"/>
        <v>33330000</v>
      </c>
      <c r="E174" s="1">
        <v>-0.222</v>
      </c>
      <c r="F174" s="1">
        <v>1.03E-2</v>
      </c>
      <c r="G174" s="1" t="s">
        <v>1060</v>
      </c>
      <c r="H174" s="4">
        <f>IFERROR(D174-VLOOKUP(A174,[1]RAW!$A$1:$J$297,4,FALSE),D174)</f>
        <v>2920000</v>
      </c>
      <c r="I174" t="str">
        <f t="shared" si="9"/>
        <v>Equity</v>
      </c>
      <c r="J174" t="str">
        <f t="shared" si="10"/>
        <v>Global Cannabis</v>
      </c>
    </row>
    <row r="175" spans="1:10" x14ac:dyDescent="0.3">
      <c r="A175" s="2" t="s">
        <v>402</v>
      </c>
      <c r="B175" t="s">
        <v>403</v>
      </c>
      <c r="C175" t="s">
        <v>78</v>
      </c>
      <c r="D175" s="4">
        <f t="shared" si="8"/>
        <v>32680000</v>
      </c>
      <c r="E175" s="1">
        <v>0.12</v>
      </c>
      <c r="F175" s="1">
        <v>7.0000000000000001E-3</v>
      </c>
      <c r="G175" s="1" t="s">
        <v>1061</v>
      </c>
      <c r="H175" s="4">
        <f>IFERROR(D175-VLOOKUP(A175,[1]RAW!$A$1:$J$297,4,FALSE),D175)</f>
        <v>3360000</v>
      </c>
      <c r="I175" t="str">
        <f t="shared" si="9"/>
        <v>Equity</v>
      </c>
      <c r="J175" t="str">
        <f t="shared" si="10"/>
        <v>Global Mobility</v>
      </c>
    </row>
    <row r="176" spans="1:10" x14ac:dyDescent="0.3">
      <c r="A176" s="2" t="s">
        <v>392</v>
      </c>
      <c r="B176" t="s">
        <v>393</v>
      </c>
      <c r="C176" t="s">
        <v>308</v>
      </c>
      <c r="D176" s="4">
        <f t="shared" si="8"/>
        <v>31640000</v>
      </c>
      <c r="E176" s="1">
        <v>-0.24299999999999999</v>
      </c>
      <c r="F176" s="1">
        <v>5.0000000000000001E-3</v>
      </c>
      <c r="G176" s="1" t="s">
        <v>1062</v>
      </c>
      <c r="H176" s="4">
        <f>IFERROR(D176-VLOOKUP(A176,[1]RAW!$A$1:$J$297,4,FALSE),D176)</f>
        <v>740000</v>
      </c>
      <c r="I176" t="str">
        <f t="shared" si="9"/>
        <v>Equity</v>
      </c>
      <c r="J176" t="str">
        <f t="shared" si="10"/>
        <v>Global Environment</v>
      </c>
    </row>
    <row r="177" spans="1:10" x14ac:dyDescent="0.3">
      <c r="A177" s="2" t="s">
        <v>394</v>
      </c>
      <c r="B177" t="s">
        <v>395</v>
      </c>
      <c r="C177" t="s">
        <v>396</v>
      </c>
      <c r="D177" s="4">
        <f t="shared" si="8"/>
        <v>31410000</v>
      </c>
      <c r="E177" s="1">
        <v>0.121</v>
      </c>
      <c r="F177" s="1">
        <v>3.5000000000000001E-3</v>
      </c>
      <c r="G177" s="1" t="s">
        <v>1063</v>
      </c>
      <c r="H177" s="4">
        <f>IFERROR(D177-VLOOKUP(A177,[1]RAW!$A$1:$J$297,4,FALSE),D177)</f>
        <v>690000</v>
      </c>
      <c r="I177" t="str">
        <f t="shared" si="9"/>
        <v>Equity</v>
      </c>
      <c r="J177" t="str">
        <f t="shared" si="10"/>
        <v>U.S. Environment</v>
      </c>
    </row>
    <row r="178" spans="1:10" x14ac:dyDescent="0.3">
      <c r="A178" s="2" t="s">
        <v>390</v>
      </c>
      <c r="B178" t="s">
        <v>391</v>
      </c>
      <c r="C178" t="s">
        <v>159</v>
      </c>
      <c r="D178" s="4">
        <f t="shared" si="8"/>
        <v>31320000</v>
      </c>
      <c r="E178" s="1">
        <v>0.14199999999999999</v>
      </c>
      <c r="F178" s="1">
        <v>4.0000000000000001E-3</v>
      </c>
      <c r="G178" s="1" t="s">
        <v>1064</v>
      </c>
      <c r="H178" s="4">
        <f>IFERROR(D178-VLOOKUP(A178,[1]RAW!$A$1:$J$297,4,FALSE),D178)</f>
        <v>-130000</v>
      </c>
      <c r="I178" t="str">
        <f t="shared" si="9"/>
        <v>Equity</v>
      </c>
      <c r="J178" t="str">
        <f t="shared" si="10"/>
        <v>Global Internet</v>
      </c>
    </row>
    <row r="179" spans="1:10" x14ac:dyDescent="0.3">
      <c r="A179" s="2" t="s">
        <v>397</v>
      </c>
      <c r="B179" t="s">
        <v>398</v>
      </c>
      <c r="C179" t="s">
        <v>88</v>
      </c>
      <c r="D179" s="4">
        <f t="shared" si="8"/>
        <v>30870000</v>
      </c>
      <c r="E179" s="1">
        <v>0.40500000000000003</v>
      </c>
      <c r="F179" s="1">
        <v>5.0000000000000001E-3</v>
      </c>
      <c r="G179" s="1" t="s">
        <v>1065</v>
      </c>
      <c r="H179" s="4">
        <f>IFERROR(D179-VLOOKUP(A179,[1]RAW!$A$1:$J$297,4,FALSE),D179)</f>
        <v>440000</v>
      </c>
      <c r="I179" t="str">
        <f t="shared" si="9"/>
        <v>Equity</v>
      </c>
      <c r="J179" t="str">
        <f t="shared" si="10"/>
        <v>Global Robotics &amp; AI</v>
      </c>
    </row>
    <row r="180" spans="1:10" x14ac:dyDescent="0.3">
      <c r="A180" s="2" t="s">
        <v>406</v>
      </c>
      <c r="B180" t="s">
        <v>407</v>
      </c>
      <c r="C180" t="s">
        <v>78</v>
      </c>
      <c r="D180" s="4">
        <f t="shared" si="8"/>
        <v>29050000</v>
      </c>
      <c r="E180" s="1">
        <v>-0.11700000000000001</v>
      </c>
      <c r="F180" s="1">
        <v>4.0000000000000001E-3</v>
      </c>
      <c r="G180" s="1" t="s">
        <v>1066</v>
      </c>
      <c r="H180" s="4">
        <f>IFERROR(D180-VLOOKUP(A180,[1]RAW!$A$1:$J$297,4,FALSE),D180)</f>
        <v>630000</v>
      </c>
      <c r="I180" t="str">
        <f t="shared" si="9"/>
        <v>Equity</v>
      </c>
      <c r="J180" t="str">
        <f t="shared" si="10"/>
        <v>Global Mobility</v>
      </c>
    </row>
    <row r="181" spans="1:10" x14ac:dyDescent="0.3">
      <c r="A181" s="2" t="s">
        <v>404</v>
      </c>
      <c r="B181" t="s">
        <v>405</v>
      </c>
      <c r="C181" t="s">
        <v>71</v>
      </c>
      <c r="D181" s="4">
        <f t="shared" si="8"/>
        <v>28930000</v>
      </c>
      <c r="E181" s="1">
        <v>-0.16900000000000001</v>
      </c>
      <c r="F181" s="1">
        <v>6.4999999999999997E-3</v>
      </c>
      <c r="G181" s="1" t="s">
        <v>1067</v>
      </c>
      <c r="H181" s="4">
        <f>IFERROR(D181-VLOOKUP(A181,[1]RAW!$A$1:$J$297,4,FALSE),D181)</f>
        <v>240000</v>
      </c>
      <c r="I181" t="str">
        <f t="shared" si="9"/>
        <v>Equity</v>
      </c>
      <c r="J181" t="str">
        <f t="shared" si="10"/>
        <v>Global Renewable Energy</v>
      </c>
    </row>
    <row r="182" spans="1:10" x14ac:dyDescent="0.3">
      <c r="A182" s="2" t="s">
        <v>408</v>
      </c>
      <c r="B182" t="s">
        <v>409</v>
      </c>
      <c r="C182" t="s">
        <v>159</v>
      </c>
      <c r="D182" s="4">
        <f t="shared" si="8"/>
        <v>28510000</v>
      </c>
      <c r="E182" s="1">
        <v>0.14199999999999999</v>
      </c>
      <c r="F182" s="1">
        <v>8.6E-3</v>
      </c>
      <c r="G182" s="1" t="s">
        <v>1068</v>
      </c>
      <c r="H182" s="4">
        <f>IFERROR(D182-VLOOKUP(A182,[1]RAW!$A$1:$J$297,4,FALSE),D182)</f>
        <v>540000</v>
      </c>
      <c r="I182" t="str">
        <f t="shared" si="9"/>
        <v>Equity</v>
      </c>
      <c r="J182" t="str">
        <f t="shared" si="10"/>
        <v>Global Internet</v>
      </c>
    </row>
    <row r="183" spans="1:10" x14ac:dyDescent="0.3">
      <c r="A183" s="2" t="s">
        <v>417</v>
      </c>
      <c r="B183" t="s">
        <v>418</v>
      </c>
      <c r="C183" t="s">
        <v>419</v>
      </c>
      <c r="D183" s="4">
        <f t="shared" si="8"/>
        <v>28390000</v>
      </c>
      <c r="E183" s="1">
        <v>0.313</v>
      </c>
      <c r="F183" s="1">
        <v>1.38E-2</v>
      </c>
      <c r="G183" s="1" t="s">
        <v>1069</v>
      </c>
      <c r="H183" s="4">
        <f>IFERROR(D183-VLOOKUP(A183,[1]RAW!$A$1:$J$297,4,FALSE),D183)</f>
        <v>1200000</v>
      </c>
      <c r="I183" t="str">
        <f t="shared" si="9"/>
        <v>Leveraged Equity</v>
      </c>
      <c r="J183" t="str">
        <f t="shared" si="10"/>
        <v>Global Robotics &amp; AI</v>
      </c>
    </row>
    <row r="184" spans="1:10" x14ac:dyDescent="0.3">
      <c r="A184" s="2" t="s">
        <v>413</v>
      </c>
      <c r="B184" t="s">
        <v>414</v>
      </c>
      <c r="C184" t="s">
        <v>23</v>
      </c>
      <c r="D184" s="4">
        <f t="shared" si="8"/>
        <v>28060000</v>
      </c>
      <c r="E184" s="1" t="s">
        <v>777</v>
      </c>
      <c r="F184" s="1">
        <v>4.4999999999999997E-3</v>
      </c>
      <c r="G184" s="1" t="s">
        <v>1070</v>
      </c>
      <c r="H184" s="4">
        <f>IFERROR(D184-VLOOKUP(A184,[1]RAW!$A$1:$J$297,4,FALSE),D184)</f>
        <v>500000</v>
      </c>
      <c r="I184" t="str">
        <f t="shared" si="9"/>
        <v>Equity</v>
      </c>
      <c r="J184" t="str">
        <f t="shared" si="10"/>
        <v>Global Natural Resources</v>
      </c>
    </row>
    <row r="185" spans="1:10" x14ac:dyDescent="0.3">
      <c r="A185" s="2" t="s">
        <v>410</v>
      </c>
      <c r="B185" t="s">
        <v>411</v>
      </c>
      <c r="C185" t="s">
        <v>412</v>
      </c>
      <c r="D185" s="4">
        <f t="shared" si="8"/>
        <v>28050000</v>
      </c>
      <c r="E185" s="1">
        <v>0.20499999999999999</v>
      </c>
      <c r="F185" s="1">
        <v>7.6E-3</v>
      </c>
      <c r="G185" s="1" t="s">
        <v>1071</v>
      </c>
      <c r="H185" s="4">
        <f>IFERROR(D185-VLOOKUP(A185,[1]RAW!$A$1:$J$297,4,FALSE),D185)</f>
        <v>120000</v>
      </c>
      <c r="I185" t="str">
        <f t="shared" si="9"/>
        <v>Equity</v>
      </c>
      <c r="J185" t="str">
        <f t="shared" si="10"/>
        <v>India Digital Economy</v>
      </c>
    </row>
    <row r="186" spans="1:10" x14ac:dyDescent="0.3">
      <c r="A186" s="2" t="s">
        <v>415</v>
      </c>
      <c r="B186" t="s">
        <v>416</v>
      </c>
      <c r="C186" t="s">
        <v>88</v>
      </c>
      <c r="D186" s="4">
        <f t="shared" si="8"/>
        <v>27760000</v>
      </c>
      <c r="E186" s="1" t="s">
        <v>777</v>
      </c>
      <c r="F186" s="1">
        <v>3.5000000000000001E-3</v>
      </c>
      <c r="G186" s="1" t="s">
        <v>1072</v>
      </c>
      <c r="H186" s="4">
        <f>IFERROR(D186-VLOOKUP(A186,[1]RAW!$A$1:$J$297,4,FALSE),D186)</f>
        <v>280000</v>
      </c>
      <c r="I186" t="str">
        <f t="shared" si="9"/>
        <v>Equity</v>
      </c>
      <c r="J186" t="str">
        <f t="shared" si="10"/>
        <v>Global Robotics &amp; AI</v>
      </c>
    </row>
    <row r="187" spans="1:10" x14ac:dyDescent="0.3">
      <c r="A187" s="2" t="s">
        <v>420</v>
      </c>
      <c r="B187" t="s">
        <v>421</v>
      </c>
      <c r="C187" t="s">
        <v>422</v>
      </c>
      <c r="D187" s="4">
        <f t="shared" si="8"/>
        <v>25730000</v>
      </c>
      <c r="E187" s="1">
        <v>0.25</v>
      </c>
      <c r="F187" s="1">
        <v>4.4999999999999997E-3</v>
      </c>
      <c r="G187" s="1" t="s">
        <v>1073</v>
      </c>
      <c r="H187" s="4">
        <f>IFERROR(D187-VLOOKUP(A187,[1]RAW!$A$1:$J$297,4,FALSE),D187)</f>
        <v>-100000</v>
      </c>
      <c r="I187" t="str">
        <f t="shared" si="9"/>
        <v>Equity</v>
      </c>
      <c r="J187" t="str">
        <f t="shared" si="10"/>
        <v>U.S. Remote Work</v>
      </c>
    </row>
    <row r="188" spans="1:10" x14ac:dyDescent="0.3">
      <c r="A188" s="2" t="s">
        <v>426</v>
      </c>
      <c r="B188" t="s">
        <v>427</v>
      </c>
      <c r="C188" t="s">
        <v>71</v>
      </c>
      <c r="D188" s="4">
        <f t="shared" si="8"/>
        <v>25370000</v>
      </c>
      <c r="E188" s="1">
        <v>-0.10100000000000001</v>
      </c>
      <c r="F188" s="1">
        <v>4.0000000000000001E-3</v>
      </c>
      <c r="G188" s="1" t="s">
        <v>1074</v>
      </c>
      <c r="H188" s="4">
        <f>IFERROR(D188-VLOOKUP(A188,[1]RAW!$A$1:$J$297,4,FALSE),D188)</f>
        <v>940000</v>
      </c>
      <c r="I188" t="str">
        <f t="shared" si="9"/>
        <v>Equity</v>
      </c>
      <c r="J188" t="str">
        <f t="shared" si="10"/>
        <v>Global Renewable Energy</v>
      </c>
    </row>
    <row r="189" spans="1:10" x14ac:dyDescent="0.3">
      <c r="A189" s="2" t="s">
        <v>423</v>
      </c>
      <c r="B189" t="s">
        <v>424</v>
      </c>
      <c r="C189" t="s">
        <v>425</v>
      </c>
      <c r="D189" s="4">
        <f t="shared" si="8"/>
        <v>25280000</v>
      </c>
      <c r="E189" s="1">
        <v>5.7000000000000002E-2</v>
      </c>
      <c r="F189" s="1">
        <v>4.4999999999999997E-3</v>
      </c>
      <c r="G189" s="1" t="s">
        <v>1075</v>
      </c>
      <c r="H189" s="4">
        <f>IFERROR(D189-VLOOKUP(A189,[1]RAW!$A$1:$J$297,4,FALSE),D189)</f>
        <v>620000</v>
      </c>
      <c r="I189" t="str">
        <f t="shared" si="9"/>
        <v>Equity</v>
      </c>
      <c r="J189" t="str">
        <f t="shared" si="10"/>
        <v>U.S. Mobility</v>
      </c>
    </row>
    <row r="190" spans="1:10" x14ac:dyDescent="0.3">
      <c r="A190" s="2" t="s">
        <v>428</v>
      </c>
      <c r="B190" t="s">
        <v>429</v>
      </c>
      <c r="C190" t="s">
        <v>88</v>
      </c>
      <c r="D190" s="4">
        <f t="shared" si="8"/>
        <v>23850000</v>
      </c>
      <c r="E190" s="1" t="s">
        <v>777</v>
      </c>
      <c r="F190" s="1">
        <v>5.4999999999999997E-3</v>
      </c>
      <c r="G190" s="1" t="s">
        <v>430</v>
      </c>
      <c r="H190" s="4">
        <f>IFERROR(D190-VLOOKUP(A190,[1]RAW!$A$1:$J$297,4,FALSE),D190)</f>
        <v>0</v>
      </c>
      <c r="I190" t="str">
        <f t="shared" si="9"/>
        <v>Equity</v>
      </c>
      <c r="J190" t="str">
        <f t="shared" si="10"/>
        <v>Global Robotics &amp; AI</v>
      </c>
    </row>
    <row r="191" spans="1:10" x14ac:dyDescent="0.3">
      <c r="A191" s="2" t="s">
        <v>431</v>
      </c>
      <c r="B191" t="s">
        <v>432</v>
      </c>
      <c r="C191" t="s">
        <v>301</v>
      </c>
      <c r="D191" s="4">
        <f t="shared" si="8"/>
        <v>23730000</v>
      </c>
      <c r="E191" s="1">
        <v>0.22700000000000001</v>
      </c>
      <c r="F191" s="1">
        <v>7.4999999999999997E-3</v>
      </c>
      <c r="G191" s="1" t="s">
        <v>1076</v>
      </c>
      <c r="H191" s="4">
        <f>IFERROR(D191-VLOOKUP(A191,[1]RAW!$A$1:$J$297,4,FALSE),D191)</f>
        <v>160000</v>
      </c>
      <c r="I191" t="str">
        <f t="shared" si="9"/>
        <v>Equity</v>
      </c>
      <c r="J191" t="str">
        <f t="shared" si="10"/>
        <v>U.S. Broad Thematic</v>
      </c>
    </row>
    <row r="192" spans="1:10" x14ac:dyDescent="0.3">
      <c r="A192" s="2" t="s">
        <v>985</v>
      </c>
      <c r="B192" t="s">
        <v>986</v>
      </c>
      <c r="C192" t="s">
        <v>37</v>
      </c>
      <c r="D192" s="4">
        <f t="shared" ref="D192:D255" si="11">IF(RIGHT(G192,1)="B",LEFT(G192,FIND("B",G192)-1)*1000000000,IF(RIGHT(G192,1)="M",LEFT(G192,FIND("M",G192)-1)*1000000,LEFT(G192,FIND("K",G192)-1)*1000))</f>
        <v>23310000</v>
      </c>
      <c r="E192" s="1">
        <v>0.47499999999999998</v>
      </c>
      <c r="F192" s="1">
        <v>3.5000000000000001E-3</v>
      </c>
      <c r="G192" s="1" t="s">
        <v>1077</v>
      </c>
      <c r="H192" s="4">
        <f>IFERROR(D192-VLOOKUP(A192,[1]RAW!$A$1:$J$297,4,FALSE),D192)</f>
        <v>23310000</v>
      </c>
      <c r="I192" t="str">
        <f t="shared" si="9"/>
        <v>Equity</v>
      </c>
      <c r="J192" t="str">
        <f t="shared" si="10"/>
        <v>Developed Markets Robotics &amp; AI</v>
      </c>
    </row>
    <row r="193" spans="1:10" x14ac:dyDescent="0.3">
      <c r="A193" s="2" t="s">
        <v>433</v>
      </c>
      <c r="B193" t="s">
        <v>434</v>
      </c>
      <c r="C193" t="s">
        <v>14</v>
      </c>
      <c r="D193" s="4">
        <f t="shared" si="11"/>
        <v>22640000</v>
      </c>
      <c r="E193" s="1">
        <v>0.27500000000000002</v>
      </c>
      <c r="F193" s="1">
        <v>5.4999999999999997E-3</v>
      </c>
      <c r="G193" s="1" t="s">
        <v>1078</v>
      </c>
      <c r="H193" s="4">
        <f>IFERROR(D193-VLOOKUP(A193,[1]RAW!$A$1:$J$297,4,FALSE),D193)</f>
        <v>-80000</v>
      </c>
      <c r="I193" t="str">
        <f t="shared" si="9"/>
        <v>Equity</v>
      </c>
      <c r="J193" t="str">
        <f t="shared" si="10"/>
        <v>Global Broad Thematic</v>
      </c>
    </row>
    <row r="194" spans="1:10" x14ac:dyDescent="0.3">
      <c r="A194" s="2" t="s">
        <v>451</v>
      </c>
      <c r="B194" t="s">
        <v>452</v>
      </c>
      <c r="C194" t="s">
        <v>453</v>
      </c>
      <c r="D194" s="4">
        <f t="shared" si="11"/>
        <v>22400000</v>
      </c>
      <c r="E194" s="1">
        <v>-0.89800000000000002</v>
      </c>
      <c r="F194" s="1">
        <v>1.1299999999999999E-2</v>
      </c>
      <c r="G194" s="1" t="s">
        <v>1079</v>
      </c>
      <c r="H194" s="4">
        <f>IFERROR(D194-VLOOKUP(A194,[1]RAW!$A$1:$J$297,4,FALSE),D194)</f>
        <v>4340000</v>
      </c>
      <c r="I194" t="str">
        <f t="shared" si="9"/>
        <v>Leveraged Equity</v>
      </c>
      <c r="J194" t="str">
        <f t="shared" si="10"/>
        <v>U.S. Cannabis</v>
      </c>
    </row>
    <row r="195" spans="1:10" x14ac:dyDescent="0.3">
      <c r="A195" s="2" t="s">
        <v>437</v>
      </c>
      <c r="B195" t="s">
        <v>438</v>
      </c>
      <c r="C195" t="s">
        <v>987</v>
      </c>
      <c r="D195" s="4">
        <f t="shared" si="11"/>
        <v>21980000</v>
      </c>
      <c r="E195" s="1">
        <v>1.5229999999999999</v>
      </c>
      <c r="F195" s="1">
        <v>1.2E-2</v>
      </c>
      <c r="G195" s="1" t="s">
        <v>439</v>
      </c>
      <c r="H195" s="4">
        <f>IFERROR(D195-VLOOKUP(A195,[1]RAW!$A$1:$J$297,4,FALSE),D195)</f>
        <v>0</v>
      </c>
      <c r="I195" t="str">
        <f t="shared" si="9"/>
        <v>Equity</v>
      </c>
      <c r="J195" t="str">
        <f t="shared" si="10"/>
        <v>U.S. Automobile
Manufacturers</v>
      </c>
    </row>
    <row r="196" spans="1:10" x14ac:dyDescent="0.3">
      <c r="A196" s="2" t="s">
        <v>435</v>
      </c>
      <c r="B196" t="s">
        <v>436</v>
      </c>
      <c r="C196" t="s">
        <v>221</v>
      </c>
      <c r="D196" s="4">
        <f t="shared" si="11"/>
        <v>21500000</v>
      </c>
      <c r="E196" s="1">
        <v>7.1999999999999995E-2</v>
      </c>
      <c r="F196" s="1">
        <v>1.0500000000000001E-2</v>
      </c>
      <c r="G196" s="1" t="s">
        <v>1080</v>
      </c>
      <c r="H196" s="4">
        <f>IFERROR(D196-VLOOKUP(A196,[1]RAW!$A$1:$J$297,4,FALSE),D196)</f>
        <v>-940000</v>
      </c>
      <c r="I196" t="str">
        <f t="shared" si="9"/>
        <v>Equity</v>
      </c>
      <c r="J196" t="str">
        <f t="shared" si="10"/>
        <v>Global Broad Technology</v>
      </c>
    </row>
    <row r="197" spans="1:10" x14ac:dyDescent="0.3">
      <c r="A197" s="2" t="s">
        <v>449</v>
      </c>
      <c r="B197" t="s">
        <v>450</v>
      </c>
      <c r="C197" t="s">
        <v>78</v>
      </c>
      <c r="D197" s="4">
        <f t="shared" si="11"/>
        <v>20710000</v>
      </c>
      <c r="E197" s="1">
        <v>-0.221</v>
      </c>
      <c r="F197" s="1">
        <v>3.0000000000000001E-3</v>
      </c>
      <c r="G197" s="1" t="s">
        <v>1081</v>
      </c>
      <c r="H197" s="4">
        <f>IFERROR(D197-VLOOKUP(A197,[1]RAW!$A$1:$J$297,4,FALSE),D197)</f>
        <v>1270000</v>
      </c>
      <c r="I197" t="str">
        <f t="shared" si="9"/>
        <v>Equity</v>
      </c>
      <c r="J197" t="str">
        <f t="shared" si="10"/>
        <v>Global Mobility</v>
      </c>
    </row>
    <row r="198" spans="1:10" x14ac:dyDescent="0.3">
      <c r="A198" s="2" t="s">
        <v>444</v>
      </c>
      <c r="B198" t="s">
        <v>445</v>
      </c>
      <c r="C198" t="s">
        <v>446</v>
      </c>
      <c r="D198" s="4">
        <f t="shared" si="11"/>
        <v>20480000</v>
      </c>
      <c r="E198" s="1">
        <v>0.34</v>
      </c>
      <c r="F198" s="1">
        <v>4.4999999999999997E-3</v>
      </c>
      <c r="G198" s="1" t="s">
        <v>1082</v>
      </c>
      <c r="H198" s="4">
        <f>IFERROR(D198-VLOOKUP(A198,[1]RAW!$A$1:$J$297,4,FALSE),D198)</f>
        <v>550000</v>
      </c>
      <c r="I198" t="str">
        <f t="shared" si="9"/>
        <v>Equity</v>
      </c>
      <c r="J198" t="str">
        <f t="shared" si="10"/>
        <v>U.S. Space</v>
      </c>
    </row>
    <row r="199" spans="1:10" x14ac:dyDescent="0.3">
      <c r="A199" s="2" t="s">
        <v>442</v>
      </c>
      <c r="B199" t="s">
        <v>443</v>
      </c>
      <c r="C199" t="s">
        <v>177</v>
      </c>
      <c r="D199" s="4">
        <f t="shared" si="11"/>
        <v>20190000</v>
      </c>
      <c r="E199" s="1">
        <v>0.32900000000000001</v>
      </c>
      <c r="F199" s="1">
        <v>5.0000000000000001E-3</v>
      </c>
      <c r="G199" s="1" t="s">
        <v>1083</v>
      </c>
      <c r="H199" s="4">
        <f>IFERROR(D199-VLOOKUP(A199,[1]RAW!$A$1:$J$297,4,FALSE),D199)</f>
        <v>170000</v>
      </c>
      <c r="I199" t="str">
        <f t="shared" si="9"/>
        <v>Equity</v>
      </c>
      <c r="J199" t="str">
        <f t="shared" si="10"/>
        <v>Global Video Games &amp; eSports</v>
      </c>
    </row>
    <row r="200" spans="1:10" x14ac:dyDescent="0.3">
      <c r="A200" s="2" t="s">
        <v>440</v>
      </c>
      <c r="B200" t="s">
        <v>441</v>
      </c>
      <c r="C200" t="s">
        <v>117</v>
      </c>
      <c r="D200" s="4">
        <f t="shared" si="11"/>
        <v>20080000</v>
      </c>
      <c r="E200" s="1">
        <v>0.41699999999999998</v>
      </c>
      <c r="F200" s="1">
        <v>0.01</v>
      </c>
      <c r="G200" s="1" t="s">
        <v>1084</v>
      </c>
      <c r="H200" s="4">
        <f>IFERROR(D200-VLOOKUP(A200,[1]RAW!$A$1:$J$297,4,FALSE),D200)</f>
        <v>10000</v>
      </c>
      <c r="I200" t="str">
        <f t="shared" si="9"/>
        <v>Equity</v>
      </c>
      <c r="J200" t="str">
        <f t="shared" si="10"/>
        <v>U.S. 5G</v>
      </c>
    </row>
    <row r="201" spans="1:10" x14ac:dyDescent="0.3">
      <c r="A201" s="2" t="s">
        <v>447</v>
      </c>
      <c r="B201" t="s">
        <v>448</v>
      </c>
      <c r="C201" t="s">
        <v>26</v>
      </c>
      <c r="D201" s="4">
        <f t="shared" si="11"/>
        <v>19860000</v>
      </c>
      <c r="E201" s="1">
        <v>1E-3</v>
      </c>
      <c r="F201" s="1">
        <v>4.8999999999999998E-3</v>
      </c>
      <c r="G201" s="1" t="s">
        <v>1085</v>
      </c>
      <c r="H201" s="4">
        <f>IFERROR(D201-VLOOKUP(A201,[1]RAW!$A$1:$J$297,4,FALSE),D201)</f>
        <v>140000</v>
      </c>
      <c r="I201" t="str">
        <f t="shared" si="9"/>
        <v>Equity</v>
      </c>
      <c r="J201" t="str">
        <f t="shared" si="10"/>
        <v>Global Infrastructure</v>
      </c>
    </row>
    <row r="202" spans="1:10" x14ac:dyDescent="0.3">
      <c r="A202" s="2" t="s">
        <v>451</v>
      </c>
      <c r="B202" t="s">
        <v>452</v>
      </c>
      <c r="C202" t="s">
        <v>453</v>
      </c>
      <c r="D202" s="4">
        <f t="shared" si="11"/>
        <v>18060000</v>
      </c>
      <c r="E202" s="1">
        <v>-0.85099999999999998</v>
      </c>
      <c r="F202" s="1">
        <v>1.1299999999999999E-2</v>
      </c>
      <c r="G202" s="1" t="s">
        <v>454</v>
      </c>
      <c r="H202" s="4">
        <f>IFERROR(D202-VLOOKUP(A202,[1]RAW!$A$1:$J$297,4,FALSE),D202)</f>
        <v>0</v>
      </c>
      <c r="I202" t="str">
        <f t="shared" ref="I202:I265" si="12">LEFT(C202,FIND(":",C202)-1)</f>
        <v>Leveraged Equity</v>
      </c>
      <c r="J202" t="str">
        <f t="shared" ref="J202:J265" si="13">RIGHT(C202,LEN(C202)-FIND(":",C202)-1)</f>
        <v>U.S. Cannabis</v>
      </c>
    </row>
    <row r="203" spans="1:10" x14ac:dyDescent="0.3">
      <c r="A203" s="2" t="s">
        <v>455</v>
      </c>
      <c r="B203" t="s">
        <v>456</v>
      </c>
      <c r="C203" t="s">
        <v>199</v>
      </c>
      <c r="D203" s="4">
        <f t="shared" si="11"/>
        <v>16719999.999999998</v>
      </c>
      <c r="E203" s="1">
        <v>0.317</v>
      </c>
      <c r="F203" s="1">
        <v>5.0000000000000001E-3</v>
      </c>
      <c r="G203" s="1" t="s">
        <v>457</v>
      </c>
      <c r="H203" s="4">
        <f>IFERROR(D203-VLOOKUP(A203,[1]RAW!$A$1:$J$297,4,FALSE),D203)</f>
        <v>0</v>
      </c>
      <c r="I203" t="str">
        <f t="shared" si="12"/>
        <v>Equity</v>
      </c>
      <c r="J203" t="str">
        <f t="shared" si="13"/>
        <v>Global Digital Economy</v>
      </c>
    </row>
    <row r="204" spans="1:10" x14ac:dyDescent="0.3">
      <c r="A204" s="2" t="s">
        <v>458</v>
      </c>
      <c r="B204" t="s">
        <v>459</v>
      </c>
      <c r="C204" t="s">
        <v>301</v>
      </c>
      <c r="D204" s="4">
        <f t="shared" si="11"/>
        <v>16059999.999999998</v>
      </c>
      <c r="E204" s="1">
        <v>0.253</v>
      </c>
      <c r="F204" s="1">
        <v>5.0000000000000001E-3</v>
      </c>
      <c r="G204" s="1" t="s">
        <v>460</v>
      </c>
      <c r="H204" s="4">
        <f>IFERROR(D204-VLOOKUP(A204,[1]RAW!$A$1:$J$297,4,FALSE),D204)</f>
        <v>0</v>
      </c>
      <c r="I204" t="str">
        <f t="shared" si="12"/>
        <v>Equity</v>
      </c>
      <c r="J204" t="str">
        <f t="shared" si="13"/>
        <v>U.S. Broad Thematic</v>
      </c>
    </row>
    <row r="205" spans="1:10" x14ac:dyDescent="0.3">
      <c r="A205" s="2" t="s">
        <v>461</v>
      </c>
      <c r="B205" t="s">
        <v>462</v>
      </c>
      <c r="C205" t="s">
        <v>463</v>
      </c>
      <c r="D205" s="4">
        <f t="shared" si="11"/>
        <v>15340000</v>
      </c>
      <c r="E205" s="1">
        <v>-0.59599999999999997</v>
      </c>
      <c r="F205" s="1">
        <v>1.0999999999999999E-2</v>
      </c>
      <c r="G205" s="1" t="s">
        <v>464</v>
      </c>
      <c r="H205" s="4">
        <f>IFERROR(D205-VLOOKUP(A205,[1]RAW!$A$1:$J$297,4,FALSE),D205)</f>
        <v>0</v>
      </c>
      <c r="I205" t="str">
        <f t="shared" si="12"/>
        <v>Inverse Equity</v>
      </c>
      <c r="J205" t="str">
        <f t="shared" si="13"/>
        <v>U.S. Internet</v>
      </c>
    </row>
    <row r="206" spans="1:10" x14ac:dyDescent="0.3">
      <c r="A206" s="2" t="s">
        <v>465</v>
      </c>
      <c r="B206" t="s">
        <v>466</v>
      </c>
      <c r="C206" t="s">
        <v>14</v>
      </c>
      <c r="D206" s="4">
        <f t="shared" si="11"/>
        <v>14740000</v>
      </c>
      <c r="E206" s="1">
        <v>0.27700000000000002</v>
      </c>
      <c r="F206" s="1">
        <v>7.4999999999999997E-3</v>
      </c>
      <c r="G206" s="1" t="s">
        <v>467</v>
      </c>
      <c r="H206" s="4">
        <f>IFERROR(D206-VLOOKUP(A206,[1]RAW!$A$1:$J$297,4,FALSE),D206)</f>
        <v>0</v>
      </c>
      <c r="I206" t="str">
        <f t="shared" si="12"/>
        <v>Equity</v>
      </c>
      <c r="J206" t="str">
        <f t="shared" si="13"/>
        <v>Global Broad Thematic</v>
      </c>
    </row>
    <row r="207" spans="1:10" x14ac:dyDescent="0.3">
      <c r="A207" s="2" t="s">
        <v>468</v>
      </c>
      <c r="B207" t="s">
        <v>469</v>
      </c>
      <c r="C207" t="s">
        <v>470</v>
      </c>
      <c r="D207" s="4">
        <f t="shared" si="11"/>
        <v>14470000</v>
      </c>
      <c r="E207" s="1">
        <v>0.224</v>
      </c>
      <c r="F207" s="1">
        <v>9.7000000000000003E-3</v>
      </c>
      <c r="G207" s="1" t="s">
        <v>471</v>
      </c>
      <c r="H207" s="4">
        <f>IFERROR(D207-VLOOKUP(A207,[1]RAW!$A$1:$J$297,4,FALSE),D207)</f>
        <v>0</v>
      </c>
      <c r="I207" t="str">
        <f t="shared" si="12"/>
        <v>Equity</v>
      </c>
      <c r="J207" t="str">
        <f t="shared" si="13"/>
        <v>Developed Markets Low Carbon</v>
      </c>
    </row>
    <row r="208" spans="1:10" x14ac:dyDescent="0.3">
      <c r="A208" s="2" t="s">
        <v>472</v>
      </c>
      <c r="B208" t="s">
        <v>473</v>
      </c>
      <c r="C208" t="s">
        <v>401</v>
      </c>
      <c r="D208" s="4">
        <f t="shared" si="11"/>
        <v>14340000</v>
      </c>
      <c r="E208" s="1">
        <v>-7.3999999999999996E-2</v>
      </c>
      <c r="F208" s="1">
        <v>4.3E-3</v>
      </c>
      <c r="G208" s="1" t="s">
        <v>474</v>
      </c>
      <c r="H208" s="4">
        <f>IFERROR(D208-VLOOKUP(A208,[1]RAW!$A$1:$J$297,4,FALSE),D208)</f>
        <v>0</v>
      </c>
      <c r="I208" t="str">
        <f t="shared" si="12"/>
        <v>Equity</v>
      </c>
      <c r="J208" t="str">
        <f t="shared" si="13"/>
        <v>Global Cannabis</v>
      </c>
    </row>
    <row r="209" spans="1:10" x14ac:dyDescent="0.3">
      <c r="A209" s="2" t="s">
        <v>475</v>
      </c>
      <c r="B209" t="s">
        <v>476</v>
      </c>
      <c r="C209" t="s">
        <v>91</v>
      </c>
      <c r="D209" s="4">
        <f t="shared" si="11"/>
        <v>14220000</v>
      </c>
      <c r="E209" s="1">
        <v>0.10299999999999999</v>
      </c>
      <c r="F209" s="1">
        <v>4.8999999999999998E-3</v>
      </c>
      <c r="G209" s="1" t="s">
        <v>477</v>
      </c>
      <c r="H209" s="4">
        <f>IFERROR(D209-VLOOKUP(A209,[1]RAW!$A$1:$J$297,4,FALSE),D209)</f>
        <v>0</v>
      </c>
      <c r="I209" t="str">
        <f t="shared" si="12"/>
        <v>Equity</v>
      </c>
      <c r="J209" t="str">
        <f t="shared" si="13"/>
        <v>Global Low Carbon</v>
      </c>
    </row>
    <row r="210" spans="1:10" x14ac:dyDescent="0.3">
      <c r="A210" s="2" t="s">
        <v>478</v>
      </c>
      <c r="B210" t="s">
        <v>479</v>
      </c>
      <c r="C210" t="s">
        <v>480</v>
      </c>
      <c r="D210" s="4">
        <f t="shared" si="11"/>
        <v>14170000</v>
      </c>
      <c r="E210" s="1" t="s">
        <v>777</v>
      </c>
      <c r="F210" s="1">
        <v>1.21E-2</v>
      </c>
      <c r="G210" s="1" t="s">
        <v>481</v>
      </c>
      <c r="H210" s="4">
        <f>IFERROR(D210-VLOOKUP(A210,[1]RAW!$A$1:$J$297,4,FALSE),D210)</f>
        <v>0</v>
      </c>
      <c r="I210" t="str">
        <f t="shared" si="12"/>
        <v>Equity</v>
      </c>
      <c r="J210" t="str">
        <f t="shared" si="13"/>
        <v>India Broad Thematic</v>
      </c>
    </row>
    <row r="211" spans="1:10" x14ac:dyDescent="0.3">
      <c r="A211" s="2" t="s">
        <v>482</v>
      </c>
      <c r="B211" t="s">
        <v>483</v>
      </c>
      <c r="C211" t="s">
        <v>14</v>
      </c>
      <c r="D211" s="4">
        <f t="shared" si="11"/>
        <v>14170000</v>
      </c>
      <c r="E211" s="1">
        <v>-2.5000000000000001E-2</v>
      </c>
      <c r="F211" s="1">
        <v>5.0000000000000001E-3</v>
      </c>
      <c r="G211" s="1" t="s">
        <v>481</v>
      </c>
      <c r="H211" s="4">
        <f>IFERROR(D211-VLOOKUP(A211,[1]RAW!$A$1:$J$297,4,FALSE),D211)</f>
        <v>0</v>
      </c>
      <c r="I211" t="str">
        <f t="shared" si="12"/>
        <v>Equity</v>
      </c>
      <c r="J211" t="str">
        <f t="shared" si="13"/>
        <v>Global Broad Thematic</v>
      </c>
    </row>
    <row r="212" spans="1:10" x14ac:dyDescent="0.3">
      <c r="A212" s="2" t="s">
        <v>484</v>
      </c>
      <c r="B212" t="s">
        <v>485</v>
      </c>
      <c r="C212" t="s">
        <v>2</v>
      </c>
      <c r="D212" s="4">
        <f t="shared" si="11"/>
        <v>13270000</v>
      </c>
      <c r="E212" s="1">
        <v>0.186</v>
      </c>
      <c r="F212" s="1">
        <v>6.4999999999999997E-3</v>
      </c>
      <c r="G212" s="1" t="s">
        <v>486</v>
      </c>
      <c r="H212" s="4">
        <f>IFERROR(D212-VLOOKUP(A212,[1]RAW!$A$1:$J$297,4,FALSE),D212)</f>
        <v>0</v>
      </c>
      <c r="I212" t="str">
        <f t="shared" si="12"/>
        <v>Equity</v>
      </c>
      <c r="J212" t="str">
        <f t="shared" si="13"/>
        <v>U.S. Infrastructure</v>
      </c>
    </row>
    <row r="213" spans="1:10" x14ac:dyDescent="0.3">
      <c r="A213" s="2" t="s">
        <v>487</v>
      </c>
      <c r="B213" t="s">
        <v>488</v>
      </c>
      <c r="C213" t="s">
        <v>84</v>
      </c>
      <c r="D213" s="4">
        <f t="shared" si="11"/>
        <v>13190000</v>
      </c>
      <c r="E213" s="1">
        <v>-5.8000000000000003E-2</v>
      </c>
      <c r="F213" s="1">
        <v>5.0000000000000001E-3</v>
      </c>
      <c r="G213" s="1" t="s">
        <v>489</v>
      </c>
      <c r="H213" s="4">
        <f>IFERROR(D213-VLOOKUP(A213,[1]RAW!$A$1:$J$297,4,FALSE),D213)</f>
        <v>0</v>
      </c>
      <c r="I213" t="str">
        <f t="shared" si="12"/>
        <v>Equity</v>
      </c>
      <c r="J213" t="str">
        <f t="shared" si="13"/>
        <v>Global Genomic Advancements</v>
      </c>
    </row>
    <row r="214" spans="1:10" x14ac:dyDescent="0.3">
      <c r="A214" s="2" t="s">
        <v>490</v>
      </c>
      <c r="B214" t="s">
        <v>491</v>
      </c>
      <c r="C214" t="s">
        <v>106</v>
      </c>
      <c r="D214" s="4">
        <f t="shared" si="11"/>
        <v>13180000</v>
      </c>
      <c r="E214" s="1">
        <v>0.17</v>
      </c>
      <c r="F214" s="1">
        <v>8.5000000000000006E-3</v>
      </c>
      <c r="G214" s="1" t="s">
        <v>492</v>
      </c>
      <c r="H214" s="4">
        <f>IFERROR(D214-VLOOKUP(A214,[1]RAW!$A$1:$J$297,4,FALSE),D214)</f>
        <v>0</v>
      </c>
      <c r="I214" t="str">
        <f t="shared" si="12"/>
        <v>Equity</v>
      </c>
      <c r="J214" t="str">
        <f t="shared" si="13"/>
        <v>Global Blockchain</v>
      </c>
    </row>
    <row r="215" spans="1:10" x14ac:dyDescent="0.3">
      <c r="A215" s="2" t="s">
        <v>493</v>
      </c>
      <c r="B215" t="s">
        <v>494</v>
      </c>
      <c r="C215" t="s">
        <v>495</v>
      </c>
      <c r="D215" s="4">
        <f t="shared" si="11"/>
        <v>12520000</v>
      </c>
      <c r="E215" s="1">
        <v>0.16700000000000001</v>
      </c>
      <c r="F215" s="1">
        <v>4.4000000000000003E-3</v>
      </c>
      <c r="G215" s="1" t="s">
        <v>496</v>
      </c>
      <c r="H215" s="4">
        <f>IFERROR(D215-VLOOKUP(A215,[1]RAW!$A$1:$J$297,4,FALSE),D215)</f>
        <v>0</v>
      </c>
      <c r="I215" t="str">
        <f t="shared" si="12"/>
        <v>Equity</v>
      </c>
      <c r="J215" t="str">
        <f t="shared" si="13"/>
        <v>U.S. Consumer</v>
      </c>
    </row>
    <row r="216" spans="1:10" x14ac:dyDescent="0.3">
      <c r="A216" s="2" t="s">
        <v>497</v>
      </c>
      <c r="B216" t="s">
        <v>498</v>
      </c>
      <c r="C216" t="s">
        <v>23</v>
      </c>
      <c r="D216" s="4">
        <f t="shared" si="11"/>
        <v>12350000</v>
      </c>
      <c r="E216" s="1">
        <v>7.9000000000000001E-2</v>
      </c>
      <c r="F216" s="1">
        <v>5.8999999999999999E-3</v>
      </c>
      <c r="G216" s="1" t="s">
        <v>499</v>
      </c>
      <c r="H216" s="4">
        <f>IFERROR(D216-VLOOKUP(A216,[1]RAW!$A$1:$J$297,4,FALSE),D216)</f>
        <v>0</v>
      </c>
      <c r="I216" t="str">
        <f t="shared" si="12"/>
        <v>Equity</v>
      </c>
      <c r="J216" t="str">
        <f t="shared" si="13"/>
        <v>Global Natural Resources</v>
      </c>
    </row>
    <row r="217" spans="1:10" x14ac:dyDescent="0.3">
      <c r="A217" s="2" t="s">
        <v>500</v>
      </c>
      <c r="B217" t="s">
        <v>501</v>
      </c>
      <c r="C217" t="s">
        <v>502</v>
      </c>
      <c r="D217" s="4">
        <f t="shared" si="11"/>
        <v>12320000</v>
      </c>
      <c r="E217" s="1">
        <v>0.184</v>
      </c>
      <c r="F217" s="1">
        <v>6.8999999999999999E-3</v>
      </c>
      <c r="G217" s="1" t="s">
        <v>503</v>
      </c>
      <c r="H217" s="4">
        <f>IFERROR(D217-VLOOKUP(A217,[1]RAW!$A$1:$J$297,4,FALSE),D217)</f>
        <v>0</v>
      </c>
      <c r="I217" t="str">
        <f t="shared" si="12"/>
        <v>Equity</v>
      </c>
      <c r="J217" t="str">
        <f t="shared" si="13"/>
        <v>China Broad Technology</v>
      </c>
    </row>
    <row r="218" spans="1:10" x14ac:dyDescent="0.3">
      <c r="A218" s="2" t="s">
        <v>504</v>
      </c>
      <c r="B218" t="s">
        <v>505</v>
      </c>
      <c r="C218" t="s">
        <v>136</v>
      </c>
      <c r="D218" s="4">
        <f t="shared" si="11"/>
        <v>11820000</v>
      </c>
      <c r="E218" s="1">
        <v>-0.23899999999999999</v>
      </c>
      <c r="F218" s="1">
        <v>7.7000000000000002E-3</v>
      </c>
      <c r="G218" s="1" t="s">
        <v>506</v>
      </c>
      <c r="H218" s="4">
        <f>IFERROR(D218-VLOOKUP(A218,[1]RAW!$A$1:$J$297,4,FALSE),D218)</f>
        <v>0</v>
      </c>
      <c r="I218" t="str">
        <f t="shared" si="12"/>
        <v>Equity</v>
      </c>
      <c r="J218" t="str">
        <f t="shared" si="13"/>
        <v>U.S. Cannabis</v>
      </c>
    </row>
    <row r="219" spans="1:10" x14ac:dyDescent="0.3">
      <c r="A219" s="2" t="s">
        <v>507</v>
      </c>
      <c r="B219" t="s">
        <v>508</v>
      </c>
      <c r="C219" t="s">
        <v>509</v>
      </c>
      <c r="D219" s="4">
        <f t="shared" si="11"/>
        <v>11750000</v>
      </c>
      <c r="E219" s="1" t="s">
        <v>777</v>
      </c>
      <c r="F219" s="1">
        <v>1.0699999999999999E-2</v>
      </c>
      <c r="G219" s="1" t="s">
        <v>510</v>
      </c>
      <c r="H219" s="4">
        <f>IFERROR(D219-VLOOKUP(A219,[1]RAW!$A$1:$J$297,4,FALSE),D219)</f>
        <v>0</v>
      </c>
      <c r="I219" t="str">
        <f t="shared" si="12"/>
        <v>Leveraged Equity</v>
      </c>
      <c r="J219" t="str">
        <f t="shared" si="13"/>
        <v>U.S. Robotics &amp; AI</v>
      </c>
    </row>
    <row r="220" spans="1:10" x14ac:dyDescent="0.3">
      <c r="A220" s="2" t="s">
        <v>511</v>
      </c>
      <c r="B220" t="s">
        <v>512</v>
      </c>
      <c r="C220" t="s">
        <v>308</v>
      </c>
      <c r="D220" s="4">
        <f t="shared" si="11"/>
        <v>11510000</v>
      </c>
      <c r="E220" s="1">
        <v>3.5999999999999997E-2</v>
      </c>
      <c r="F220" s="1">
        <v>6.8999999999999999E-3</v>
      </c>
      <c r="G220" s="1" t="s">
        <v>513</v>
      </c>
      <c r="H220" s="4">
        <f>IFERROR(D220-VLOOKUP(A220,[1]RAW!$A$1:$J$297,4,FALSE),D220)</f>
        <v>0</v>
      </c>
      <c r="I220" t="str">
        <f t="shared" si="12"/>
        <v>Equity</v>
      </c>
      <c r="J220" t="str">
        <f t="shared" si="13"/>
        <v>Global Environment</v>
      </c>
    </row>
    <row r="221" spans="1:10" x14ac:dyDescent="0.3">
      <c r="A221" s="2" t="s">
        <v>514</v>
      </c>
      <c r="B221" t="s">
        <v>515</v>
      </c>
      <c r="C221" t="s">
        <v>88</v>
      </c>
      <c r="D221" s="4">
        <f t="shared" si="11"/>
        <v>11460000</v>
      </c>
      <c r="E221" s="1" t="s">
        <v>777</v>
      </c>
      <c r="F221" s="1">
        <v>0.01</v>
      </c>
      <c r="G221" s="1" t="s">
        <v>516</v>
      </c>
      <c r="H221" s="4">
        <f>IFERROR(D221-VLOOKUP(A221,[1]RAW!$A$1:$J$297,4,FALSE),D221)</f>
        <v>0</v>
      </c>
      <c r="I221" t="str">
        <f t="shared" si="12"/>
        <v>Equity</v>
      </c>
      <c r="J221" t="str">
        <f t="shared" si="13"/>
        <v>Global Robotics &amp; AI</v>
      </c>
    </row>
    <row r="222" spans="1:10" x14ac:dyDescent="0.3">
      <c r="A222" s="2" t="s">
        <v>517</v>
      </c>
      <c r="B222" t="s">
        <v>518</v>
      </c>
      <c r="C222" t="s">
        <v>71</v>
      </c>
      <c r="D222" s="4">
        <f t="shared" si="11"/>
        <v>10610000</v>
      </c>
      <c r="E222" s="1">
        <v>5.1999999999999998E-2</v>
      </c>
      <c r="F222" s="1">
        <v>4.4999999999999997E-3</v>
      </c>
      <c r="G222" s="1" t="s">
        <v>519</v>
      </c>
      <c r="H222" s="4">
        <f>IFERROR(D222-VLOOKUP(A222,[1]RAW!$A$1:$J$297,4,FALSE),D222)</f>
        <v>0</v>
      </c>
      <c r="I222" t="str">
        <f t="shared" si="12"/>
        <v>Equity</v>
      </c>
      <c r="J222" t="str">
        <f t="shared" si="13"/>
        <v>Global Renewable Energy</v>
      </c>
    </row>
    <row r="223" spans="1:10" x14ac:dyDescent="0.3">
      <c r="A223" s="2" t="s">
        <v>520</v>
      </c>
      <c r="B223" t="s">
        <v>521</v>
      </c>
      <c r="C223" t="s">
        <v>199</v>
      </c>
      <c r="D223" s="4">
        <f t="shared" si="11"/>
        <v>10430000</v>
      </c>
      <c r="E223" s="1">
        <v>1</v>
      </c>
      <c r="F223" s="1">
        <v>7.0000000000000001E-3</v>
      </c>
      <c r="G223" s="1" t="s">
        <v>522</v>
      </c>
      <c r="H223" s="4">
        <f>IFERROR(D223-VLOOKUP(A223,[1]RAW!$A$1:$J$297,4,FALSE),D223)</f>
        <v>0</v>
      </c>
      <c r="I223" t="str">
        <f t="shared" si="12"/>
        <v>Equity</v>
      </c>
      <c r="J223" t="str">
        <f t="shared" si="13"/>
        <v>Global Digital Economy</v>
      </c>
    </row>
    <row r="224" spans="1:10" x14ac:dyDescent="0.3">
      <c r="A224" s="2" t="s">
        <v>523</v>
      </c>
      <c r="B224" t="s">
        <v>524</v>
      </c>
      <c r="C224" t="s">
        <v>2</v>
      </c>
      <c r="D224" s="4">
        <f t="shared" si="11"/>
        <v>10290000</v>
      </c>
      <c r="E224" s="1">
        <v>2.1000000000000001E-2</v>
      </c>
      <c r="F224" s="1">
        <v>4.4999999999999997E-3</v>
      </c>
      <c r="G224" s="1" t="s">
        <v>525</v>
      </c>
      <c r="H224" s="4">
        <f>IFERROR(D224-VLOOKUP(A224,[1]RAW!$A$1:$J$297,4,FALSE),D224)</f>
        <v>0</v>
      </c>
      <c r="I224" t="str">
        <f t="shared" si="12"/>
        <v>Equity</v>
      </c>
      <c r="J224" t="str">
        <f t="shared" si="13"/>
        <v>U.S. Infrastructure</v>
      </c>
    </row>
    <row r="225" spans="1:10" x14ac:dyDescent="0.3">
      <c r="A225" s="2" t="s">
        <v>526</v>
      </c>
      <c r="B225" t="s">
        <v>527</v>
      </c>
      <c r="C225" t="s">
        <v>88</v>
      </c>
      <c r="D225" s="4">
        <f t="shared" si="11"/>
        <v>10290000</v>
      </c>
      <c r="E225" s="1">
        <v>0.09</v>
      </c>
      <c r="F225" s="1">
        <v>4.7000000000000002E-3</v>
      </c>
      <c r="G225" s="1" t="s">
        <v>525</v>
      </c>
      <c r="H225" s="4">
        <f>IFERROR(D225-VLOOKUP(A225,[1]RAW!$A$1:$J$297,4,FALSE),D225)</f>
        <v>0</v>
      </c>
      <c r="I225" t="str">
        <f t="shared" si="12"/>
        <v>Equity</v>
      </c>
      <c r="J225" t="str">
        <f t="shared" si="13"/>
        <v>Global Robotics &amp; AI</v>
      </c>
    </row>
    <row r="226" spans="1:10" x14ac:dyDescent="0.3">
      <c r="A226" s="2" t="s">
        <v>528</v>
      </c>
      <c r="B226" t="s">
        <v>529</v>
      </c>
      <c r="C226" t="s">
        <v>199</v>
      </c>
      <c r="D226" s="4">
        <f t="shared" si="11"/>
        <v>9780000</v>
      </c>
      <c r="E226" s="1">
        <v>4.7E-2</v>
      </c>
      <c r="F226" s="1">
        <v>5.0000000000000001E-3</v>
      </c>
      <c r="G226" s="1" t="s">
        <v>530</v>
      </c>
      <c r="H226" s="4">
        <f>IFERROR(D226-VLOOKUP(A226,[1]RAW!$A$1:$J$297,4,FALSE),D226)</f>
        <v>0</v>
      </c>
      <c r="I226" t="str">
        <f t="shared" si="12"/>
        <v>Equity</v>
      </c>
      <c r="J226" t="str">
        <f t="shared" si="13"/>
        <v>Global Digital Economy</v>
      </c>
    </row>
    <row r="227" spans="1:10" x14ac:dyDescent="0.3">
      <c r="A227" s="2" t="s">
        <v>531</v>
      </c>
      <c r="B227" t="s">
        <v>532</v>
      </c>
      <c r="C227" t="s">
        <v>331</v>
      </c>
      <c r="D227" s="4">
        <f t="shared" si="11"/>
        <v>9210000</v>
      </c>
      <c r="E227" s="1">
        <v>7.3999999999999996E-2</v>
      </c>
      <c r="F227" s="1">
        <v>4.4999999999999997E-3</v>
      </c>
      <c r="G227" s="1" t="s">
        <v>533</v>
      </c>
      <c r="H227" s="4">
        <f>IFERROR(D227-VLOOKUP(A227,[1]RAW!$A$1:$J$297,4,FALSE),D227)</f>
        <v>0</v>
      </c>
      <c r="I227" t="str">
        <f t="shared" si="12"/>
        <v>Equity</v>
      </c>
      <c r="J227" t="str">
        <f t="shared" si="13"/>
        <v>Global Consumer</v>
      </c>
    </row>
    <row r="228" spans="1:10" x14ac:dyDescent="0.3">
      <c r="A228" s="2" t="s">
        <v>534</v>
      </c>
      <c r="B228" t="s">
        <v>535</v>
      </c>
      <c r="C228" t="s">
        <v>273</v>
      </c>
      <c r="D228" s="4">
        <f t="shared" si="11"/>
        <v>9050000</v>
      </c>
      <c r="E228" s="1">
        <v>-0.68400000000000005</v>
      </c>
      <c r="F228" s="1">
        <v>9.4999999999999998E-3</v>
      </c>
      <c r="G228" s="1" t="s">
        <v>536</v>
      </c>
      <c r="H228" s="4">
        <f>IFERROR(D228-VLOOKUP(A228,[1]RAW!$A$1:$J$297,4,FALSE),D228)</f>
        <v>0</v>
      </c>
      <c r="I228" t="str">
        <f t="shared" si="12"/>
        <v>Inverse Equity</v>
      </c>
      <c r="J228" t="str">
        <f t="shared" si="13"/>
        <v>U.S. Big Tech</v>
      </c>
    </row>
    <row r="229" spans="1:10" x14ac:dyDescent="0.3">
      <c r="A229" s="2" t="s">
        <v>537</v>
      </c>
      <c r="B229" t="s">
        <v>538</v>
      </c>
      <c r="C229" t="s">
        <v>2</v>
      </c>
      <c r="D229" s="4">
        <f t="shared" si="11"/>
        <v>8990000</v>
      </c>
      <c r="E229" s="1">
        <v>-5.6000000000000001E-2</v>
      </c>
      <c r="F229" s="1">
        <v>5.8999999999999999E-3</v>
      </c>
      <c r="G229" s="1" t="s">
        <v>539</v>
      </c>
      <c r="H229" s="4">
        <f>IFERROR(D229-VLOOKUP(A229,[1]RAW!$A$1:$J$297,4,FALSE),D229)</f>
        <v>0</v>
      </c>
      <c r="I229" t="str">
        <f t="shared" si="12"/>
        <v>Equity</v>
      </c>
      <c r="J229" t="str">
        <f t="shared" si="13"/>
        <v>U.S. Infrastructure</v>
      </c>
    </row>
    <row r="230" spans="1:10" x14ac:dyDescent="0.3">
      <c r="A230" s="2" t="s">
        <v>540</v>
      </c>
      <c r="B230" t="s">
        <v>541</v>
      </c>
      <c r="C230" t="s">
        <v>78</v>
      </c>
      <c r="D230" s="4">
        <f t="shared" si="11"/>
        <v>8520000</v>
      </c>
      <c r="E230" s="1">
        <v>3.2000000000000001E-2</v>
      </c>
      <c r="F230" s="1">
        <v>6.7999999999999996E-3</v>
      </c>
      <c r="G230" s="1" t="s">
        <v>542</v>
      </c>
      <c r="H230" s="4">
        <f>IFERROR(D230-VLOOKUP(A230,[1]RAW!$A$1:$J$297,4,FALSE),D230)</f>
        <v>0</v>
      </c>
      <c r="I230" t="str">
        <f t="shared" si="12"/>
        <v>Equity</v>
      </c>
      <c r="J230" t="str">
        <f t="shared" si="13"/>
        <v>Global Mobility</v>
      </c>
    </row>
    <row r="231" spans="1:10" x14ac:dyDescent="0.3">
      <c r="A231" s="2" t="s">
        <v>543</v>
      </c>
      <c r="B231" t="s">
        <v>544</v>
      </c>
      <c r="C231" t="s">
        <v>545</v>
      </c>
      <c r="D231" s="4">
        <f t="shared" si="11"/>
        <v>8350000</v>
      </c>
      <c r="E231" s="1">
        <v>-3.0000000000000001E-3</v>
      </c>
      <c r="F231" s="1">
        <v>6.0000000000000001E-3</v>
      </c>
      <c r="G231" s="1" t="s">
        <v>546</v>
      </c>
      <c r="H231" s="4">
        <f>IFERROR(D231-VLOOKUP(A231,[1]RAW!$A$1:$J$297,4,FALSE),D231)</f>
        <v>0</v>
      </c>
      <c r="I231" t="str">
        <f t="shared" si="12"/>
        <v>Equity</v>
      </c>
      <c r="J231" t="str">
        <f t="shared" si="13"/>
        <v>Emerging Markets Infrastructure</v>
      </c>
    </row>
    <row r="232" spans="1:10" x14ac:dyDescent="0.3">
      <c r="A232" s="2" t="s">
        <v>547</v>
      </c>
      <c r="B232" t="s">
        <v>548</v>
      </c>
      <c r="C232" t="s">
        <v>78</v>
      </c>
      <c r="D232" s="4">
        <f t="shared" si="11"/>
        <v>8039999.9999999991</v>
      </c>
      <c r="E232" s="1">
        <v>-5.3999999999999999E-2</v>
      </c>
      <c r="F232" s="1">
        <v>6.4999999999999997E-3</v>
      </c>
      <c r="G232" s="1" t="s">
        <v>549</v>
      </c>
      <c r="H232" s="4">
        <f>IFERROR(D232-VLOOKUP(A232,[1]RAW!$A$1:$J$297,4,FALSE),D232)</f>
        <v>0</v>
      </c>
      <c r="I232" t="str">
        <f t="shared" si="12"/>
        <v>Equity</v>
      </c>
      <c r="J232" t="str">
        <f t="shared" si="13"/>
        <v>Global Mobility</v>
      </c>
    </row>
    <row r="233" spans="1:10" x14ac:dyDescent="0.3">
      <c r="A233" s="2" t="s">
        <v>550</v>
      </c>
      <c r="B233" t="s">
        <v>551</v>
      </c>
      <c r="C233" t="s">
        <v>301</v>
      </c>
      <c r="D233" s="4">
        <f t="shared" si="11"/>
        <v>8020000</v>
      </c>
      <c r="E233" s="1">
        <v>0.14199999999999999</v>
      </c>
      <c r="F233" s="1">
        <v>5.4999999999999997E-3</v>
      </c>
      <c r="G233" s="1" t="s">
        <v>552</v>
      </c>
      <c r="H233" s="4">
        <f>IFERROR(D233-VLOOKUP(A233,[1]RAW!$A$1:$J$297,4,FALSE),D233)</f>
        <v>0</v>
      </c>
      <c r="I233" t="str">
        <f t="shared" si="12"/>
        <v>Equity</v>
      </c>
      <c r="J233" t="str">
        <f t="shared" si="13"/>
        <v>U.S. Broad Thematic</v>
      </c>
    </row>
    <row r="234" spans="1:10" x14ac:dyDescent="0.3">
      <c r="A234" s="2" t="s">
        <v>553</v>
      </c>
      <c r="B234" t="s">
        <v>554</v>
      </c>
      <c r="C234" t="s">
        <v>46</v>
      </c>
      <c r="D234" s="4">
        <f t="shared" si="11"/>
        <v>8000000</v>
      </c>
      <c r="E234" s="1">
        <v>0.254</v>
      </c>
      <c r="F234" s="1">
        <v>1.5E-3</v>
      </c>
      <c r="G234" s="1" t="s">
        <v>555</v>
      </c>
      <c r="H234" s="4">
        <f>IFERROR(D234-VLOOKUP(A234,[1]RAW!$A$1:$J$297,4,FALSE),D234)</f>
        <v>0</v>
      </c>
      <c r="I234" t="str">
        <f t="shared" si="12"/>
        <v>Equity</v>
      </c>
      <c r="J234" t="str">
        <f t="shared" si="13"/>
        <v>U.S. Low Carbon</v>
      </c>
    </row>
    <row r="235" spans="1:10" x14ac:dyDescent="0.3">
      <c r="A235" s="2" t="s">
        <v>556</v>
      </c>
      <c r="B235" t="s">
        <v>557</v>
      </c>
      <c r="C235" t="s">
        <v>14</v>
      </c>
      <c r="D235" s="4">
        <f t="shared" si="11"/>
        <v>7940000</v>
      </c>
      <c r="E235" s="1">
        <v>0.20599999999999999</v>
      </c>
      <c r="F235" s="1">
        <v>4.4999999999999997E-3</v>
      </c>
      <c r="G235" s="1" t="s">
        <v>558</v>
      </c>
      <c r="H235" s="4">
        <f>IFERROR(D235-VLOOKUP(A235,[1]RAW!$A$1:$J$297,4,FALSE),D235)</f>
        <v>0</v>
      </c>
      <c r="I235" t="str">
        <f t="shared" si="12"/>
        <v>Equity</v>
      </c>
      <c r="J235" t="str">
        <f t="shared" si="13"/>
        <v>Global Broad Thematic</v>
      </c>
    </row>
    <row r="236" spans="1:10" x14ac:dyDescent="0.3">
      <c r="A236" s="2" t="s">
        <v>559</v>
      </c>
      <c r="B236" t="s">
        <v>560</v>
      </c>
      <c r="C236" t="s">
        <v>344</v>
      </c>
      <c r="D236" s="4">
        <f t="shared" si="11"/>
        <v>7300000</v>
      </c>
      <c r="E236" s="1">
        <v>0.34300000000000003</v>
      </c>
      <c r="F236" s="1">
        <v>5.4999999999999997E-3</v>
      </c>
      <c r="G236" s="1" t="s">
        <v>561</v>
      </c>
      <c r="H236" s="4">
        <f>IFERROR(D236-VLOOKUP(A236,[1]RAW!$A$1:$J$297,4,FALSE),D236)</f>
        <v>0</v>
      </c>
      <c r="I236" t="str">
        <f t="shared" si="12"/>
        <v>Equity</v>
      </c>
      <c r="J236" t="str">
        <f t="shared" si="13"/>
        <v>Developed Markets Broad Technology</v>
      </c>
    </row>
    <row r="237" spans="1:10" x14ac:dyDescent="0.3">
      <c r="A237" s="2" t="s">
        <v>562</v>
      </c>
      <c r="B237" t="s">
        <v>563</v>
      </c>
      <c r="C237" t="s">
        <v>502</v>
      </c>
      <c r="D237" s="4">
        <f t="shared" si="11"/>
        <v>7250000</v>
      </c>
      <c r="E237" s="1">
        <v>9.5000000000000001E-2</v>
      </c>
      <c r="F237" s="1">
        <v>5.8999999999999999E-3</v>
      </c>
      <c r="G237" s="1" t="s">
        <v>564</v>
      </c>
      <c r="H237" s="4">
        <f>IFERROR(D237-VLOOKUP(A237,[1]RAW!$A$1:$J$297,4,FALSE),D237)</f>
        <v>0</v>
      </c>
      <c r="I237" t="str">
        <f t="shared" si="12"/>
        <v>Equity</v>
      </c>
      <c r="J237" t="str">
        <f t="shared" si="13"/>
        <v>China Broad Technology</v>
      </c>
    </row>
    <row r="238" spans="1:10" x14ac:dyDescent="0.3">
      <c r="A238" s="2" t="s">
        <v>565</v>
      </c>
      <c r="B238" t="s">
        <v>566</v>
      </c>
      <c r="C238" t="s">
        <v>495</v>
      </c>
      <c r="D238" s="4">
        <f t="shared" si="11"/>
        <v>7080000</v>
      </c>
      <c r="E238" s="1">
        <v>0.17599999999999999</v>
      </c>
      <c r="F238" s="1">
        <v>9.9000000000000008E-3</v>
      </c>
      <c r="G238" s="1" t="s">
        <v>567</v>
      </c>
      <c r="H238" s="4">
        <f>IFERROR(D238-VLOOKUP(A238,[1]RAW!$A$1:$J$297,4,FALSE),D238)</f>
        <v>0</v>
      </c>
      <c r="I238" t="str">
        <f t="shared" si="12"/>
        <v>Equity</v>
      </c>
      <c r="J238" t="str">
        <f t="shared" si="13"/>
        <v>U.S. Consumer</v>
      </c>
    </row>
    <row r="239" spans="1:10" x14ac:dyDescent="0.3">
      <c r="A239" s="2" t="s">
        <v>568</v>
      </c>
      <c r="B239" t="s">
        <v>569</v>
      </c>
      <c r="C239" t="s">
        <v>331</v>
      </c>
      <c r="D239" s="4">
        <f t="shared" si="11"/>
        <v>6810000</v>
      </c>
      <c r="E239" s="1">
        <v>0.113</v>
      </c>
      <c r="F239" s="1">
        <v>5.5999999999999999E-3</v>
      </c>
      <c r="G239" s="1" t="s">
        <v>570</v>
      </c>
      <c r="H239" s="4">
        <f>IFERROR(D239-VLOOKUP(A239,[1]RAW!$A$1:$J$297,4,FALSE),D239)</f>
        <v>0</v>
      </c>
      <c r="I239" t="str">
        <f t="shared" si="12"/>
        <v>Equity</v>
      </c>
      <c r="J239" t="str">
        <f t="shared" si="13"/>
        <v>Global Consumer</v>
      </c>
    </row>
    <row r="240" spans="1:10" x14ac:dyDescent="0.3">
      <c r="A240" s="2" t="s">
        <v>571</v>
      </c>
      <c r="B240" t="s">
        <v>572</v>
      </c>
      <c r="C240" t="s">
        <v>159</v>
      </c>
      <c r="D240" s="4">
        <f t="shared" si="11"/>
        <v>6630000</v>
      </c>
      <c r="E240" s="1">
        <v>0.10100000000000001</v>
      </c>
      <c r="F240" s="1">
        <v>4.7000000000000002E-3</v>
      </c>
      <c r="G240" s="1" t="s">
        <v>573</v>
      </c>
      <c r="H240" s="4">
        <f>IFERROR(D240-VLOOKUP(A240,[1]RAW!$A$1:$J$297,4,FALSE),D240)</f>
        <v>0</v>
      </c>
      <c r="I240" t="str">
        <f t="shared" si="12"/>
        <v>Equity</v>
      </c>
      <c r="J240" t="str">
        <f t="shared" si="13"/>
        <v>Global Internet</v>
      </c>
    </row>
    <row r="241" spans="1:10" x14ac:dyDescent="0.3">
      <c r="A241" s="2" t="s">
        <v>574</v>
      </c>
      <c r="B241" t="s">
        <v>575</v>
      </c>
      <c r="C241" t="s">
        <v>301</v>
      </c>
      <c r="D241" s="4">
        <f t="shared" si="11"/>
        <v>6620000</v>
      </c>
      <c r="E241" s="1">
        <v>0.25800000000000001</v>
      </c>
      <c r="F241" s="1">
        <v>0.01</v>
      </c>
      <c r="G241" s="1" t="s">
        <v>576</v>
      </c>
      <c r="H241" s="4">
        <f>IFERROR(D241-VLOOKUP(A241,[1]RAW!$A$1:$J$297,4,FALSE),D241)</f>
        <v>0</v>
      </c>
      <c r="I241" t="str">
        <f t="shared" si="12"/>
        <v>Equity</v>
      </c>
      <c r="J241" t="str">
        <f t="shared" si="13"/>
        <v>U.S. Broad Thematic</v>
      </c>
    </row>
    <row r="242" spans="1:10" x14ac:dyDescent="0.3">
      <c r="A242" s="2" t="s">
        <v>577</v>
      </c>
      <c r="B242" t="s">
        <v>578</v>
      </c>
      <c r="C242" t="s">
        <v>91</v>
      </c>
      <c r="D242" s="4">
        <f t="shared" si="11"/>
        <v>6620000</v>
      </c>
      <c r="E242" s="1">
        <v>-8.0000000000000002E-3</v>
      </c>
      <c r="F242" s="1">
        <v>8.0999999999999996E-3</v>
      </c>
      <c r="G242" s="1" t="s">
        <v>576</v>
      </c>
      <c r="H242" s="4">
        <f>IFERROR(D242-VLOOKUP(A242,[1]RAW!$A$1:$J$297,4,FALSE),D242)</f>
        <v>0</v>
      </c>
      <c r="I242" t="str">
        <f t="shared" si="12"/>
        <v>Equity</v>
      </c>
      <c r="J242" t="str">
        <f t="shared" si="13"/>
        <v>Global Low Carbon</v>
      </c>
    </row>
    <row r="243" spans="1:10" x14ac:dyDescent="0.3">
      <c r="A243" s="2" t="s">
        <v>579</v>
      </c>
      <c r="B243" t="s">
        <v>580</v>
      </c>
      <c r="C243" t="s">
        <v>8</v>
      </c>
      <c r="D243" s="4">
        <f t="shared" si="11"/>
        <v>6550000</v>
      </c>
      <c r="E243" s="1">
        <v>0.126</v>
      </c>
      <c r="F243" s="1">
        <v>2E-3</v>
      </c>
      <c r="G243" s="1" t="s">
        <v>581</v>
      </c>
      <c r="H243" s="4">
        <f>IFERROR(D243-VLOOKUP(A243,[1]RAW!$A$1:$J$297,4,FALSE),D243)</f>
        <v>0</v>
      </c>
      <c r="I243" t="str">
        <f t="shared" si="12"/>
        <v>Equity</v>
      </c>
      <c r="J243" t="str">
        <f t="shared" si="13"/>
        <v>Global Cybersecurity</v>
      </c>
    </row>
    <row r="244" spans="1:10" x14ac:dyDescent="0.3">
      <c r="A244" s="2" t="s">
        <v>582</v>
      </c>
      <c r="B244" t="s">
        <v>583</v>
      </c>
      <c r="C244" t="s">
        <v>339</v>
      </c>
      <c r="D244" s="4">
        <f t="shared" si="11"/>
        <v>6510000</v>
      </c>
      <c r="E244" s="1">
        <v>-6.2E-2</v>
      </c>
      <c r="F244" s="1">
        <v>6.8999999999999999E-3</v>
      </c>
      <c r="G244" s="1" t="s">
        <v>584</v>
      </c>
      <c r="H244" s="4">
        <f>IFERROR(D244-VLOOKUP(A244,[1]RAW!$A$1:$J$297,4,FALSE),D244)</f>
        <v>0</v>
      </c>
      <c r="I244" t="str">
        <f t="shared" si="12"/>
        <v>Equity</v>
      </c>
      <c r="J244" t="str">
        <f t="shared" si="13"/>
        <v>Developed Markets Consumer</v>
      </c>
    </row>
    <row r="245" spans="1:10" x14ac:dyDescent="0.3">
      <c r="A245" s="2" t="s">
        <v>585</v>
      </c>
      <c r="B245" t="s">
        <v>586</v>
      </c>
      <c r="C245" t="s">
        <v>308</v>
      </c>
      <c r="D245" s="4">
        <f t="shared" si="11"/>
        <v>6330000</v>
      </c>
      <c r="E245" s="1">
        <v>-4.2000000000000003E-2</v>
      </c>
      <c r="F245" s="1">
        <v>3.8999999999999998E-3</v>
      </c>
      <c r="G245" s="1" t="s">
        <v>587</v>
      </c>
      <c r="H245" s="4">
        <f>IFERROR(D245-VLOOKUP(A245,[1]RAW!$A$1:$J$297,4,FALSE),D245)</f>
        <v>0</v>
      </c>
      <c r="I245" t="str">
        <f t="shared" si="12"/>
        <v>Equity</v>
      </c>
      <c r="J245" t="str">
        <f t="shared" si="13"/>
        <v>Global Environment</v>
      </c>
    </row>
    <row r="246" spans="1:10" x14ac:dyDescent="0.3">
      <c r="A246" s="2" t="s">
        <v>588</v>
      </c>
      <c r="B246" t="s">
        <v>589</v>
      </c>
      <c r="C246" t="s">
        <v>590</v>
      </c>
      <c r="D246" s="4">
        <f t="shared" si="11"/>
        <v>6320000</v>
      </c>
      <c r="E246" s="1" t="s">
        <v>777</v>
      </c>
      <c r="F246" s="1">
        <v>1.44E-2</v>
      </c>
      <c r="G246" s="1" t="s">
        <v>591</v>
      </c>
      <c r="H246" s="4">
        <f>IFERROR(D246-VLOOKUP(A246,[1]RAW!$A$1:$J$297,4,FALSE),D246)</f>
        <v>0</v>
      </c>
      <c r="I246" t="str">
        <f t="shared" si="12"/>
        <v>Equity</v>
      </c>
      <c r="J246" t="str">
        <f t="shared" si="13"/>
        <v>U.S. - Sector Nuclear Energy</v>
      </c>
    </row>
    <row r="247" spans="1:10" x14ac:dyDescent="0.3">
      <c r="A247" s="2" t="s">
        <v>592</v>
      </c>
      <c r="B247" t="s">
        <v>593</v>
      </c>
      <c r="C247" t="s">
        <v>78</v>
      </c>
      <c r="D247" s="4">
        <f t="shared" si="11"/>
        <v>6290000</v>
      </c>
      <c r="E247" s="1">
        <v>-0.41599999999999998</v>
      </c>
      <c r="F247" s="1">
        <v>6.4999999999999997E-3</v>
      </c>
      <c r="G247" s="1" t="s">
        <v>594</v>
      </c>
      <c r="H247" s="4">
        <f>IFERROR(D247-VLOOKUP(A247,[1]RAW!$A$1:$J$297,4,FALSE),D247)</f>
        <v>0</v>
      </c>
      <c r="I247" t="str">
        <f t="shared" si="12"/>
        <v>Equity</v>
      </c>
      <c r="J247" t="str">
        <f t="shared" si="13"/>
        <v>Global Mobility</v>
      </c>
    </row>
    <row r="248" spans="1:10" x14ac:dyDescent="0.3">
      <c r="A248" s="2" t="s">
        <v>595</v>
      </c>
      <c r="B248" t="s">
        <v>596</v>
      </c>
      <c r="C248" t="s">
        <v>78</v>
      </c>
      <c r="D248" s="4">
        <f t="shared" si="11"/>
        <v>6160000</v>
      </c>
      <c r="E248" s="1" t="s">
        <v>777</v>
      </c>
      <c r="F248" s="1">
        <v>4.7000000000000002E-3</v>
      </c>
      <c r="G248" s="1" t="s">
        <v>597</v>
      </c>
      <c r="H248" s="4">
        <f>IFERROR(D248-VLOOKUP(A248,[1]RAW!$A$1:$J$297,4,FALSE),D248)</f>
        <v>0</v>
      </c>
      <c r="I248" t="str">
        <f t="shared" si="12"/>
        <v>Equity</v>
      </c>
      <c r="J248" t="str">
        <f t="shared" si="13"/>
        <v>Global Mobility</v>
      </c>
    </row>
    <row r="249" spans="1:10" x14ac:dyDescent="0.3">
      <c r="A249" s="2" t="s">
        <v>598</v>
      </c>
      <c r="B249" t="s">
        <v>599</v>
      </c>
      <c r="C249" t="s">
        <v>159</v>
      </c>
      <c r="D249" s="4">
        <f t="shared" si="11"/>
        <v>6030000</v>
      </c>
      <c r="E249" s="1">
        <v>0.20200000000000001</v>
      </c>
      <c r="F249" s="1">
        <v>5.7999999999999996E-3</v>
      </c>
      <c r="G249" s="1" t="s">
        <v>600</v>
      </c>
      <c r="H249" s="4">
        <f>IFERROR(D249-VLOOKUP(A249,[1]RAW!$A$1:$J$297,4,FALSE),D249)</f>
        <v>0</v>
      </c>
      <c r="I249" t="str">
        <f t="shared" si="12"/>
        <v>Equity</v>
      </c>
      <c r="J249" t="str">
        <f t="shared" si="13"/>
        <v>Global Internet</v>
      </c>
    </row>
    <row r="250" spans="1:10" x14ac:dyDescent="0.3">
      <c r="A250" s="2" t="s">
        <v>601</v>
      </c>
      <c r="B250" t="s">
        <v>602</v>
      </c>
      <c r="C250" t="s">
        <v>71</v>
      </c>
      <c r="D250" s="4">
        <f t="shared" si="11"/>
        <v>6000000</v>
      </c>
      <c r="E250" s="1">
        <v>-0.28999999999999998</v>
      </c>
      <c r="F250" s="1">
        <v>5.0000000000000001E-3</v>
      </c>
      <c r="G250" s="1" t="s">
        <v>603</v>
      </c>
      <c r="H250" s="4">
        <f>IFERROR(D250-VLOOKUP(A250,[1]RAW!$A$1:$J$297,4,FALSE),D250)</f>
        <v>0</v>
      </c>
      <c r="I250" t="str">
        <f t="shared" si="12"/>
        <v>Equity</v>
      </c>
      <c r="J250" t="str">
        <f t="shared" si="13"/>
        <v>Global Renewable Energy</v>
      </c>
    </row>
    <row r="251" spans="1:10" x14ac:dyDescent="0.3">
      <c r="A251" s="2" t="s">
        <v>604</v>
      </c>
      <c r="B251" t="s">
        <v>605</v>
      </c>
      <c r="C251" t="s">
        <v>101</v>
      </c>
      <c r="D251" s="4">
        <f t="shared" si="11"/>
        <v>5880000</v>
      </c>
      <c r="E251" s="1">
        <v>5.7000000000000002E-2</v>
      </c>
      <c r="F251" s="1">
        <v>4.7000000000000002E-3</v>
      </c>
      <c r="G251" s="1" t="s">
        <v>606</v>
      </c>
      <c r="H251" s="4">
        <f>IFERROR(D251-VLOOKUP(A251,[1]RAW!$A$1:$J$297,4,FALSE),D251)</f>
        <v>0</v>
      </c>
      <c r="I251" t="str">
        <f t="shared" si="12"/>
        <v>Equity</v>
      </c>
      <c r="J251" t="str">
        <f t="shared" si="13"/>
        <v>Global Water</v>
      </c>
    </row>
    <row r="252" spans="1:10" x14ac:dyDescent="0.3">
      <c r="A252" s="2" t="s">
        <v>607</v>
      </c>
      <c r="B252" t="s">
        <v>608</v>
      </c>
      <c r="C252" t="s">
        <v>125</v>
      </c>
      <c r="D252" s="4">
        <f t="shared" si="11"/>
        <v>5820000</v>
      </c>
      <c r="E252" s="1">
        <v>4.4999999999999998E-2</v>
      </c>
      <c r="F252" s="1">
        <v>7.6E-3</v>
      </c>
      <c r="G252" s="1" t="s">
        <v>609</v>
      </c>
      <c r="H252" s="4">
        <f>IFERROR(D252-VLOOKUP(A252,[1]RAW!$A$1:$J$297,4,FALSE),D252)</f>
        <v>0</v>
      </c>
      <c r="I252" t="str">
        <f t="shared" si="12"/>
        <v>Equity</v>
      </c>
      <c r="J252" t="str">
        <f t="shared" si="13"/>
        <v>Global Agriculture</v>
      </c>
    </row>
    <row r="253" spans="1:10" x14ac:dyDescent="0.3">
      <c r="A253" s="2" t="s">
        <v>610</v>
      </c>
      <c r="B253" t="s">
        <v>611</v>
      </c>
      <c r="C253" t="s">
        <v>344</v>
      </c>
      <c r="D253" s="4">
        <f t="shared" si="11"/>
        <v>5600000</v>
      </c>
      <c r="E253" s="1">
        <v>0.108</v>
      </c>
      <c r="F253" s="1">
        <v>5.7999999999999996E-3</v>
      </c>
      <c r="G253" s="1" t="s">
        <v>612</v>
      </c>
      <c r="H253" s="4">
        <f>IFERROR(D253-VLOOKUP(A253,[1]RAW!$A$1:$J$297,4,FALSE),D253)</f>
        <v>0</v>
      </c>
      <c r="I253" t="str">
        <f t="shared" si="12"/>
        <v>Equity</v>
      </c>
      <c r="J253" t="str">
        <f t="shared" si="13"/>
        <v>Developed Markets Broad Technology</v>
      </c>
    </row>
    <row r="254" spans="1:10" x14ac:dyDescent="0.3">
      <c r="A254" s="2" t="s">
        <v>613</v>
      </c>
      <c r="B254" t="s">
        <v>614</v>
      </c>
      <c r="C254" t="s">
        <v>125</v>
      </c>
      <c r="D254" s="4">
        <f t="shared" si="11"/>
        <v>5560000</v>
      </c>
      <c r="E254" s="1">
        <v>-6.5000000000000002E-2</v>
      </c>
      <c r="F254" s="1">
        <v>7.0000000000000001E-3</v>
      </c>
      <c r="G254" s="1" t="s">
        <v>615</v>
      </c>
      <c r="H254" s="4">
        <f>IFERROR(D254-VLOOKUP(A254,[1]RAW!$A$1:$J$297,4,FALSE),D254)</f>
        <v>0</v>
      </c>
      <c r="I254" t="str">
        <f t="shared" si="12"/>
        <v>Equity</v>
      </c>
      <c r="J254" t="str">
        <f t="shared" si="13"/>
        <v>Global Agriculture</v>
      </c>
    </row>
    <row r="255" spans="1:10" x14ac:dyDescent="0.3">
      <c r="A255" s="2" t="s">
        <v>616</v>
      </c>
      <c r="B255" t="s">
        <v>617</v>
      </c>
      <c r="C255" t="s">
        <v>71</v>
      </c>
      <c r="D255" s="4">
        <f t="shared" si="11"/>
        <v>5440000</v>
      </c>
      <c r="E255" s="1">
        <v>-4.2000000000000003E-2</v>
      </c>
      <c r="F255" s="1">
        <v>5.8999999999999999E-3</v>
      </c>
      <c r="G255" s="1" t="s">
        <v>618</v>
      </c>
      <c r="H255" s="4">
        <f>IFERROR(D255-VLOOKUP(A255,[1]RAW!$A$1:$J$297,4,FALSE),D255)</f>
        <v>0</v>
      </c>
      <c r="I255" t="str">
        <f t="shared" si="12"/>
        <v>Equity</v>
      </c>
      <c r="J255" t="str">
        <f t="shared" si="13"/>
        <v>Global Renewable Energy</v>
      </c>
    </row>
    <row r="256" spans="1:10" x14ac:dyDescent="0.3">
      <c r="A256" s="2" t="s">
        <v>619</v>
      </c>
      <c r="B256" t="s">
        <v>620</v>
      </c>
      <c r="C256" t="s">
        <v>202</v>
      </c>
      <c r="D256" s="4">
        <f t="shared" ref="D256:D305" si="14">IF(RIGHT(G256,1)="B",LEFT(G256,FIND("B",G256)-1)*1000000000,IF(RIGHT(G256,1)="M",LEFT(G256,FIND("M",G256)-1)*1000000,LEFT(G256,FIND("K",G256)-1)*1000))</f>
        <v>5380000</v>
      </c>
      <c r="E256" s="1">
        <v>0.122</v>
      </c>
      <c r="F256" s="1">
        <v>8.9999999999999993E-3</v>
      </c>
      <c r="G256" s="1" t="s">
        <v>621</v>
      </c>
      <c r="H256" s="4">
        <f>IFERROR(D256-VLOOKUP(A256,[1]RAW!$A$1:$J$297,4,FALSE),D256)</f>
        <v>0</v>
      </c>
      <c r="I256" t="str">
        <f t="shared" si="12"/>
        <v>Equity</v>
      </c>
      <c r="J256" t="str">
        <f t="shared" si="13"/>
        <v>U.S. Robotics &amp; AI</v>
      </c>
    </row>
    <row r="257" spans="1:10" x14ac:dyDescent="0.3">
      <c r="A257" s="2" t="s">
        <v>622</v>
      </c>
      <c r="B257" t="s">
        <v>623</v>
      </c>
      <c r="C257" t="s">
        <v>199</v>
      </c>
      <c r="D257" s="4">
        <f t="shared" si="14"/>
        <v>5340000</v>
      </c>
      <c r="E257" s="1">
        <v>0.26800000000000002</v>
      </c>
      <c r="F257" s="1">
        <v>6.0000000000000001E-3</v>
      </c>
      <c r="G257" s="1" t="s">
        <v>624</v>
      </c>
      <c r="H257" s="4">
        <f>IFERROR(D257-VLOOKUP(A257,[1]RAW!$A$1:$J$297,4,FALSE),D257)</f>
        <v>0</v>
      </c>
      <c r="I257" t="str">
        <f t="shared" si="12"/>
        <v>Equity</v>
      </c>
      <c r="J257" t="str">
        <f t="shared" si="13"/>
        <v>Global Digital Economy</v>
      </c>
    </row>
    <row r="258" spans="1:10" x14ac:dyDescent="0.3">
      <c r="A258" s="2" t="s">
        <v>625</v>
      </c>
      <c r="B258" t="s">
        <v>626</v>
      </c>
      <c r="C258" t="s">
        <v>81</v>
      </c>
      <c r="D258" s="4">
        <f t="shared" si="14"/>
        <v>5300000</v>
      </c>
      <c r="E258" s="1">
        <v>0.188</v>
      </c>
      <c r="F258" s="1">
        <v>7.0000000000000001E-3</v>
      </c>
      <c r="G258" s="1" t="s">
        <v>627</v>
      </c>
      <c r="H258" s="4">
        <f>IFERROR(D258-VLOOKUP(A258,[1]RAW!$A$1:$J$297,4,FALSE),D258)</f>
        <v>0</v>
      </c>
      <c r="I258" t="str">
        <f t="shared" si="12"/>
        <v>Equity</v>
      </c>
      <c r="J258" t="str">
        <f t="shared" si="13"/>
        <v>Global FinTech</v>
      </c>
    </row>
    <row r="259" spans="1:10" x14ac:dyDescent="0.3">
      <c r="A259" s="2" t="s">
        <v>628</v>
      </c>
      <c r="B259" t="s">
        <v>629</v>
      </c>
      <c r="C259" t="s">
        <v>84</v>
      </c>
      <c r="D259" s="4">
        <f t="shared" si="14"/>
        <v>5180000</v>
      </c>
      <c r="E259" s="1">
        <v>2.7E-2</v>
      </c>
      <c r="F259" s="1">
        <v>7.1000000000000004E-3</v>
      </c>
      <c r="G259" s="1" t="s">
        <v>630</v>
      </c>
      <c r="H259" s="4">
        <f>IFERROR(D259-VLOOKUP(A259,[1]RAW!$A$1:$J$297,4,FALSE),D259)</f>
        <v>0</v>
      </c>
      <c r="I259" t="str">
        <f t="shared" si="12"/>
        <v>Equity</v>
      </c>
      <c r="J259" t="str">
        <f t="shared" si="13"/>
        <v>Global Genomic Advancements</v>
      </c>
    </row>
    <row r="260" spans="1:10" x14ac:dyDescent="0.3">
      <c r="A260" s="2" t="s">
        <v>631</v>
      </c>
      <c r="B260" t="s">
        <v>632</v>
      </c>
      <c r="C260" t="s">
        <v>78</v>
      </c>
      <c r="D260" s="4">
        <f t="shared" si="14"/>
        <v>5180000</v>
      </c>
      <c r="E260" s="1">
        <v>3.5000000000000003E-2</v>
      </c>
      <c r="F260" s="1">
        <v>4.4999999999999997E-3</v>
      </c>
      <c r="G260" s="1" t="s">
        <v>630</v>
      </c>
      <c r="H260" s="4">
        <f>IFERROR(D260-VLOOKUP(A260,[1]RAW!$A$1:$J$297,4,FALSE),D260)</f>
        <v>0</v>
      </c>
      <c r="I260" t="str">
        <f t="shared" si="12"/>
        <v>Equity</v>
      </c>
      <c r="J260" t="str">
        <f t="shared" si="13"/>
        <v>Global Mobility</v>
      </c>
    </row>
    <row r="261" spans="1:10" x14ac:dyDescent="0.3">
      <c r="A261" s="2" t="s">
        <v>633</v>
      </c>
      <c r="B261" t="s">
        <v>634</v>
      </c>
      <c r="C261" t="s">
        <v>635</v>
      </c>
      <c r="D261" s="4">
        <f t="shared" si="14"/>
        <v>5050000</v>
      </c>
      <c r="E261" s="1">
        <v>-0.437</v>
      </c>
      <c r="F261" s="1">
        <v>9.7999999999999997E-3</v>
      </c>
      <c r="G261" s="1" t="s">
        <v>636</v>
      </c>
      <c r="H261" s="4">
        <f>IFERROR(D261-VLOOKUP(A261,[1]RAW!$A$1:$J$297,4,FALSE),D261)</f>
        <v>0</v>
      </c>
      <c r="I261" t="str">
        <f t="shared" si="12"/>
        <v>Leveraged Equity</v>
      </c>
      <c r="J261" t="str">
        <f t="shared" si="13"/>
        <v>U.S. Mobility</v>
      </c>
    </row>
    <row r="262" spans="1:10" x14ac:dyDescent="0.3">
      <c r="A262" s="2" t="s">
        <v>637</v>
      </c>
      <c r="B262" t="s">
        <v>638</v>
      </c>
      <c r="C262" t="s">
        <v>639</v>
      </c>
      <c r="D262" s="4">
        <f t="shared" si="14"/>
        <v>4870000</v>
      </c>
      <c r="E262" s="1">
        <v>9.0999999999999998E-2</v>
      </c>
      <c r="F262" s="1">
        <v>4.7000000000000002E-3</v>
      </c>
      <c r="G262" s="1" t="s">
        <v>640</v>
      </c>
      <c r="H262" s="4">
        <f>IFERROR(D262-VLOOKUP(A262,[1]RAW!$A$1:$J$297,4,FALSE),D262)</f>
        <v>0</v>
      </c>
      <c r="I262" t="str">
        <f t="shared" si="12"/>
        <v>Equity</v>
      </c>
      <c r="J262" t="str">
        <f t="shared" si="13"/>
        <v>Developed Markets Environment</v>
      </c>
    </row>
    <row r="263" spans="1:10" x14ac:dyDescent="0.3">
      <c r="A263" s="2" t="s">
        <v>641</v>
      </c>
      <c r="B263" t="s">
        <v>642</v>
      </c>
      <c r="C263" t="s">
        <v>26</v>
      </c>
      <c r="D263" s="4">
        <f t="shared" si="14"/>
        <v>4780000</v>
      </c>
      <c r="E263" s="1">
        <v>-1.7000000000000001E-2</v>
      </c>
      <c r="F263" s="1">
        <v>5.0000000000000001E-3</v>
      </c>
      <c r="G263" s="1" t="s">
        <v>643</v>
      </c>
      <c r="H263" s="4">
        <f>IFERROR(D263-VLOOKUP(A263,[1]RAW!$A$1:$J$297,4,FALSE),D263)</f>
        <v>0</v>
      </c>
      <c r="I263" t="str">
        <f t="shared" si="12"/>
        <v>Equity</v>
      </c>
      <c r="J263" t="str">
        <f t="shared" si="13"/>
        <v>Global Infrastructure</v>
      </c>
    </row>
    <row r="264" spans="1:10" x14ac:dyDescent="0.3">
      <c r="A264" s="2" t="s">
        <v>644</v>
      </c>
      <c r="B264" t="s">
        <v>645</v>
      </c>
      <c r="C264" t="s">
        <v>401</v>
      </c>
      <c r="D264" s="4">
        <f t="shared" si="14"/>
        <v>4740000</v>
      </c>
      <c r="E264" s="1">
        <v>-0.41199999999999998</v>
      </c>
      <c r="F264" s="1" t="s">
        <v>777</v>
      </c>
      <c r="G264" s="1" t="s">
        <v>646</v>
      </c>
      <c r="H264" s="4">
        <f>IFERROR(D264-VLOOKUP(A264,[1]RAW!$A$1:$J$297,4,FALSE),D264)</f>
        <v>0</v>
      </c>
      <c r="I264" t="str">
        <f t="shared" si="12"/>
        <v>Equity</v>
      </c>
      <c r="J264" t="str">
        <f t="shared" si="13"/>
        <v>Global Cannabis</v>
      </c>
    </row>
    <row r="265" spans="1:10" x14ac:dyDescent="0.3">
      <c r="A265" s="2" t="s">
        <v>647</v>
      </c>
      <c r="B265" t="s">
        <v>648</v>
      </c>
      <c r="C265" t="s">
        <v>308</v>
      </c>
      <c r="D265" s="4">
        <f t="shared" si="14"/>
        <v>4590000</v>
      </c>
      <c r="E265" s="1">
        <v>-5.6000000000000001E-2</v>
      </c>
      <c r="F265" s="1">
        <v>4.4999999999999997E-3</v>
      </c>
      <c r="G265" s="1" t="s">
        <v>649</v>
      </c>
      <c r="H265" s="4">
        <f>IFERROR(D265-VLOOKUP(A265,[1]RAW!$A$1:$J$297,4,FALSE),D265)</f>
        <v>0</v>
      </c>
      <c r="I265" t="str">
        <f t="shared" si="12"/>
        <v>Equity</v>
      </c>
      <c r="J265" t="str">
        <f t="shared" si="13"/>
        <v>Global Environment</v>
      </c>
    </row>
    <row r="266" spans="1:10" x14ac:dyDescent="0.3">
      <c r="A266" s="2" t="s">
        <v>650</v>
      </c>
      <c r="B266" t="s">
        <v>651</v>
      </c>
      <c r="C266" t="s">
        <v>652</v>
      </c>
      <c r="D266" s="4">
        <f t="shared" si="14"/>
        <v>4350000</v>
      </c>
      <c r="E266" s="1">
        <v>0.32400000000000001</v>
      </c>
      <c r="F266" s="1">
        <v>9.4999999999999998E-3</v>
      </c>
      <c r="G266" s="1" t="s">
        <v>653</v>
      </c>
      <c r="H266" s="4">
        <f>IFERROR(D266-VLOOKUP(A266,[1]RAW!$A$1:$J$297,4,FALSE),D266)</f>
        <v>0</v>
      </c>
      <c r="I266" t="str">
        <f t="shared" ref="I266:I299" si="15">LEFT(C266,FIND(":",C266)-1)</f>
        <v>Leveraged Equity</v>
      </c>
      <c r="J266" t="str">
        <f t="shared" ref="J266:J299" si="16">RIGHT(C266,LEN(C266)-FIND(":",C266)-1)</f>
        <v>Global Cybersecurity</v>
      </c>
    </row>
    <row r="267" spans="1:10" x14ac:dyDescent="0.3">
      <c r="A267" s="2" t="s">
        <v>654</v>
      </c>
      <c r="B267" t="s">
        <v>655</v>
      </c>
      <c r="C267" t="s">
        <v>125</v>
      </c>
      <c r="D267" s="4">
        <f t="shared" si="14"/>
        <v>4330000</v>
      </c>
      <c r="E267" s="1">
        <v>-8.7999999999999995E-2</v>
      </c>
      <c r="F267" s="1">
        <v>5.1000000000000004E-3</v>
      </c>
      <c r="G267" s="1" t="s">
        <v>656</v>
      </c>
      <c r="H267" s="4">
        <f>IFERROR(D267-VLOOKUP(A267,[1]RAW!$A$1:$J$297,4,FALSE),D267)</f>
        <v>0</v>
      </c>
      <c r="I267" t="str">
        <f t="shared" si="15"/>
        <v>Equity</v>
      </c>
      <c r="J267" t="str">
        <f t="shared" si="16"/>
        <v>Global Agriculture</v>
      </c>
    </row>
    <row r="268" spans="1:10" x14ac:dyDescent="0.3">
      <c r="A268" s="2" t="s">
        <v>657</v>
      </c>
      <c r="B268" t="s">
        <v>658</v>
      </c>
      <c r="C268" t="s">
        <v>177</v>
      </c>
      <c r="D268" s="4">
        <f t="shared" si="14"/>
        <v>4220000</v>
      </c>
      <c r="E268" s="1">
        <v>0.219</v>
      </c>
      <c r="F268" s="1">
        <v>7.0000000000000001E-3</v>
      </c>
      <c r="G268" s="1" t="s">
        <v>659</v>
      </c>
      <c r="H268" s="4">
        <f>IFERROR(D268-VLOOKUP(A268,[1]RAW!$A$1:$J$297,4,FALSE),D268)</f>
        <v>0</v>
      </c>
      <c r="I268" t="str">
        <f t="shared" si="15"/>
        <v>Equity</v>
      </c>
      <c r="J268" t="str">
        <f t="shared" si="16"/>
        <v>Global Video Games &amp; eSports</v>
      </c>
    </row>
    <row r="269" spans="1:10" x14ac:dyDescent="0.3">
      <c r="A269" s="2" t="s">
        <v>660</v>
      </c>
      <c r="B269" t="s">
        <v>661</v>
      </c>
      <c r="C269" t="s">
        <v>396</v>
      </c>
      <c r="D269" s="4">
        <f t="shared" si="14"/>
        <v>4099999.9999999995</v>
      </c>
      <c r="E269" s="1">
        <v>-0.112</v>
      </c>
      <c r="F269" s="1">
        <v>3.5000000000000001E-3</v>
      </c>
      <c r="G269" s="1" t="s">
        <v>662</v>
      </c>
      <c r="H269" s="4">
        <f>IFERROR(D269-VLOOKUP(A269,[1]RAW!$A$1:$J$297,4,FALSE),D269)</f>
        <v>0</v>
      </c>
      <c r="I269" t="str">
        <f t="shared" si="15"/>
        <v>Equity</v>
      </c>
      <c r="J269" t="str">
        <f t="shared" si="16"/>
        <v>U.S. Environment</v>
      </c>
    </row>
    <row r="270" spans="1:10" x14ac:dyDescent="0.3">
      <c r="A270" s="2" t="s">
        <v>663</v>
      </c>
      <c r="B270" t="s">
        <v>664</v>
      </c>
      <c r="C270" t="s">
        <v>665</v>
      </c>
      <c r="D270" s="4">
        <f t="shared" si="14"/>
        <v>4080000</v>
      </c>
      <c r="E270" s="1" t="s">
        <v>777</v>
      </c>
      <c r="F270" s="1">
        <v>1.0699999999999999E-2</v>
      </c>
      <c r="G270" s="1" t="s">
        <v>666</v>
      </c>
      <c r="H270" s="4">
        <f>IFERROR(D270-VLOOKUP(A270,[1]RAW!$A$1:$J$297,4,FALSE),D270)</f>
        <v>0</v>
      </c>
      <c r="I270" t="str">
        <f t="shared" si="15"/>
        <v>Leveraged Equity</v>
      </c>
      <c r="J270" t="str">
        <f t="shared" si="16"/>
        <v>U.S. Digital Economy</v>
      </c>
    </row>
    <row r="271" spans="1:10" x14ac:dyDescent="0.3">
      <c r="A271" s="2" t="s">
        <v>667</v>
      </c>
      <c r="B271" t="s">
        <v>668</v>
      </c>
      <c r="C271" t="s">
        <v>78</v>
      </c>
      <c r="D271" s="4">
        <f t="shared" si="14"/>
        <v>4000000</v>
      </c>
      <c r="E271" s="1">
        <v>-0.44400000000000001</v>
      </c>
      <c r="F271" s="1">
        <v>4.7000000000000002E-3</v>
      </c>
      <c r="G271" s="1" t="s">
        <v>669</v>
      </c>
      <c r="H271" s="4">
        <f>IFERROR(D271-VLOOKUP(A271,[1]RAW!$A$1:$J$297,4,FALSE),D271)</f>
        <v>0</v>
      </c>
      <c r="I271" t="str">
        <f t="shared" si="15"/>
        <v>Equity</v>
      </c>
      <c r="J271" t="str">
        <f t="shared" si="16"/>
        <v>Global Mobility</v>
      </c>
    </row>
    <row r="272" spans="1:10" x14ac:dyDescent="0.3">
      <c r="A272" s="2" t="s">
        <v>670</v>
      </c>
      <c r="B272" t="s">
        <v>671</v>
      </c>
      <c r="C272" t="s">
        <v>71</v>
      </c>
      <c r="D272" s="4">
        <f t="shared" si="14"/>
        <v>3960000</v>
      </c>
      <c r="E272" s="1">
        <v>-0.107</v>
      </c>
      <c r="F272" s="1">
        <v>7.9000000000000008E-3</v>
      </c>
      <c r="G272" s="1" t="s">
        <v>672</v>
      </c>
      <c r="H272" s="4">
        <f>IFERROR(D272-VLOOKUP(A272,[1]RAW!$A$1:$J$297,4,FALSE),D272)</f>
        <v>0</v>
      </c>
      <c r="I272" t="str">
        <f t="shared" si="15"/>
        <v>Equity</v>
      </c>
      <c r="J272" t="str">
        <f t="shared" si="16"/>
        <v>Global Renewable Energy</v>
      </c>
    </row>
    <row r="273" spans="1:10" x14ac:dyDescent="0.3">
      <c r="A273" s="2" t="s">
        <v>673</v>
      </c>
      <c r="B273" t="s">
        <v>674</v>
      </c>
      <c r="C273" t="s">
        <v>125</v>
      </c>
      <c r="D273" s="4">
        <f t="shared" si="14"/>
        <v>3930000</v>
      </c>
      <c r="E273" s="1">
        <v>2.7E-2</v>
      </c>
      <c r="F273" s="1">
        <v>4.7000000000000002E-3</v>
      </c>
      <c r="G273" s="1" t="s">
        <v>675</v>
      </c>
      <c r="H273" s="4">
        <f>IFERROR(D273-VLOOKUP(A273,[1]RAW!$A$1:$J$297,4,FALSE),D273)</f>
        <v>0</v>
      </c>
      <c r="I273" t="str">
        <f t="shared" si="15"/>
        <v>Equity</v>
      </c>
      <c r="J273" t="str">
        <f t="shared" si="16"/>
        <v>Global Agriculture</v>
      </c>
    </row>
    <row r="274" spans="1:10" x14ac:dyDescent="0.3">
      <c r="A274" s="2" t="s">
        <v>676</v>
      </c>
      <c r="B274" t="s">
        <v>677</v>
      </c>
      <c r="C274" t="s">
        <v>199</v>
      </c>
      <c r="D274" s="4">
        <f t="shared" si="14"/>
        <v>3820000</v>
      </c>
      <c r="E274" s="1">
        <v>0.13700000000000001</v>
      </c>
      <c r="F274" s="1">
        <v>7.0000000000000001E-3</v>
      </c>
      <c r="G274" s="1" t="s">
        <v>678</v>
      </c>
      <c r="H274" s="4">
        <f>IFERROR(D274-VLOOKUP(A274,[1]RAW!$A$1:$J$297,4,FALSE),D274)</f>
        <v>0</v>
      </c>
      <c r="I274" t="str">
        <f t="shared" si="15"/>
        <v>Equity</v>
      </c>
      <c r="J274" t="str">
        <f t="shared" si="16"/>
        <v>Global Digital Economy</v>
      </c>
    </row>
    <row r="275" spans="1:10" x14ac:dyDescent="0.3">
      <c r="A275" s="2" t="s">
        <v>679</v>
      </c>
      <c r="B275" t="s">
        <v>680</v>
      </c>
      <c r="C275" t="s">
        <v>681</v>
      </c>
      <c r="D275" s="4">
        <f t="shared" si="14"/>
        <v>3490000</v>
      </c>
      <c r="E275" s="1" t="s">
        <v>777</v>
      </c>
      <c r="F275" s="1">
        <v>9.4999999999999998E-3</v>
      </c>
      <c r="G275" s="1" t="s">
        <v>682</v>
      </c>
      <c r="H275" s="4">
        <f>IFERROR(D275-VLOOKUP(A275,[1]RAW!$A$1:$J$297,4,FALSE),D275)</f>
        <v>0</v>
      </c>
      <c r="I275" t="str">
        <f t="shared" si="15"/>
        <v>Leveraged Equity</v>
      </c>
      <c r="J275" t="str">
        <f t="shared" si="16"/>
        <v>Global Nuclear Energy</v>
      </c>
    </row>
    <row r="276" spans="1:10" x14ac:dyDescent="0.3">
      <c r="A276" s="2" t="s">
        <v>683</v>
      </c>
      <c r="B276" t="s">
        <v>684</v>
      </c>
      <c r="C276" t="s">
        <v>106</v>
      </c>
      <c r="D276" s="4">
        <f t="shared" si="14"/>
        <v>3380000</v>
      </c>
      <c r="E276" s="1">
        <v>0.51100000000000001</v>
      </c>
      <c r="F276" s="1">
        <v>6.0000000000000001E-3</v>
      </c>
      <c r="G276" s="1" t="s">
        <v>685</v>
      </c>
      <c r="H276" s="4">
        <f>IFERROR(D276-VLOOKUP(A276,[1]RAW!$A$1:$J$297,4,FALSE),D276)</f>
        <v>0</v>
      </c>
      <c r="I276" t="str">
        <f t="shared" si="15"/>
        <v>Equity</v>
      </c>
      <c r="J276" t="str">
        <f t="shared" si="16"/>
        <v>Global Blockchain</v>
      </c>
    </row>
    <row r="277" spans="1:10" x14ac:dyDescent="0.3">
      <c r="A277" s="2" t="s">
        <v>686</v>
      </c>
      <c r="B277" t="s">
        <v>687</v>
      </c>
      <c r="C277" t="s">
        <v>128</v>
      </c>
      <c r="D277" s="4">
        <f t="shared" si="14"/>
        <v>3270000</v>
      </c>
      <c r="E277" s="1">
        <v>-0.15</v>
      </c>
      <c r="F277" s="1">
        <v>5.7999999999999996E-3</v>
      </c>
      <c r="G277" s="1" t="s">
        <v>688</v>
      </c>
      <c r="H277" s="4">
        <f>IFERROR(D277-VLOOKUP(A277,[1]RAW!$A$1:$J$297,4,FALSE),D277)</f>
        <v>0</v>
      </c>
      <c r="I277" t="str">
        <f t="shared" si="15"/>
        <v>Equity</v>
      </c>
      <c r="J277" t="str">
        <f t="shared" si="16"/>
        <v>U.S. Renewable Energy</v>
      </c>
    </row>
    <row r="278" spans="1:10" x14ac:dyDescent="0.3">
      <c r="A278" s="2" t="s">
        <v>689</v>
      </c>
      <c r="B278" t="s">
        <v>690</v>
      </c>
      <c r="C278" t="s">
        <v>26</v>
      </c>
      <c r="D278" s="4">
        <f t="shared" si="14"/>
        <v>3200000</v>
      </c>
      <c r="E278" s="1">
        <v>7.9000000000000001E-2</v>
      </c>
      <c r="F278" s="1">
        <v>7.9000000000000008E-3</v>
      </c>
      <c r="G278" s="1" t="s">
        <v>691</v>
      </c>
      <c r="H278" s="4">
        <f>IFERROR(D278-VLOOKUP(A278,[1]RAW!$A$1:$J$297,4,FALSE),D278)</f>
        <v>0</v>
      </c>
      <c r="I278" t="str">
        <f t="shared" si="15"/>
        <v>Equity</v>
      </c>
      <c r="J278" t="str">
        <f t="shared" si="16"/>
        <v>Global Infrastructure</v>
      </c>
    </row>
    <row r="279" spans="1:10" x14ac:dyDescent="0.3">
      <c r="A279" s="2" t="s">
        <v>692</v>
      </c>
      <c r="B279" t="s">
        <v>693</v>
      </c>
      <c r="C279" t="s">
        <v>14</v>
      </c>
      <c r="D279" s="4">
        <f t="shared" si="14"/>
        <v>3080000</v>
      </c>
      <c r="E279" s="1">
        <v>0.28100000000000003</v>
      </c>
      <c r="F279" s="1">
        <v>7.4999999999999997E-3</v>
      </c>
      <c r="G279" s="1" t="s">
        <v>694</v>
      </c>
      <c r="H279" s="4">
        <f>IFERROR(D279-VLOOKUP(A279,[1]RAW!$A$1:$J$297,4,FALSE),D279)</f>
        <v>0</v>
      </c>
      <c r="I279" t="str">
        <f t="shared" si="15"/>
        <v>Equity</v>
      </c>
      <c r="J279" t="str">
        <f t="shared" si="16"/>
        <v>Global Broad Thematic</v>
      </c>
    </row>
    <row r="280" spans="1:10" x14ac:dyDescent="0.3">
      <c r="A280" s="2" t="s">
        <v>695</v>
      </c>
      <c r="B280" t="s">
        <v>696</v>
      </c>
      <c r="C280" t="s">
        <v>308</v>
      </c>
      <c r="D280" s="4">
        <f t="shared" si="14"/>
        <v>3070000</v>
      </c>
      <c r="E280" s="1">
        <v>-0.157</v>
      </c>
      <c r="F280" s="1">
        <v>4.7000000000000002E-3</v>
      </c>
      <c r="G280" s="1" t="s">
        <v>697</v>
      </c>
      <c r="H280" s="4">
        <f>IFERROR(D280-VLOOKUP(A280,[1]RAW!$A$1:$J$297,4,FALSE),D280)</f>
        <v>0</v>
      </c>
      <c r="I280" t="str">
        <f t="shared" si="15"/>
        <v>Equity</v>
      </c>
      <c r="J280" t="str">
        <f t="shared" si="16"/>
        <v>Global Environment</v>
      </c>
    </row>
    <row r="281" spans="1:10" x14ac:dyDescent="0.3">
      <c r="A281" s="2" t="s">
        <v>698</v>
      </c>
      <c r="B281" t="s">
        <v>699</v>
      </c>
      <c r="C281" t="s">
        <v>308</v>
      </c>
      <c r="D281" s="4">
        <f t="shared" si="14"/>
        <v>3060000</v>
      </c>
      <c r="E281" s="1">
        <v>0.128</v>
      </c>
      <c r="F281" s="1">
        <v>7.4999999999999997E-3</v>
      </c>
      <c r="G281" s="1" t="s">
        <v>700</v>
      </c>
      <c r="H281" s="4">
        <f>IFERROR(D281-VLOOKUP(A281,[1]RAW!$A$1:$J$297,4,FALSE),D281)</f>
        <v>0</v>
      </c>
      <c r="I281" t="str">
        <f t="shared" si="15"/>
        <v>Equity</v>
      </c>
      <c r="J281" t="str">
        <f t="shared" si="16"/>
        <v>Global Environment</v>
      </c>
    </row>
    <row r="282" spans="1:10" x14ac:dyDescent="0.3">
      <c r="A282" s="2" t="s">
        <v>701</v>
      </c>
      <c r="B282" t="s">
        <v>702</v>
      </c>
      <c r="C282" t="s">
        <v>20</v>
      </c>
      <c r="D282" s="4">
        <f t="shared" si="14"/>
        <v>2760000</v>
      </c>
      <c r="E282" s="1" t="s">
        <v>777</v>
      </c>
      <c r="F282" s="1">
        <v>9.7000000000000003E-3</v>
      </c>
      <c r="G282" s="1" t="s">
        <v>703</v>
      </c>
      <c r="H282" s="4">
        <f>IFERROR(D282-VLOOKUP(A282,[1]RAW!$A$1:$J$297,4,FALSE),D282)</f>
        <v>0</v>
      </c>
      <c r="I282" t="str">
        <f t="shared" si="15"/>
        <v>Equity</v>
      </c>
      <c r="J282" t="str">
        <f t="shared" si="16"/>
        <v>China Internet</v>
      </c>
    </row>
    <row r="283" spans="1:10" x14ac:dyDescent="0.3">
      <c r="A283" s="2" t="s">
        <v>704</v>
      </c>
      <c r="B283" t="s">
        <v>705</v>
      </c>
      <c r="C283" t="s">
        <v>78</v>
      </c>
      <c r="D283" s="4">
        <f t="shared" si="14"/>
        <v>2690000</v>
      </c>
      <c r="E283" s="1">
        <v>-9.9000000000000005E-2</v>
      </c>
      <c r="F283" s="1">
        <v>4.4999999999999997E-3</v>
      </c>
      <c r="G283" s="1" t="s">
        <v>706</v>
      </c>
      <c r="H283" s="4">
        <f>IFERROR(D283-VLOOKUP(A283,[1]RAW!$A$1:$J$297,4,FALSE),D283)</f>
        <v>0</v>
      </c>
      <c r="I283" t="str">
        <f t="shared" si="15"/>
        <v>Equity</v>
      </c>
      <c r="J283" t="str">
        <f t="shared" si="16"/>
        <v>Global Mobility</v>
      </c>
    </row>
    <row r="284" spans="1:10" x14ac:dyDescent="0.3">
      <c r="A284" s="2" t="s">
        <v>707</v>
      </c>
      <c r="B284" t="s">
        <v>708</v>
      </c>
      <c r="C284" t="s">
        <v>20</v>
      </c>
      <c r="D284" s="4">
        <f t="shared" si="14"/>
        <v>2670000</v>
      </c>
      <c r="E284" s="1" t="s">
        <v>777</v>
      </c>
      <c r="F284" s="1">
        <v>9.7999999999999997E-3</v>
      </c>
      <c r="G284" s="1" t="s">
        <v>709</v>
      </c>
      <c r="H284" s="4">
        <f>IFERROR(D284-VLOOKUP(A284,[1]RAW!$A$1:$J$297,4,FALSE),D284)</f>
        <v>0</v>
      </c>
      <c r="I284" t="str">
        <f t="shared" si="15"/>
        <v>Equity</v>
      </c>
      <c r="J284" t="str">
        <f t="shared" si="16"/>
        <v>China Internet</v>
      </c>
    </row>
    <row r="285" spans="1:10" x14ac:dyDescent="0.3">
      <c r="A285" s="2" t="s">
        <v>710</v>
      </c>
      <c r="B285" t="s">
        <v>711</v>
      </c>
      <c r="C285" t="s">
        <v>331</v>
      </c>
      <c r="D285" s="4">
        <f t="shared" si="14"/>
        <v>2650000</v>
      </c>
      <c r="E285" s="1">
        <v>-4.8000000000000001E-2</v>
      </c>
      <c r="F285" s="1">
        <v>7.4999999999999997E-3</v>
      </c>
      <c r="G285" s="1" t="s">
        <v>712</v>
      </c>
      <c r="H285" s="4">
        <f>IFERROR(D285-VLOOKUP(A285,[1]RAW!$A$1:$J$297,4,FALSE),D285)</f>
        <v>0</v>
      </c>
      <c r="I285" t="str">
        <f t="shared" si="15"/>
        <v>Equity</v>
      </c>
      <c r="J285" t="str">
        <f t="shared" si="16"/>
        <v>Global Consumer</v>
      </c>
    </row>
    <row r="286" spans="1:10" x14ac:dyDescent="0.3">
      <c r="A286" s="2" t="s">
        <v>713</v>
      </c>
      <c r="B286" t="s">
        <v>714</v>
      </c>
      <c r="C286" t="s">
        <v>308</v>
      </c>
      <c r="D286" s="4">
        <f t="shared" si="14"/>
        <v>2630000</v>
      </c>
      <c r="E286" s="1">
        <v>0.02</v>
      </c>
      <c r="F286" s="1">
        <v>8.5000000000000006E-3</v>
      </c>
      <c r="G286" s="1" t="s">
        <v>715</v>
      </c>
      <c r="H286" s="4">
        <f>IFERROR(D286-VLOOKUP(A286,[1]RAW!$A$1:$J$297,4,FALSE),D286)</f>
        <v>0</v>
      </c>
      <c r="I286" t="str">
        <f t="shared" si="15"/>
        <v>Equity</v>
      </c>
      <c r="J286" t="str">
        <f t="shared" si="16"/>
        <v>Global Environment</v>
      </c>
    </row>
    <row r="287" spans="1:10" x14ac:dyDescent="0.3">
      <c r="A287" s="2" t="s">
        <v>716</v>
      </c>
      <c r="B287" t="s">
        <v>717</v>
      </c>
      <c r="C287" t="s">
        <v>78</v>
      </c>
      <c r="D287" s="4">
        <f t="shared" si="14"/>
        <v>2570000</v>
      </c>
      <c r="E287" s="1">
        <v>-0.19500000000000001</v>
      </c>
      <c r="F287" s="1">
        <v>5.7999999999999996E-3</v>
      </c>
      <c r="G287" s="1" t="s">
        <v>718</v>
      </c>
      <c r="H287" s="4">
        <f>IFERROR(D287-VLOOKUP(A287,[1]RAW!$A$1:$J$297,4,FALSE),D287)</f>
        <v>0</v>
      </c>
      <c r="I287" t="str">
        <f t="shared" si="15"/>
        <v>Equity</v>
      </c>
      <c r="J287" t="str">
        <f t="shared" si="16"/>
        <v>Global Mobility</v>
      </c>
    </row>
    <row r="288" spans="1:10" x14ac:dyDescent="0.3">
      <c r="A288" s="2" t="s">
        <v>719</v>
      </c>
      <c r="B288" t="s">
        <v>720</v>
      </c>
      <c r="C288" t="s">
        <v>46</v>
      </c>
      <c r="D288" s="4">
        <f t="shared" si="14"/>
        <v>2560000</v>
      </c>
      <c r="E288" s="1">
        <v>0.25</v>
      </c>
      <c r="F288" s="1">
        <v>1E-3</v>
      </c>
      <c r="G288" s="1" t="s">
        <v>721</v>
      </c>
      <c r="H288" s="4">
        <f>IFERROR(D288-VLOOKUP(A288,[1]RAW!$A$1:$J$297,4,FALSE),D288)</f>
        <v>0</v>
      </c>
      <c r="I288" t="str">
        <f t="shared" si="15"/>
        <v>Equity</v>
      </c>
      <c r="J288" t="str">
        <f t="shared" si="16"/>
        <v>U.S. Low Carbon</v>
      </c>
    </row>
    <row r="289" spans="1:10" x14ac:dyDescent="0.3">
      <c r="A289" s="2" t="s">
        <v>722</v>
      </c>
      <c r="B289" t="s">
        <v>723</v>
      </c>
      <c r="C289" t="s">
        <v>14</v>
      </c>
      <c r="D289" s="4">
        <f t="shared" si="14"/>
        <v>2460000</v>
      </c>
      <c r="E289" s="1">
        <v>0.20399999999999999</v>
      </c>
      <c r="F289" s="1">
        <v>4.8999999999999998E-3</v>
      </c>
      <c r="G289" s="1" t="s">
        <v>724</v>
      </c>
      <c r="H289" s="4">
        <f>IFERROR(D289-VLOOKUP(A289,[1]RAW!$A$1:$J$297,4,FALSE),D289)</f>
        <v>0</v>
      </c>
      <c r="I289" t="str">
        <f t="shared" si="15"/>
        <v>Equity</v>
      </c>
      <c r="J289" t="str">
        <f t="shared" si="16"/>
        <v>Global Broad Thematic</v>
      </c>
    </row>
    <row r="290" spans="1:10" x14ac:dyDescent="0.3">
      <c r="A290" s="2" t="s">
        <v>725</v>
      </c>
      <c r="B290" t="s">
        <v>726</v>
      </c>
      <c r="C290" t="s">
        <v>727</v>
      </c>
      <c r="D290" s="4">
        <f t="shared" si="14"/>
        <v>2360000</v>
      </c>
      <c r="E290" s="1" t="s">
        <v>777</v>
      </c>
      <c r="F290" s="1">
        <v>5.7000000000000002E-3</v>
      </c>
      <c r="G290" s="1" t="s">
        <v>728</v>
      </c>
      <c r="H290" s="4">
        <f>IFERROR(D290-VLOOKUP(A290,[1]RAW!$A$1:$J$297,4,FALSE),D290)</f>
        <v>0</v>
      </c>
      <c r="I290" t="str">
        <f t="shared" si="15"/>
        <v>Inverse Equity</v>
      </c>
      <c r="J290" t="str">
        <f t="shared" si="16"/>
        <v>U.S. Digital Economy</v>
      </c>
    </row>
    <row r="291" spans="1:10" x14ac:dyDescent="0.3">
      <c r="A291" s="2" t="s">
        <v>729</v>
      </c>
      <c r="B291" t="s">
        <v>730</v>
      </c>
      <c r="C291" t="s">
        <v>71</v>
      </c>
      <c r="D291" s="4">
        <f t="shared" si="14"/>
        <v>2280000</v>
      </c>
      <c r="E291" s="1">
        <v>-5.8999999999999997E-2</v>
      </c>
      <c r="F291" s="1">
        <v>7.4999999999999997E-3</v>
      </c>
      <c r="G291" s="1" t="s">
        <v>731</v>
      </c>
      <c r="H291" s="4">
        <f>IFERROR(D291-VLOOKUP(A291,[1]RAW!$A$1:$J$297,4,FALSE),D291)</f>
        <v>0</v>
      </c>
      <c r="I291" t="str">
        <f t="shared" si="15"/>
        <v>Equity</v>
      </c>
      <c r="J291" t="str">
        <f t="shared" si="16"/>
        <v>Global Renewable Energy</v>
      </c>
    </row>
    <row r="292" spans="1:10" x14ac:dyDescent="0.3">
      <c r="A292" s="2" t="s">
        <v>732</v>
      </c>
      <c r="B292" t="s">
        <v>733</v>
      </c>
      <c r="C292" t="s">
        <v>11</v>
      </c>
      <c r="D292" s="4">
        <f t="shared" si="14"/>
        <v>2240000</v>
      </c>
      <c r="E292" s="1" t="s">
        <v>777</v>
      </c>
      <c r="F292" s="1">
        <v>7.4999999999999997E-3</v>
      </c>
      <c r="G292" s="1" t="s">
        <v>734</v>
      </c>
      <c r="H292" s="4">
        <f>IFERROR(D292-VLOOKUP(A292,[1]RAW!$A$1:$J$297,4,FALSE),D292)</f>
        <v>0</v>
      </c>
      <c r="I292" t="str">
        <f t="shared" si="15"/>
        <v>Equity</v>
      </c>
      <c r="J292" t="str">
        <f t="shared" si="16"/>
        <v>U.S. Internet</v>
      </c>
    </row>
    <row r="293" spans="1:10" x14ac:dyDescent="0.3">
      <c r="A293" s="2" t="s">
        <v>735</v>
      </c>
      <c r="B293" t="s">
        <v>736</v>
      </c>
      <c r="C293" t="s">
        <v>737</v>
      </c>
      <c r="D293" s="4">
        <f t="shared" si="14"/>
        <v>2180000</v>
      </c>
      <c r="E293" s="1">
        <v>-0.13800000000000001</v>
      </c>
      <c r="F293" s="1">
        <v>4.4999999999999997E-3</v>
      </c>
      <c r="G293" s="1" t="s">
        <v>738</v>
      </c>
      <c r="H293" s="4">
        <f>IFERROR(D293-VLOOKUP(A293,[1]RAW!$A$1:$J$297,4,FALSE),D293)</f>
        <v>0</v>
      </c>
      <c r="I293" t="str">
        <f t="shared" si="15"/>
        <v>Equity</v>
      </c>
      <c r="J293" t="str">
        <f t="shared" si="16"/>
        <v>Developed Markets Genomic Advancements</v>
      </c>
    </row>
    <row r="294" spans="1:10" x14ac:dyDescent="0.3">
      <c r="A294" s="2" t="s">
        <v>739</v>
      </c>
      <c r="B294" t="s">
        <v>740</v>
      </c>
      <c r="C294" t="s">
        <v>71</v>
      </c>
      <c r="D294" s="4">
        <f t="shared" si="14"/>
        <v>1930000</v>
      </c>
      <c r="E294" s="1">
        <v>-0.20100000000000001</v>
      </c>
      <c r="F294" s="1">
        <v>5.1000000000000004E-3</v>
      </c>
      <c r="G294" s="1" t="s">
        <v>741</v>
      </c>
      <c r="H294" s="4">
        <f>IFERROR(D294-VLOOKUP(A294,[1]RAW!$A$1:$J$297,4,FALSE),D294)</f>
        <v>0</v>
      </c>
      <c r="I294" t="str">
        <f t="shared" si="15"/>
        <v>Equity</v>
      </c>
      <c r="J294" t="str">
        <f t="shared" si="16"/>
        <v>Global Renewable Energy</v>
      </c>
    </row>
    <row r="295" spans="1:10" x14ac:dyDescent="0.3">
      <c r="A295" s="2" t="s">
        <v>742</v>
      </c>
      <c r="B295" t="s">
        <v>743</v>
      </c>
      <c r="C295" t="s">
        <v>744</v>
      </c>
      <c r="D295" s="4">
        <f t="shared" si="14"/>
        <v>1920000</v>
      </c>
      <c r="E295" s="1" t="s">
        <v>777</v>
      </c>
      <c r="F295" s="1">
        <v>1.0699999999999999E-2</v>
      </c>
      <c r="G295" s="1" t="s">
        <v>745</v>
      </c>
      <c r="H295" s="4">
        <f>IFERROR(D295-VLOOKUP(A295,[1]RAW!$A$1:$J$297,4,FALSE),D295)</f>
        <v>0</v>
      </c>
      <c r="I295" t="str">
        <f t="shared" si="15"/>
        <v>Inverse Equity</v>
      </c>
      <c r="J295" t="str">
        <f t="shared" si="16"/>
        <v>U.S. Robotics &amp; AI</v>
      </c>
    </row>
    <row r="296" spans="1:10" x14ac:dyDescent="0.3">
      <c r="A296" s="2" t="s">
        <v>746</v>
      </c>
      <c r="B296" t="s">
        <v>747</v>
      </c>
      <c r="C296" t="s">
        <v>2</v>
      </c>
      <c r="D296" s="4">
        <f t="shared" si="14"/>
        <v>1900000</v>
      </c>
      <c r="E296">
        <v>4.2999999999999997E-2</v>
      </c>
      <c r="F296">
        <v>4.5999999999999999E-3</v>
      </c>
      <c r="G296" s="1" t="s">
        <v>748</v>
      </c>
      <c r="H296" s="4">
        <f>IFERROR(D296-VLOOKUP(A296,[1]RAW!$A$1:$J$297,4,FALSE),D296)</f>
        <v>0</v>
      </c>
      <c r="I296" t="str">
        <f t="shared" si="15"/>
        <v>Equity</v>
      </c>
      <c r="J296" t="str">
        <f t="shared" si="16"/>
        <v>U.S. Infrastructure</v>
      </c>
    </row>
    <row r="297" spans="1:10" x14ac:dyDescent="0.3">
      <c r="A297" s="2" t="s">
        <v>749</v>
      </c>
      <c r="B297" t="s">
        <v>750</v>
      </c>
      <c r="C297" t="s">
        <v>260</v>
      </c>
      <c r="D297" s="4">
        <f t="shared" si="14"/>
        <v>1770000</v>
      </c>
      <c r="E297">
        <v>0.13600000000000001</v>
      </c>
      <c r="F297">
        <v>3.5000000000000001E-3</v>
      </c>
      <c r="G297" s="1" t="s">
        <v>751</v>
      </c>
      <c r="H297" s="4">
        <f>IFERROR(D297-VLOOKUP(A297,[1]RAW!$A$1:$J$297,4,FALSE),D297)</f>
        <v>0</v>
      </c>
      <c r="I297" t="str">
        <f t="shared" si="15"/>
        <v>Equity</v>
      </c>
      <c r="J297" t="str">
        <f t="shared" si="16"/>
        <v>Developed Markets Cybersecurity</v>
      </c>
    </row>
    <row r="298" spans="1:10" x14ac:dyDescent="0.3">
      <c r="A298" s="2" t="s">
        <v>752</v>
      </c>
      <c r="B298" t="s">
        <v>753</v>
      </c>
      <c r="C298" t="s">
        <v>331</v>
      </c>
      <c r="D298" s="4">
        <f t="shared" si="14"/>
        <v>1640000</v>
      </c>
      <c r="E298">
        <v>0.36299999999999999</v>
      </c>
      <c r="F298">
        <v>5.7999999999999996E-3</v>
      </c>
      <c r="G298" s="1" t="s">
        <v>754</v>
      </c>
      <c r="H298" s="4">
        <f>IFERROR(D298-VLOOKUP(A298,[1]RAW!$A$1:$J$297,4,FALSE),D298)</f>
        <v>0</v>
      </c>
      <c r="I298" t="str">
        <f t="shared" si="15"/>
        <v>Equity</v>
      </c>
      <c r="J298" t="str">
        <f t="shared" si="16"/>
        <v>Global Consumer</v>
      </c>
    </row>
    <row r="299" spans="1:10" x14ac:dyDescent="0.3">
      <c r="A299" s="2" t="s">
        <v>755</v>
      </c>
      <c r="B299" t="s">
        <v>756</v>
      </c>
      <c r="C299" t="s">
        <v>192</v>
      </c>
      <c r="D299" s="4">
        <f t="shared" si="14"/>
        <v>1550000</v>
      </c>
      <c r="E299">
        <v>0.246</v>
      </c>
      <c r="F299">
        <v>3.5000000000000001E-3</v>
      </c>
      <c r="G299" s="1" t="s">
        <v>757</v>
      </c>
      <c r="H299" s="4">
        <f>IFERROR(D299-VLOOKUP(A299,[1]RAW!$A$1:$J$297,4,FALSE),D299)</f>
        <v>0</v>
      </c>
      <c r="I299" t="str">
        <f t="shared" si="15"/>
        <v>Equity</v>
      </c>
      <c r="J299" t="str">
        <f t="shared" si="16"/>
        <v>Developed Markets Internet</v>
      </c>
    </row>
    <row r="300" spans="1:10" x14ac:dyDescent="0.3">
      <c r="A300" s="2" t="s">
        <v>758</v>
      </c>
      <c r="B300" t="s">
        <v>759</v>
      </c>
      <c r="C300" t="s">
        <v>331</v>
      </c>
      <c r="D300" s="4">
        <f t="shared" si="14"/>
        <v>1170000</v>
      </c>
      <c r="E300">
        <v>1.4999999999999999E-2</v>
      </c>
      <c r="F300">
        <v>4.4999999999999997E-3</v>
      </c>
      <c r="G300" s="1" t="s">
        <v>760</v>
      </c>
      <c r="H300" s="4">
        <f>IFERROR(D300-VLOOKUP(A300,[1]RAW!$A$1:$J$297,4,FALSE),D300)</f>
        <v>0</v>
      </c>
      <c r="I300" t="str">
        <f t="shared" ref="I300:I305" si="17">LEFT(C300,FIND(":",C300)-1)</f>
        <v>Equity</v>
      </c>
      <c r="J300" t="str">
        <f t="shared" ref="J300:J305" si="18">RIGHT(C300,LEN(C300)-FIND(":",C300)-1)</f>
        <v>Global Consumer</v>
      </c>
    </row>
    <row r="301" spans="1:10" x14ac:dyDescent="0.3">
      <c r="A301" s="2" t="s">
        <v>761</v>
      </c>
      <c r="B301" t="s">
        <v>762</v>
      </c>
      <c r="C301" t="s">
        <v>177</v>
      </c>
      <c r="D301" s="4">
        <f t="shared" si="14"/>
        <v>1020000</v>
      </c>
      <c r="E301">
        <v>0.29099999999999998</v>
      </c>
      <c r="F301">
        <v>6.3E-3</v>
      </c>
      <c r="G301" s="1" t="s">
        <v>763</v>
      </c>
      <c r="H301" s="4">
        <f>IFERROR(D301-VLOOKUP(A301,[1]RAW!$A$1:$J$297,4,FALSE),D301)</f>
        <v>0</v>
      </c>
      <c r="I301" t="str">
        <f t="shared" si="17"/>
        <v>Equity</v>
      </c>
      <c r="J301" t="str">
        <f t="shared" si="18"/>
        <v>Global Video Games &amp; eSports</v>
      </c>
    </row>
    <row r="302" spans="1:10" x14ac:dyDescent="0.3">
      <c r="A302" s="2" t="s">
        <v>764</v>
      </c>
      <c r="B302" t="s">
        <v>765</v>
      </c>
      <c r="C302" t="s">
        <v>273</v>
      </c>
      <c r="D302" s="4">
        <f t="shared" si="14"/>
        <v>936500</v>
      </c>
      <c r="E302" s="1" t="s">
        <v>777</v>
      </c>
      <c r="F302">
        <v>9.4999999999999998E-3</v>
      </c>
      <c r="G302" s="1" t="s">
        <v>766</v>
      </c>
      <c r="H302" s="4">
        <f>IFERROR(D302-VLOOKUP(A302,[1]RAW!$A$1:$J$297,4,FALSE),D302)</f>
        <v>0</v>
      </c>
      <c r="I302" t="str">
        <f t="shared" si="17"/>
        <v>Inverse Equity</v>
      </c>
      <c r="J302" t="str">
        <f t="shared" si="18"/>
        <v>U.S. Big Tech</v>
      </c>
    </row>
    <row r="303" spans="1:10" x14ac:dyDescent="0.3">
      <c r="A303" s="2" t="s">
        <v>767</v>
      </c>
      <c r="B303" t="s">
        <v>768</v>
      </c>
      <c r="C303" t="s">
        <v>88</v>
      </c>
      <c r="D303" s="4">
        <f t="shared" si="14"/>
        <v>860400</v>
      </c>
      <c r="E303">
        <v>-8.9999999999999993E-3</v>
      </c>
      <c r="F303">
        <v>6.0000000000000001E-3</v>
      </c>
      <c r="G303" s="1" t="s">
        <v>769</v>
      </c>
      <c r="H303" s="4">
        <f>IFERROR(D303-VLOOKUP(A303,[1]RAW!$A$1:$J$297,4,FALSE),D303)</f>
        <v>0</v>
      </c>
      <c r="I303" t="str">
        <f t="shared" si="17"/>
        <v>Equity</v>
      </c>
      <c r="J303" t="str">
        <f t="shared" si="18"/>
        <v>Global Robotics &amp; AI</v>
      </c>
    </row>
    <row r="304" spans="1:10" x14ac:dyDescent="0.3">
      <c r="A304" s="2" t="s">
        <v>770</v>
      </c>
      <c r="B304" t="s">
        <v>771</v>
      </c>
      <c r="C304" t="s">
        <v>772</v>
      </c>
      <c r="D304" s="4">
        <f t="shared" si="14"/>
        <v>667480</v>
      </c>
      <c r="E304">
        <v>-8.3000000000000004E-2</v>
      </c>
      <c r="F304">
        <v>3.5000000000000001E-3</v>
      </c>
      <c r="G304" s="1" t="s">
        <v>773</v>
      </c>
      <c r="H304" s="4">
        <f>IFERROR(D304-VLOOKUP(A304,[1]RAW!$A$1:$J$297,4,FALSE),D304)</f>
        <v>0</v>
      </c>
      <c r="I304" t="str">
        <f t="shared" si="17"/>
        <v>Equity</v>
      </c>
      <c r="J304" t="str">
        <f t="shared" si="18"/>
        <v>Developed Europe Consumer</v>
      </c>
    </row>
    <row r="305" spans="1:10" x14ac:dyDescent="0.3">
      <c r="A305" s="2" t="s">
        <v>774</v>
      </c>
      <c r="B305" t="s">
        <v>775</v>
      </c>
      <c r="C305" t="s">
        <v>37</v>
      </c>
      <c r="D305" s="4">
        <f t="shared" si="14"/>
        <v>552710</v>
      </c>
      <c r="E305" s="1" t="s">
        <v>777</v>
      </c>
      <c r="F305">
        <v>3.5000000000000001E-3</v>
      </c>
      <c r="G305" s="1" t="s">
        <v>776</v>
      </c>
      <c r="H305" s="4">
        <f>IFERROR(D305-VLOOKUP(A305,[1]RAW!$A$1:$J$297,4,FALSE),D305)</f>
        <v>0</v>
      </c>
      <c r="I305" t="str">
        <f t="shared" si="17"/>
        <v>Equity</v>
      </c>
      <c r="J305" t="str">
        <f t="shared" si="18"/>
        <v>Developed Markets Robotics &amp; AI</v>
      </c>
    </row>
  </sheetData>
  <sortState ref="A2:J297">
    <sortCondition descending="1" ref="H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승기</dc:creator>
  <cp:lastModifiedBy>이 승기</cp:lastModifiedBy>
  <dcterms:created xsi:type="dcterms:W3CDTF">2025-01-06T06:13:28Z</dcterms:created>
  <dcterms:modified xsi:type="dcterms:W3CDTF">2025-01-09T05:49:10Z</dcterms:modified>
</cp:coreProperties>
</file>