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ckchen/Documents/ling/Ling575SDS/"/>
    </mc:Choice>
  </mc:AlternateContent>
  <bookViews>
    <workbookView xWindow="0" yWindow="460" windowWidth="28800" windowHeight="17460" tabRatio="500" activeTab="8"/>
  </bookViews>
  <sheets>
    <sheet name="ATT" sheetId="1" r:id="rId1"/>
    <sheet name="CMU" sheetId="2" r:id="rId2"/>
    <sheet name="BBN" sheetId="3" r:id="rId3"/>
    <sheet name="SRI" sheetId="4" r:id="rId4"/>
    <sheet name="IBM" sheetId="5" r:id="rId5"/>
    <sheet name="MIT" sheetId="6" r:id="rId6"/>
    <sheet name="COL" sheetId="7" r:id="rId7"/>
    <sheet name="LUC" sheetId="8" r:id="rId8"/>
    <sheet name="Summary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9" l="1"/>
  <c r="H12" i="9"/>
  <c r="H11" i="9"/>
  <c r="H10" i="9"/>
  <c r="H9" i="9"/>
  <c r="H8" i="9"/>
  <c r="D7" i="9"/>
  <c r="H7" i="9"/>
  <c r="H6" i="9"/>
  <c r="H5" i="9"/>
  <c r="H4" i="9"/>
  <c r="H3" i="9"/>
  <c r="G4" i="9"/>
  <c r="G5" i="9"/>
  <c r="G6" i="9"/>
  <c r="G7" i="9"/>
  <c r="G8" i="9"/>
  <c r="G9" i="9"/>
  <c r="G10" i="9"/>
  <c r="G11" i="9"/>
  <c r="G12" i="9"/>
  <c r="F4" i="9"/>
  <c r="F5" i="9"/>
  <c r="F6" i="9"/>
  <c r="F7" i="9"/>
  <c r="F8" i="9"/>
  <c r="F9" i="9"/>
  <c r="F10" i="9"/>
  <c r="F11" i="9"/>
  <c r="F12" i="9"/>
  <c r="E4" i="9"/>
  <c r="E5" i="9"/>
  <c r="E6" i="9"/>
  <c r="E7" i="9"/>
  <c r="E8" i="9"/>
  <c r="E9" i="9"/>
  <c r="E10" i="9"/>
  <c r="E11" i="9"/>
  <c r="E12" i="9"/>
  <c r="G3" i="9"/>
  <c r="F3" i="9"/>
  <c r="E3" i="9"/>
  <c r="D4" i="9"/>
  <c r="D5" i="9"/>
  <c r="D6" i="9"/>
  <c r="D8" i="9"/>
  <c r="D9" i="9"/>
  <c r="D10" i="9"/>
  <c r="D11" i="9"/>
  <c r="D12" i="9"/>
  <c r="D3" i="9"/>
  <c r="C3" i="9"/>
  <c r="C4" i="9"/>
  <c r="C5" i="9"/>
  <c r="C6" i="9"/>
  <c r="C7" i="9"/>
  <c r="C8" i="9"/>
  <c r="C9" i="9"/>
  <c r="C10" i="9"/>
  <c r="C11" i="9"/>
  <c r="C12" i="9"/>
  <c r="B5" i="9"/>
  <c r="B6" i="9"/>
  <c r="B7" i="9"/>
  <c r="B8" i="9"/>
  <c r="B9" i="9"/>
  <c r="B10" i="9"/>
  <c r="B11" i="9"/>
  <c r="B12" i="9"/>
  <c r="B3" i="9"/>
  <c r="D11" i="8"/>
  <c r="D10" i="8"/>
  <c r="D9" i="8"/>
  <c r="D8" i="8"/>
  <c r="D7" i="8"/>
  <c r="D6" i="8"/>
  <c r="D5" i="8"/>
  <c r="D4" i="8"/>
  <c r="D3" i="8"/>
  <c r="D2" i="8"/>
  <c r="D11" i="7"/>
  <c r="D10" i="7"/>
  <c r="D9" i="7"/>
  <c r="D8" i="7"/>
  <c r="D7" i="7"/>
  <c r="D6" i="7"/>
  <c r="D5" i="7"/>
  <c r="D4" i="7"/>
  <c r="D3" i="7"/>
  <c r="D2" i="7"/>
  <c r="D11" i="6"/>
  <c r="D10" i="6"/>
  <c r="D9" i="6"/>
  <c r="D8" i="6"/>
  <c r="D7" i="6"/>
  <c r="D6" i="6"/>
  <c r="D5" i="6"/>
  <c r="D4" i="6"/>
  <c r="D3" i="6"/>
  <c r="D2" i="6"/>
  <c r="D11" i="5"/>
  <c r="D10" i="5"/>
  <c r="D9" i="5"/>
  <c r="D8" i="5"/>
  <c r="D7" i="5"/>
  <c r="D6" i="5"/>
  <c r="D5" i="5"/>
  <c r="D4" i="5"/>
  <c r="D3" i="5"/>
  <c r="D2" i="5"/>
  <c r="D11" i="4"/>
  <c r="D10" i="4"/>
  <c r="D9" i="4"/>
  <c r="D8" i="4"/>
  <c r="D7" i="4"/>
  <c r="D6" i="4"/>
  <c r="D5" i="4"/>
  <c r="D4" i="4"/>
  <c r="D3" i="4"/>
  <c r="D2" i="4"/>
  <c r="D11" i="3"/>
  <c r="D10" i="3"/>
  <c r="D9" i="3"/>
  <c r="D8" i="3"/>
  <c r="D7" i="3"/>
  <c r="D6" i="3"/>
  <c r="D5" i="3"/>
  <c r="D4" i="3"/>
  <c r="D3" i="3"/>
  <c r="D2" i="3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<sst xmlns="http://schemas.openxmlformats.org/spreadsheetml/2006/main" count="105" uniqueCount="15">
  <si>
    <t>ASR</t>
  </si>
  <si>
    <t>System Average Length</t>
  </si>
  <si>
    <t>User Average Lengh</t>
  </si>
  <si>
    <t>Repetition (last sentence)</t>
  </si>
  <si>
    <t>Repetition (last two sentences)</t>
  </si>
  <si>
    <t>Sentiment (neg)</t>
  </si>
  <si>
    <t>Sentiment (pos)</t>
  </si>
  <si>
    <t>Sentiment (compound)</t>
  </si>
  <si>
    <t>Average Turns</t>
  </si>
  <si>
    <t>Interactions</t>
  </si>
  <si>
    <t>Delta</t>
  </si>
  <si>
    <t>MIN</t>
  </si>
  <si>
    <t>MAX</t>
  </si>
  <si>
    <t>AVG</t>
  </si>
  <si>
    <t>Delta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</si>
</sst>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9" fontId="0" fillId="0" borderId="0" xfId="1" applyFont="1"/>
    <xf numFmtId="0" fontId="4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2" fontId="0" fillId="0" borderId="0" xfId="1" applyNumberFormat="1" applyFon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0" xfId="0" applyBorder="1"/>
    <xf numFmtId="9" fontId="0" fillId="0" borderId="5" xfId="1" applyFont="1" applyBorder="1"/>
    <xf numFmtId="0" fontId="0" fillId="0" borderId="6" xfId="0" applyBorder="1"/>
    <xf numFmtId="0" fontId="0" fillId="0" borderId="7" xfId="0" applyBorder="1"/>
    <xf numFmtId="9" fontId="0" fillId="0" borderId="8" xfId="1" applyFont="1" applyBorder="1"/>
    <xf numFmtId="0" fontId="0" fillId="0" borderId="1" xfId="0" applyBorder="1"/>
    <xf numFmtId="0" fontId="4" fillId="0" borderId="4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2" fontId="4" fillId="0" borderId="0" xfId="1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4" fillId="0" borderId="4" xfId="0" applyFont="1" applyBorder="1"/>
    <xf numFmtId="0" fontId="4" fillId="0" borderId="0" xfId="0" applyFont="1" applyBorder="1"/>
    <xf numFmtId="2" fontId="4" fillId="0" borderId="0" xfId="1" applyNumberFormat="1" applyFont="1" applyBorder="1"/>
    <xf numFmtId="0" fontId="4" fillId="0" borderId="6" xfId="0" applyFont="1" applyBorder="1"/>
    <xf numFmtId="0" fontId="4" fillId="0" borderId="7" xfId="0" applyFont="1" applyBorder="1"/>
    <xf numFmtId="2" fontId="4" fillId="0" borderId="7" xfId="1" applyNumberFormat="1" applyFont="1" applyBorder="1"/>
    <xf numFmtId="9" fontId="0" fillId="0" borderId="0" xfId="1" applyFont="1" applyBorder="1"/>
    <xf numFmtId="9" fontId="4" fillId="0" borderId="0" xfId="1" applyFont="1" applyBorder="1"/>
    <xf numFmtId="2" fontId="0" fillId="0" borderId="0" xfId="1" applyNumberFormat="1" applyFont="1" applyBorder="1"/>
    <xf numFmtId="0" fontId="0" fillId="0" borderId="2" xfId="0" applyBorder="1" applyAlignment="1">
      <alignment horizontal="center"/>
    </xf>
    <xf numFmtId="9" fontId="4" fillId="0" borderId="0" xfId="1" applyFont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Ruler="0" workbookViewId="0">
      <selection activeCell="B3" sqref="B3:C3"/>
    </sheetView>
  </sheetViews>
  <sheetFormatPr baseColWidth="10" defaultRowHeight="16" x14ac:dyDescent="0.2"/>
  <cols>
    <col min="1" max="1" width="27.1640625" customWidth="1"/>
  </cols>
  <sheetData>
    <row r="1" spans="1:4" s="3" customFormat="1" x14ac:dyDescent="0.2">
      <c r="A1" s="6"/>
      <c r="B1" s="7">
        <v>2000</v>
      </c>
      <c r="C1" s="7">
        <v>2001</v>
      </c>
      <c r="D1" s="8" t="s">
        <v>10</v>
      </c>
    </row>
    <row r="2" spans="1:4" x14ac:dyDescent="0.2">
      <c r="A2" s="9" t="s">
        <v>9</v>
      </c>
      <c r="B2" s="10">
        <v>81</v>
      </c>
      <c r="C2" s="10">
        <v>158</v>
      </c>
      <c r="D2" s="11">
        <f>(C2-B2)/B2</f>
        <v>0.95061728395061729</v>
      </c>
    </row>
    <row r="3" spans="1:4" x14ac:dyDescent="0.2">
      <c r="A3" s="9" t="s">
        <v>0</v>
      </c>
      <c r="B3" s="26">
        <v>0.86</v>
      </c>
      <c r="C3" s="26">
        <v>0.78</v>
      </c>
      <c r="D3" s="11">
        <f t="shared" ref="D3:D11" si="0">(C3-B3)/B3</f>
        <v>-9.3023255813953445E-2</v>
      </c>
    </row>
    <row r="4" spans="1:4" x14ac:dyDescent="0.2">
      <c r="A4" s="9" t="s">
        <v>1</v>
      </c>
      <c r="B4" s="10">
        <v>25.7</v>
      </c>
      <c r="C4" s="10">
        <v>23.8</v>
      </c>
      <c r="D4" s="11">
        <f t="shared" si="0"/>
        <v>-7.3929961089494109E-2</v>
      </c>
    </row>
    <row r="5" spans="1:4" x14ac:dyDescent="0.2">
      <c r="A5" s="9" t="s">
        <v>2</v>
      </c>
      <c r="B5" s="10">
        <v>2.2000000000000002</v>
      </c>
      <c r="C5" s="10">
        <v>1.4</v>
      </c>
      <c r="D5" s="11">
        <f t="shared" si="0"/>
        <v>-0.3636363636363637</v>
      </c>
    </row>
    <row r="6" spans="1:4" x14ac:dyDescent="0.2">
      <c r="A6" s="9" t="s">
        <v>3</v>
      </c>
      <c r="B6" s="26">
        <v>0.31</v>
      </c>
      <c r="C6" s="26">
        <v>0.63</v>
      </c>
      <c r="D6" s="11">
        <f t="shared" si="0"/>
        <v>1.032258064516129</v>
      </c>
    </row>
    <row r="7" spans="1:4" x14ac:dyDescent="0.2">
      <c r="A7" s="9" t="s">
        <v>4</v>
      </c>
      <c r="B7" s="26">
        <v>0.05</v>
      </c>
      <c r="C7" s="26">
        <v>0.26</v>
      </c>
      <c r="D7" s="11">
        <f t="shared" si="0"/>
        <v>4.2</v>
      </c>
    </row>
    <row r="8" spans="1:4" x14ac:dyDescent="0.2">
      <c r="A8" s="9" t="s">
        <v>5</v>
      </c>
      <c r="B8" s="28">
        <v>0.16</v>
      </c>
      <c r="C8" s="28">
        <v>0.14000000000000001</v>
      </c>
      <c r="D8" s="11">
        <f t="shared" si="0"/>
        <v>-0.12499999999999993</v>
      </c>
    </row>
    <row r="9" spans="1:4" x14ac:dyDescent="0.2">
      <c r="A9" s="9" t="s">
        <v>6</v>
      </c>
      <c r="B9" s="28">
        <v>0.15</v>
      </c>
      <c r="C9" s="28">
        <v>0.17</v>
      </c>
      <c r="D9" s="11">
        <f t="shared" si="0"/>
        <v>0.13333333333333347</v>
      </c>
    </row>
    <row r="10" spans="1:4" x14ac:dyDescent="0.2">
      <c r="A10" s="9" t="s">
        <v>7</v>
      </c>
      <c r="B10" s="28">
        <v>0.02</v>
      </c>
      <c r="C10" s="28">
        <v>0.01</v>
      </c>
      <c r="D10" s="11">
        <f t="shared" si="0"/>
        <v>-0.5</v>
      </c>
    </row>
    <row r="11" spans="1:4" ht="17" thickBot="1" x14ac:dyDescent="0.25">
      <c r="A11" s="12" t="s">
        <v>8</v>
      </c>
      <c r="B11" s="13">
        <v>17</v>
      </c>
      <c r="C11" s="13">
        <v>33</v>
      </c>
      <c r="D11" s="14">
        <f t="shared" si="0"/>
        <v>0.94117647058823528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Ruler="0" workbookViewId="0">
      <selection activeCell="B6" sqref="B6:C7"/>
    </sheetView>
  </sheetViews>
  <sheetFormatPr baseColWidth="10" defaultRowHeight="16" x14ac:dyDescent="0.2"/>
  <cols>
    <col min="1" max="1" width="25.1640625" customWidth="1"/>
  </cols>
  <sheetData>
    <row r="1" spans="1:4" s="3" customFormat="1" x14ac:dyDescent="0.2">
      <c r="B1" s="3">
        <v>2000</v>
      </c>
      <c r="C1" s="3">
        <v>2001</v>
      </c>
      <c r="D1" s="3" t="s">
        <v>10</v>
      </c>
    </row>
    <row r="2" spans="1:4" x14ac:dyDescent="0.2">
      <c r="A2" t="s">
        <v>9</v>
      </c>
      <c r="B2">
        <v>75</v>
      </c>
      <c r="C2">
        <v>126</v>
      </c>
      <c r="D2" s="1">
        <f>(C2-B2)/B2</f>
        <v>0.68</v>
      </c>
    </row>
    <row r="3" spans="1:4" x14ac:dyDescent="0.2">
      <c r="A3" t="s">
        <v>0</v>
      </c>
      <c r="B3" s="1">
        <v>0.79</v>
      </c>
      <c r="C3" s="1">
        <v>0.84</v>
      </c>
      <c r="D3" s="1">
        <f t="shared" ref="D3:D11" si="0">(C3-B3)/B3</f>
        <v>6.3291139240506236E-2</v>
      </c>
    </row>
    <row r="4" spans="1:4" x14ac:dyDescent="0.2">
      <c r="A4" t="s">
        <v>1</v>
      </c>
      <c r="B4">
        <v>50.7</v>
      </c>
      <c r="C4">
        <v>21.4</v>
      </c>
      <c r="D4" s="1">
        <f t="shared" si="0"/>
        <v>-0.57790927021696259</v>
      </c>
    </row>
    <row r="5" spans="1:4" x14ac:dyDescent="0.2">
      <c r="A5" t="s">
        <v>2</v>
      </c>
      <c r="B5">
        <v>3.3</v>
      </c>
      <c r="C5">
        <v>2.4</v>
      </c>
      <c r="D5" s="1">
        <f t="shared" si="0"/>
        <v>-0.27272727272727271</v>
      </c>
    </row>
    <row r="6" spans="1:4" x14ac:dyDescent="0.2">
      <c r="A6" t="s">
        <v>3</v>
      </c>
      <c r="B6" s="1">
        <v>0.28000000000000003</v>
      </c>
      <c r="C6" s="1">
        <v>0.6</v>
      </c>
      <c r="D6" s="1">
        <f t="shared" si="0"/>
        <v>1.1428571428571426</v>
      </c>
    </row>
    <row r="7" spans="1:4" x14ac:dyDescent="0.2">
      <c r="A7" t="s">
        <v>4</v>
      </c>
      <c r="B7" s="1">
        <v>0.09</v>
      </c>
      <c r="C7" s="1">
        <v>0.14000000000000001</v>
      </c>
      <c r="D7" s="1">
        <f t="shared" si="0"/>
        <v>0.5555555555555558</v>
      </c>
    </row>
    <row r="8" spans="1:4" x14ac:dyDescent="0.2">
      <c r="A8" t="s">
        <v>5</v>
      </c>
      <c r="B8">
        <v>0.14000000000000001</v>
      </c>
      <c r="C8">
        <v>0.1</v>
      </c>
      <c r="D8" s="1">
        <f t="shared" si="0"/>
        <v>-0.28571428571428575</v>
      </c>
    </row>
    <row r="9" spans="1:4" x14ac:dyDescent="0.2">
      <c r="A9" t="s">
        <v>6</v>
      </c>
      <c r="B9">
        <v>0.23</v>
      </c>
      <c r="C9">
        <v>0.33</v>
      </c>
      <c r="D9" s="1">
        <f t="shared" si="0"/>
        <v>0.43478260869565216</v>
      </c>
    </row>
    <row r="10" spans="1:4" x14ac:dyDescent="0.2">
      <c r="A10" t="s">
        <v>7</v>
      </c>
      <c r="B10">
        <v>7.0000000000000007E-2</v>
      </c>
      <c r="C10">
        <v>0.13</v>
      </c>
      <c r="D10" s="1">
        <f t="shared" si="0"/>
        <v>0.85714285714285698</v>
      </c>
    </row>
    <row r="11" spans="1:4" x14ac:dyDescent="0.2">
      <c r="A11" t="s">
        <v>8</v>
      </c>
      <c r="B11">
        <v>19</v>
      </c>
      <c r="C11">
        <v>31</v>
      </c>
      <c r="D11" s="1">
        <f t="shared" si="0"/>
        <v>0.63157894736842102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Ruler="0" workbookViewId="0">
      <selection activeCell="B6" sqref="B6:C7"/>
    </sheetView>
  </sheetViews>
  <sheetFormatPr baseColWidth="10" defaultRowHeight="16" x14ac:dyDescent="0.2"/>
  <cols>
    <col min="1" max="1" width="19.33203125" customWidth="1"/>
  </cols>
  <sheetData>
    <row r="1" spans="1:4" s="3" customFormat="1" x14ac:dyDescent="0.2">
      <c r="A1" s="4"/>
      <c r="B1" s="4">
        <v>2000</v>
      </c>
      <c r="C1" s="4">
        <v>2001</v>
      </c>
      <c r="D1" s="4" t="s">
        <v>10</v>
      </c>
    </row>
    <row r="2" spans="1:4" x14ac:dyDescent="0.2">
      <c r="A2" s="2" t="s">
        <v>9</v>
      </c>
      <c r="B2" s="2">
        <v>74</v>
      </c>
      <c r="C2" s="2">
        <v>141</v>
      </c>
      <c r="D2" s="1">
        <f>(C2-B2)/B2</f>
        <v>0.90540540540540537</v>
      </c>
    </row>
    <row r="3" spans="1:4" x14ac:dyDescent="0.2">
      <c r="A3" s="2" t="s">
        <v>0</v>
      </c>
      <c r="B3" s="30">
        <v>0.89</v>
      </c>
      <c r="C3" s="30">
        <v>0.94</v>
      </c>
      <c r="D3" s="1">
        <f t="shared" ref="D3:D11" si="0">(C3-B3)/B3</f>
        <v>5.6179775280898799E-2</v>
      </c>
    </row>
    <row r="4" spans="1:4" x14ac:dyDescent="0.2">
      <c r="A4" s="2" t="s">
        <v>1</v>
      </c>
      <c r="B4" s="2">
        <v>29.6</v>
      </c>
      <c r="C4" s="2">
        <v>14.1</v>
      </c>
      <c r="D4" s="1">
        <f t="shared" si="0"/>
        <v>-0.52364864864864868</v>
      </c>
    </row>
    <row r="5" spans="1:4" x14ac:dyDescent="0.2">
      <c r="A5" s="2" t="s">
        <v>2</v>
      </c>
      <c r="B5" s="2">
        <v>2.1</v>
      </c>
      <c r="C5" s="2">
        <v>1.7</v>
      </c>
      <c r="D5" s="1">
        <f t="shared" si="0"/>
        <v>-0.19047619047619052</v>
      </c>
    </row>
    <row r="6" spans="1:4" x14ac:dyDescent="0.2">
      <c r="A6" s="2" t="s">
        <v>3</v>
      </c>
      <c r="B6" s="30">
        <v>0.28000000000000003</v>
      </c>
      <c r="C6" s="30">
        <v>0.6</v>
      </c>
      <c r="D6" s="1">
        <f t="shared" si="0"/>
        <v>1.1428571428571426</v>
      </c>
    </row>
    <row r="7" spans="1:4" x14ac:dyDescent="0.2">
      <c r="A7" s="2" t="s">
        <v>4</v>
      </c>
      <c r="B7" s="30">
        <v>0.11</v>
      </c>
      <c r="C7" s="30">
        <v>0.37</v>
      </c>
      <c r="D7" s="1">
        <f t="shared" si="0"/>
        <v>2.3636363636363638</v>
      </c>
    </row>
    <row r="8" spans="1:4" x14ac:dyDescent="0.2">
      <c r="A8" s="2" t="s">
        <v>5</v>
      </c>
      <c r="B8" s="2">
        <v>0.14000000000000001</v>
      </c>
      <c r="C8" s="2">
        <v>0.1</v>
      </c>
      <c r="D8" s="1">
        <f t="shared" si="0"/>
        <v>-0.28571428571428575</v>
      </c>
    </row>
    <row r="9" spans="1:4" x14ac:dyDescent="0.2">
      <c r="A9" s="2" t="s">
        <v>6</v>
      </c>
      <c r="B9" s="2">
        <v>0.22</v>
      </c>
      <c r="C9" s="2">
        <v>0.27</v>
      </c>
      <c r="D9" s="1">
        <f t="shared" si="0"/>
        <v>0.22727272727272735</v>
      </c>
    </row>
    <row r="10" spans="1:4" x14ac:dyDescent="0.2">
      <c r="A10" s="2" t="s">
        <v>7</v>
      </c>
      <c r="B10" s="2">
        <v>0.05</v>
      </c>
      <c r="C10" s="2">
        <v>0.03</v>
      </c>
      <c r="D10" s="1">
        <f t="shared" si="0"/>
        <v>-0.40000000000000008</v>
      </c>
    </row>
    <row r="11" spans="1:4" x14ac:dyDescent="0.2">
      <c r="A11" s="2" t="s">
        <v>8</v>
      </c>
      <c r="B11" s="2">
        <v>16</v>
      </c>
      <c r="C11" s="2">
        <v>29</v>
      </c>
      <c r="D11" s="1">
        <f t="shared" si="0"/>
        <v>0.8125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Ruler="0" workbookViewId="0">
      <selection activeCell="B6" sqref="B6:C7"/>
    </sheetView>
  </sheetViews>
  <sheetFormatPr baseColWidth="10" defaultRowHeight="16" x14ac:dyDescent="0.2"/>
  <cols>
    <col min="1" max="1" width="16.33203125" customWidth="1"/>
  </cols>
  <sheetData>
    <row r="1" spans="1:4" x14ac:dyDescent="0.2">
      <c r="A1" s="4"/>
      <c r="B1" s="4">
        <v>2000</v>
      </c>
      <c r="C1" s="4">
        <v>2001</v>
      </c>
      <c r="D1" s="4" t="s">
        <v>10</v>
      </c>
    </row>
    <row r="2" spans="1:4" x14ac:dyDescent="0.2">
      <c r="A2" s="2" t="s">
        <v>9</v>
      </c>
      <c r="B2" s="2">
        <v>73</v>
      </c>
      <c r="C2" s="2">
        <v>141</v>
      </c>
      <c r="D2" s="1">
        <f>(C2-B2)/B2</f>
        <v>0.93150684931506844</v>
      </c>
    </row>
    <row r="3" spans="1:4" x14ac:dyDescent="0.2">
      <c r="A3" s="2" t="s">
        <v>0</v>
      </c>
      <c r="B3" s="30">
        <v>0.89</v>
      </c>
      <c r="C3" s="30">
        <v>0.83</v>
      </c>
      <c r="D3" s="1">
        <f t="shared" ref="D3:D11" si="0">(C3-B3)/B3</f>
        <v>-6.7415730337078705E-2</v>
      </c>
    </row>
    <row r="4" spans="1:4" x14ac:dyDescent="0.2">
      <c r="A4" s="2" t="s">
        <v>1</v>
      </c>
      <c r="B4" s="2">
        <v>18.2</v>
      </c>
      <c r="C4" s="2">
        <v>17.8</v>
      </c>
      <c r="D4" s="1">
        <f t="shared" si="0"/>
        <v>-2.19780219780219E-2</v>
      </c>
    </row>
    <row r="5" spans="1:4" x14ac:dyDescent="0.2">
      <c r="A5" s="2" t="s">
        <v>2</v>
      </c>
      <c r="B5" s="2">
        <v>2.8</v>
      </c>
      <c r="C5" s="2">
        <v>2.6</v>
      </c>
      <c r="D5" s="1">
        <f t="shared" si="0"/>
        <v>-7.1428571428571341E-2</v>
      </c>
    </row>
    <row r="6" spans="1:4" x14ac:dyDescent="0.2">
      <c r="A6" s="2" t="s">
        <v>3</v>
      </c>
      <c r="B6" s="30">
        <v>0.53</v>
      </c>
      <c r="C6" s="30">
        <v>0.7</v>
      </c>
      <c r="D6" s="1">
        <f t="shared" si="0"/>
        <v>0.32075471698113195</v>
      </c>
    </row>
    <row r="7" spans="1:4" x14ac:dyDescent="0.2">
      <c r="A7" s="2" t="s">
        <v>4</v>
      </c>
      <c r="B7" s="30">
        <v>0.26</v>
      </c>
      <c r="C7" s="30">
        <v>0.48</v>
      </c>
      <c r="D7" s="1">
        <f t="shared" si="0"/>
        <v>0.84615384615384603</v>
      </c>
    </row>
    <row r="8" spans="1:4" x14ac:dyDescent="0.2">
      <c r="A8" s="2" t="s">
        <v>5</v>
      </c>
      <c r="B8" s="2">
        <v>0.14000000000000001</v>
      </c>
      <c r="C8" s="2">
        <v>0.13</v>
      </c>
      <c r="D8" s="1">
        <f t="shared" si="0"/>
        <v>-7.142857142857148E-2</v>
      </c>
    </row>
    <row r="9" spans="1:4" x14ac:dyDescent="0.2">
      <c r="A9" s="2" t="s">
        <v>6</v>
      </c>
      <c r="B9" s="2">
        <v>0.2</v>
      </c>
      <c r="C9" s="2">
        <v>0.21</v>
      </c>
      <c r="D9" s="1">
        <f t="shared" si="0"/>
        <v>4.9999999999999906E-2</v>
      </c>
    </row>
    <row r="10" spans="1:4" x14ac:dyDescent="0.2">
      <c r="A10" s="2" t="s">
        <v>7</v>
      </c>
      <c r="B10" s="2">
        <v>7.0000000000000007E-2</v>
      </c>
      <c r="C10" s="2">
        <v>0.06</v>
      </c>
      <c r="D10" s="1">
        <f t="shared" si="0"/>
        <v>-0.14285714285714296</v>
      </c>
    </row>
    <row r="11" spans="1:4" x14ac:dyDescent="0.2">
      <c r="A11" s="2" t="s">
        <v>8</v>
      </c>
      <c r="B11" s="2">
        <v>19</v>
      </c>
      <c r="C11" s="2">
        <v>34</v>
      </c>
      <c r="D11" s="1">
        <f t="shared" si="0"/>
        <v>0.78947368421052633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Ruler="0" workbookViewId="0">
      <selection activeCell="B6" sqref="B6:C7"/>
    </sheetView>
  </sheetViews>
  <sheetFormatPr baseColWidth="10" defaultRowHeight="16" x14ac:dyDescent="0.2"/>
  <cols>
    <col min="1" max="1" width="21.83203125" customWidth="1"/>
  </cols>
  <sheetData>
    <row r="1" spans="1:4" x14ac:dyDescent="0.2">
      <c r="A1" s="4"/>
      <c r="B1" s="4">
        <v>2000</v>
      </c>
      <c r="C1" s="4">
        <v>2001</v>
      </c>
      <c r="D1" s="4" t="s">
        <v>10</v>
      </c>
    </row>
    <row r="2" spans="1:4" x14ac:dyDescent="0.2">
      <c r="A2" s="2" t="s">
        <v>9</v>
      </c>
      <c r="B2" s="2">
        <v>73</v>
      </c>
      <c r="C2" s="2">
        <v>143</v>
      </c>
      <c r="D2" s="1">
        <f>(C2-B2)/B2</f>
        <v>0.95890410958904104</v>
      </c>
    </row>
    <row r="3" spans="1:4" x14ac:dyDescent="0.2">
      <c r="A3" s="2" t="s">
        <v>0</v>
      </c>
      <c r="B3" s="30">
        <v>0.72</v>
      </c>
      <c r="C3" s="30">
        <v>0.83</v>
      </c>
      <c r="D3" s="1">
        <f t="shared" ref="D3:D11" si="0">(C3-B3)/B3</f>
        <v>0.15277777777777776</v>
      </c>
    </row>
    <row r="4" spans="1:4" x14ac:dyDescent="0.2">
      <c r="A4" s="2" t="s">
        <v>1</v>
      </c>
      <c r="B4" s="2">
        <v>32.799999999999997</v>
      </c>
      <c r="C4" s="2">
        <v>32.200000000000003</v>
      </c>
      <c r="D4" s="1">
        <f t="shared" si="0"/>
        <v>-1.8292682926829097E-2</v>
      </c>
    </row>
    <row r="5" spans="1:4" x14ac:dyDescent="0.2">
      <c r="A5" s="2" t="s">
        <v>2</v>
      </c>
      <c r="B5" s="2">
        <v>2.6</v>
      </c>
      <c r="C5" s="2">
        <v>2.7</v>
      </c>
      <c r="D5" s="1">
        <f t="shared" si="0"/>
        <v>3.8461538461538491E-2</v>
      </c>
    </row>
    <row r="6" spans="1:4" x14ac:dyDescent="0.2">
      <c r="A6" s="2" t="s">
        <v>3</v>
      </c>
      <c r="B6" s="30">
        <v>0.71</v>
      </c>
      <c r="C6" s="30">
        <v>0.62</v>
      </c>
      <c r="D6" s="1">
        <f t="shared" si="0"/>
        <v>-0.12676056338028166</v>
      </c>
    </row>
    <row r="7" spans="1:4" x14ac:dyDescent="0.2">
      <c r="A7" s="2" t="s">
        <v>4</v>
      </c>
      <c r="B7" s="30">
        <v>0.22</v>
      </c>
      <c r="C7" s="30">
        <v>0.21</v>
      </c>
      <c r="D7" s="1">
        <f t="shared" si="0"/>
        <v>-4.5454545454545497E-2</v>
      </c>
    </row>
    <row r="8" spans="1:4" x14ac:dyDescent="0.2">
      <c r="A8" s="2" t="s">
        <v>5</v>
      </c>
      <c r="B8" s="2">
        <v>7.0000000000000007E-2</v>
      </c>
      <c r="C8" s="2">
        <v>0.04</v>
      </c>
      <c r="D8" s="1">
        <f t="shared" si="0"/>
        <v>-0.4285714285714286</v>
      </c>
    </row>
    <row r="9" spans="1:4" x14ac:dyDescent="0.2">
      <c r="A9" s="2" t="s">
        <v>6</v>
      </c>
      <c r="B9" s="2">
        <v>0.17</v>
      </c>
      <c r="C9" s="2">
        <v>0.24</v>
      </c>
      <c r="D9" s="1">
        <f t="shared" si="0"/>
        <v>0.41176470588235281</v>
      </c>
    </row>
    <row r="10" spans="1:4" x14ac:dyDescent="0.2">
      <c r="A10" s="2" t="s">
        <v>7</v>
      </c>
      <c r="B10" s="2">
        <v>0.06</v>
      </c>
      <c r="C10" s="2">
        <v>0.1</v>
      </c>
      <c r="D10" s="1">
        <f t="shared" si="0"/>
        <v>0.66666666666666685</v>
      </c>
    </row>
    <row r="11" spans="1:4" x14ac:dyDescent="0.2">
      <c r="A11" s="2" t="s">
        <v>8</v>
      </c>
      <c r="B11" s="2">
        <v>18</v>
      </c>
      <c r="C11" s="2">
        <v>29</v>
      </c>
      <c r="D11" s="1">
        <f t="shared" si="0"/>
        <v>0.61111111111111116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Ruler="0" workbookViewId="0">
      <selection activeCell="B6" sqref="B6:C7"/>
    </sheetView>
  </sheetViews>
  <sheetFormatPr baseColWidth="10" defaultRowHeight="16" x14ac:dyDescent="0.2"/>
  <cols>
    <col min="1" max="1" width="15.33203125" customWidth="1"/>
  </cols>
  <sheetData>
    <row r="1" spans="1:4" x14ac:dyDescent="0.2">
      <c r="A1" s="4"/>
      <c r="B1" s="4">
        <v>2000</v>
      </c>
      <c r="C1" s="4">
        <v>2001</v>
      </c>
      <c r="D1" s="4" t="s">
        <v>10</v>
      </c>
    </row>
    <row r="2" spans="1:4" x14ac:dyDescent="0.2">
      <c r="A2" s="2" t="s">
        <v>9</v>
      </c>
      <c r="B2" s="2">
        <v>71</v>
      </c>
      <c r="C2" s="2">
        <v>154</v>
      </c>
      <c r="D2" s="1">
        <f>(C2-B2)/B2</f>
        <v>1.1690140845070423</v>
      </c>
    </row>
    <row r="3" spans="1:4" x14ac:dyDescent="0.2">
      <c r="A3" s="2" t="s">
        <v>0</v>
      </c>
      <c r="B3" s="30">
        <v>0.77</v>
      </c>
      <c r="C3" s="30">
        <v>0.9</v>
      </c>
      <c r="D3" s="1">
        <f t="shared" ref="D3:D11" si="0">(C3-B3)/B3</f>
        <v>0.16883116883116883</v>
      </c>
    </row>
    <row r="4" spans="1:4" x14ac:dyDescent="0.2">
      <c r="A4" s="2" t="s">
        <v>1</v>
      </c>
      <c r="B4" s="2">
        <v>20</v>
      </c>
      <c r="C4" s="2">
        <v>24</v>
      </c>
      <c r="D4" s="1">
        <f t="shared" si="0"/>
        <v>0.2</v>
      </c>
    </row>
    <row r="5" spans="1:4" x14ac:dyDescent="0.2">
      <c r="A5" s="2" t="s">
        <v>2</v>
      </c>
      <c r="B5" s="2">
        <v>3.9</v>
      </c>
      <c r="C5" s="2">
        <v>4.2</v>
      </c>
      <c r="D5" s="1">
        <f t="shared" si="0"/>
        <v>7.6923076923076997E-2</v>
      </c>
    </row>
    <row r="6" spans="1:4" x14ac:dyDescent="0.2">
      <c r="A6" s="2" t="s">
        <v>3</v>
      </c>
      <c r="B6" s="30">
        <v>0.49</v>
      </c>
      <c r="C6" s="30">
        <v>0.46</v>
      </c>
      <c r="D6" s="1">
        <f t="shared" si="0"/>
        <v>-6.122448979591831E-2</v>
      </c>
    </row>
    <row r="7" spans="1:4" x14ac:dyDescent="0.2">
      <c r="A7" s="2" t="s">
        <v>4</v>
      </c>
      <c r="B7" s="30">
        <v>0.18</v>
      </c>
      <c r="C7" s="30">
        <v>0.12</v>
      </c>
      <c r="D7" s="1">
        <f t="shared" si="0"/>
        <v>-0.33333333333333331</v>
      </c>
    </row>
    <row r="8" spans="1:4" x14ac:dyDescent="0.2">
      <c r="A8" s="2" t="s">
        <v>5</v>
      </c>
      <c r="B8" s="2">
        <v>0.04</v>
      </c>
      <c r="C8" s="2">
        <v>0.05</v>
      </c>
      <c r="D8" s="1">
        <f t="shared" si="0"/>
        <v>0.25000000000000006</v>
      </c>
    </row>
    <row r="9" spans="1:4" x14ac:dyDescent="0.2">
      <c r="A9" s="2" t="s">
        <v>6</v>
      </c>
      <c r="B9" s="2">
        <v>0.18</v>
      </c>
      <c r="C9" s="2">
        <v>0.23</v>
      </c>
      <c r="D9" s="1">
        <f t="shared" si="0"/>
        <v>0.2777777777777779</v>
      </c>
    </row>
    <row r="10" spans="1:4" x14ac:dyDescent="0.2">
      <c r="A10" s="2" t="s">
        <v>7</v>
      </c>
      <c r="B10" s="2">
        <v>0.1</v>
      </c>
      <c r="C10" s="2">
        <v>0.12</v>
      </c>
      <c r="D10" s="1">
        <f t="shared" si="0"/>
        <v>0.1999999999999999</v>
      </c>
    </row>
    <row r="11" spans="1:4" x14ac:dyDescent="0.2">
      <c r="A11" s="2" t="s">
        <v>8</v>
      </c>
      <c r="B11" s="2">
        <v>20</v>
      </c>
      <c r="C11" s="2">
        <v>20</v>
      </c>
      <c r="D11" s="1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Ruler="0" workbookViewId="0">
      <selection activeCell="B6" sqref="B6:C7"/>
    </sheetView>
  </sheetViews>
  <sheetFormatPr baseColWidth="10" defaultRowHeight="16" x14ac:dyDescent="0.2"/>
  <cols>
    <col min="1" max="1" width="21.6640625" customWidth="1"/>
  </cols>
  <sheetData>
    <row r="1" spans="1:4" x14ac:dyDescent="0.2">
      <c r="A1" s="4"/>
      <c r="B1" s="4">
        <v>2000</v>
      </c>
      <c r="C1" s="4">
        <v>2001</v>
      </c>
      <c r="D1" s="4" t="s">
        <v>10</v>
      </c>
    </row>
    <row r="2" spans="1:4" x14ac:dyDescent="0.2">
      <c r="A2" s="2" t="s">
        <v>9</v>
      </c>
      <c r="B2" s="2">
        <v>69</v>
      </c>
      <c r="C2" s="2">
        <v>150</v>
      </c>
      <c r="D2" s="1">
        <f>(C2-B2)/B2</f>
        <v>1.173913043478261</v>
      </c>
    </row>
    <row r="3" spans="1:4" x14ac:dyDescent="0.2">
      <c r="A3" s="2" t="s">
        <v>0</v>
      </c>
      <c r="B3" s="30">
        <v>0.86</v>
      </c>
      <c r="C3" s="30">
        <v>0.91</v>
      </c>
      <c r="D3" s="1">
        <f t="shared" ref="D3:D11" si="0">(C3-B3)/B3</f>
        <v>5.8139534883720985E-2</v>
      </c>
    </row>
    <row r="4" spans="1:4" x14ac:dyDescent="0.2">
      <c r="A4" s="2" t="s">
        <v>1</v>
      </c>
      <c r="B4" s="2">
        <v>14.6</v>
      </c>
      <c r="C4" s="2">
        <v>16.2</v>
      </c>
      <c r="D4" s="1">
        <f t="shared" si="0"/>
        <v>0.10958904109589039</v>
      </c>
    </row>
    <row r="5" spans="1:4" x14ac:dyDescent="0.2">
      <c r="A5" s="2" t="s">
        <v>2</v>
      </c>
      <c r="B5" s="2">
        <v>2.2000000000000002</v>
      </c>
      <c r="C5" s="2">
        <v>1.8</v>
      </c>
      <c r="D5" s="1">
        <f t="shared" si="0"/>
        <v>-0.18181818181818185</v>
      </c>
    </row>
    <row r="6" spans="1:4" x14ac:dyDescent="0.2">
      <c r="A6" s="2" t="s">
        <v>3</v>
      </c>
      <c r="B6" s="30">
        <v>0.74</v>
      </c>
      <c r="C6" s="30">
        <v>0.83</v>
      </c>
      <c r="D6" s="1">
        <f t="shared" si="0"/>
        <v>0.12162162162162159</v>
      </c>
    </row>
    <row r="7" spans="1:4" x14ac:dyDescent="0.2">
      <c r="A7" s="2" t="s">
        <v>4</v>
      </c>
      <c r="B7" s="30">
        <v>0.26</v>
      </c>
      <c r="C7" s="30">
        <v>0.56999999999999995</v>
      </c>
      <c r="D7" s="1">
        <f t="shared" si="0"/>
        <v>1.1923076923076921</v>
      </c>
    </row>
    <row r="8" spans="1:4" x14ac:dyDescent="0.2">
      <c r="A8" s="2" t="s">
        <v>5</v>
      </c>
      <c r="B8" s="2">
        <v>0.17</v>
      </c>
      <c r="C8" s="2">
        <v>0.24</v>
      </c>
      <c r="D8" s="1">
        <f t="shared" si="0"/>
        <v>0.41176470588235281</v>
      </c>
    </row>
    <row r="9" spans="1:4" x14ac:dyDescent="0.2">
      <c r="A9" s="2" t="s">
        <v>6</v>
      </c>
      <c r="B9" s="2">
        <v>0.31</v>
      </c>
      <c r="C9" s="2">
        <v>0.28000000000000003</v>
      </c>
      <c r="D9" s="1">
        <f t="shared" si="0"/>
        <v>-9.6774193548387011E-2</v>
      </c>
    </row>
    <row r="10" spans="1:4" x14ac:dyDescent="0.2">
      <c r="A10" s="2" t="s">
        <v>7</v>
      </c>
      <c r="B10" s="2">
        <v>0.09</v>
      </c>
      <c r="C10" s="2">
        <v>0.04</v>
      </c>
      <c r="D10" s="1">
        <f t="shared" si="0"/>
        <v>-0.55555555555555558</v>
      </c>
    </row>
    <row r="11" spans="1:4" x14ac:dyDescent="0.2">
      <c r="A11" s="2" t="s">
        <v>8</v>
      </c>
      <c r="B11" s="2">
        <v>19</v>
      </c>
      <c r="C11" s="2">
        <v>46</v>
      </c>
      <c r="D11" s="1">
        <f t="shared" si="0"/>
        <v>1.4210526315789473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Ruler="0" workbookViewId="0">
      <selection activeCell="B6" sqref="B6:C7"/>
    </sheetView>
  </sheetViews>
  <sheetFormatPr baseColWidth="10" defaultRowHeight="16" x14ac:dyDescent="0.2"/>
  <sheetData>
    <row r="1" spans="1:4" x14ac:dyDescent="0.2">
      <c r="A1" s="4"/>
      <c r="B1" s="4">
        <v>2000</v>
      </c>
      <c r="C1" s="4">
        <v>2001</v>
      </c>
      <c r="D1" s="4" t="s">
        <v>10</v>
      </c>
    </row>
    <row r="2" spans="1:4" x14ac:dyDescent="0.2">
      <c r="A2" s="2" t="s">
        <v>9</v>
      </c>
      <c r="B2" s="2">
        <v>59</v>
      </c>
      <c r="C2" s="2">
        <v>135</v>
      </c>
      <c r="D2" s="1">
        <f>(C2-B2)/B2</f>
        <v>1.2881355932203389</v>
      </c>
    </row>
    <row r="3" spans="1:4" x14ac:dyDescent="0.2">
      <c r="A3" s="2" t="s">
        <v>0</v>
      </c>
      <c r="B3" s="30">
        <v>0.78</v>
      </c>
      <c r="C3" s="30">
        <v>0.87</v>
      </c>
      <c r="D3" s="1">
        <f t="shared" ref="D3:D11" si="0">(C3-B3)/B3</f>
        <v>0.11538461538461534</v>
      </c>
    </row>
    <row r="4" spans="1:4" x14ac:dyDescent="0.2">
      <c r="A4" s="2" t="s">
        <v>1</v>
      </c>
      <c r="B4" s="2">
        <v>9.1</v>
      </c>
      <c r="C4" s="2">
        <v>25.3</v>
      </c>
      <c r="D4" s="1">
        <f t="shared" si="0"/>
        <v>1.7802197802197806</v>
      </c>
    </row>
    <row r="5" spans="1:4" x14ac:dyDescent="0.2">
      <c r="A5" s="2" t="s">
        <v>2</v>
      </c>
      <c r="B5" s="2">
        <v>2.8</v>
      </c>
      <c r="C5" s="2">
        <v>2.4</v>
      </c>
      <c r="D5" s="1">
        <f t="shared" si="0"/>
        <v>-0.14285714285714282</v>
      </c>
    </row>
    <row r="6" spans="1:4" x14ac:dyDescent="0.2">
      <c r="A6" s="2" t="s">
        <v>3</v>
      </c>
      <c r="B6" s="30">
        <v>0.71</v>
      </c>
      <c r="C6" s="30">
        <v>0.65</v>
      </c>
      <c r="D6" s="1">
        <f t="shared" si="0"/>
        <v>-8.4507042253521056E-2</v>
      </c>
    </row>
    <row r="7" spans="1:4" x14ac:dyDescent="0.2">
      <c r="A7" s="2" t="s">
        <v>4</v>
      </c>
      <c r="B7" s="30">
        <v>0.27</v>
      </c>
      <c r="C7" s="30">
        <v>0.37</v>
      </c>
      <c r="D7" s="1">
        <f t="shared" si="0"/>
        <v>0.37037037037037024</v>
      </c>
    </row>
    <row r="8" spans="1:4" x14ac:dyDescent="0.2">
      <c r="A8" s="2" t="s">
        <v>5</v>
      </c>
      <c r="B8" s="2">
        <v>0.1</v>
      </c>
      <c r="C8" s="2">
        <v>0.14000000000000001</v>
      </c>
      <c r="D8" s="1">
        <f t="shared" si="0"/>
        <v>0.40000000000000008</v>
      </c>
    </row>
    <row r="9" spans="1:4" x14ac:dyDescent="0.2">
      <c r="A9" s="2" t="s">
        <v>6</v>
      </c>
      <c r="B9" s="2">
        <v>0.17</v>
      </c>
      <c r="C9" s="2">
        <v>0.2</v>
      </c>
      <c r="D9" s="1">
        <f t="shared" si="0"/>
        <v>0.1764705882352941</v>
      </c>
    </row>
    <row r="10" spans="1:4" x14ac:dyDescent="0.2">
      <c r="A10" s="2" t="s">
        <v>7</v>
      </c>
      <c r="B10" s="2">
        <v>0.05</v>
      </c>
      <c r="C10" s="2">
        <v>0.06</v>
      </c>
      <c r="D10" s="1">
        <f t="shared" si="0"/>
        <v>0.1999999999999999</v>
      </c>
    </row>
    <row r="11" spans="1:4" x14ac:dyDescent="0.2">
      <c r="A11" s="2" t="s">
        <v>8</v>
      </c>
      <c r="B11" s="2">
        <v>19</v>
      </c>
      <c r="C11" s="2">
        <v>46</v>
      </c>
      <c r="D11" s="1">
        <f t="shared" si="0"/>
        <v>1.4210526315789473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showRuler="0" workbookViewId="0">
      <selection activeCell="I3" sqref="I3"/>
    </sheetView>
  </sheetViews>
  <sheetFormatPr baseColWidth="10" defaultRowHeight="16" x14ac:dyDescent="0.2"/>
  <cols>
    <col min="1" max="1" width="28.6640625" customWidth="1"/>
    <col min="4" max="4" width="10.83203125" style="5"/>
    <col min="8" max="8" width="14.1640625" customWidth="1"/>
  </cols>
  <sheetData>
    <row r="1" spans="1:8" x14ac:dyDescent="0.2">
      <c r="A1" s="15"/>
      <c r="B1" s="29">
        <v>2000</v>
      </c>
      <c r="C1" s="29"/>
      <c r="D1" s="29"/>
      <c r="E1" s="29">
        <v>2001</v>
      </c>
      <c r="F1" s="29"/>
      <c r="G1" s="29"/>
      <c r="H1" s="8"/>
    </row>
    <row r="2" spans="1:8" x14ac:dyDescent="0.2">
      <c r="A2" s="16"/>
      <c r="B2" s="17" t="s">
        <v>11</v>
      </c>
      <c r="C2" s="17" t="s">
        <v>12</v>
      </c>
      <c r="D2" s="18" t="s">
        <v>13</v>
      </c>
      <c r="E2" s="17" t="s">
        <v>11</v>
      </c>
      <c r="F2" s="17" t="s">
        <v>12</v>
      </c>
      <c r="G2" s="18" t="s">
        <v>13</v>
      </c>
      <c r="H2" s="19" t="s">
        <v>14</v>
      </c>
    </row>
    <row r="3" spans="1:8" x14ac:dyDescent="0.2">
      <c r="A3" s="20" t="s">
        <v>9</v>
      </c>
      <c r="B3" s="21">
        <f>MIN(ATT!B2, CMU!B2, BBN!B2, SRI!B2, IBM!B2, MIT!B2, COL!B2, LUC!B2)</f>
        <v>59</v>
      </c>
      <c r="C3" s="21">
        <f>MAX(ATT!B2, CMU!B2, BBN!B2, SRI!B2, IBM!B2, MIT!B2, COL!B2, LUC!B2)</f>
        <v>81</v>
      </c>
      <c r="D3" s="22">
        <f>AVERAGE(ATT!B2, CMU!B2, BBN!B2, SRI!B2, IBM!B2, MIT!B2, COL!B2, LUC!B2)</f>
        <v>71.875</v>
      </c>
      <c r="E3" s="21">
        <f>MIN(ATT!C2, CMU!C2, BBN!C2, SRI!C2, IBM!C2, MIT!C2, COL!C2, LUC!C2)</f>
        <v>126</v>
      </c>
      <c r="F3" s="21">
        <f>MAX(ATT!C2, CMU!C2, BBN!C2, SRI!C2, IBM!C2, MIT!C2, COL!C2, LUC!C2)</f>
        <v>158</v>
      </c>
      <c r="G3" s="22">
        <f>AVERAGE(ATT!C2, CMU!C2, BBN!C2, SRI!C2, IBM!C2, MIT!C2, COL!C2, LUC!C2)</f>
        <v>143.5</v>
      </c>
      <c r="H3" s="11">
        <f>(G3-D3)/D3</f>
        <v>0.99652173913043474</v>
      </c>
    </row>
    <row r="4" spans="1:8" x14ac:dyDescent="0.2">
      <c r="A4" s="20" t="s">
        <v>0</v>
      </c>
      <c r="B4" s="27">
        <f>MIN(ATT!B3, CMU!B3, BBN!B3, SRI!B3, IBM!B3, MIT!B3, COL!B3, LUC!B3)</f>
        <v>0.72</v>
      </c>
      <c r="C4" s="27">
        <f>MAX(ATT!B3, CMU!B3, BBN!B3, SRI!B3, IBM!B3, MIT!B3, COL!B3, LUC!B3)</f>
        <v>0.89</v>
      </c>
      <c r="D4" s="27">
        <f>AVERAGE(ATT!B3, CMU!B3, BBN!B3, SRI!B3, IBM!B3, MIT!B3, COL!B3, LUC!B3)</f>
        <v>0.82000000000000006</v>
      </c>
      <c r="E4" s="27">
        <f>MIN(ATT!C3, CMU!C3, BBN!C3, SRI!C3, IBM!C3, MIT!C3, COL!C3, LUC!C3)</f>
        <v>0.78</v>
      </c>
      <c r="F4" s="27">
        <f>MAX(ATT!C3, CMU!C3, BBN!C3, SRI!C3, IBM!C3, MIT!C3, COL!C3, LUC!C3)</f>
        <v>0.94</v>
      </c>
      <c r="G4" s="27">
        <f>AVERAGE(ATT!C3, CMU!C3, BBN!C3, SRI!C3, IBM!C3, MIT!C3, COL!C3, LUC!C3)</f>
        <v>0.86250000000000004</v>
      </c>
      <c r="H4" s="11">
        <f t="shared" ref="H4:H12" si="0">(G4-D4)/D4</f>
        <v>5.1829268292682903E-2</v>
      </c>
    </row>
    <row r="5" spans="1:8" x14ac:dyDescent="0.2">
      <c r="A5" s="20" t="s">
        <v>1</v>
      </c>
      <c r="B5" s="21">
        <f>MIN(ATT!B4, CMU!B4, BBN!B4, SRI!B4, IBM!B4, MIT!B4, COL!B4, LUC!B4)</f>
        <v>9.1</v>
      </c>
      <c r="C5" s="21">
        <f>MAX(ATT!B4, CMU!B4, BBN!B4, SRI!B4, IBM!B4, MIT!B4, COL!B4, LUC!B4)</f>
        <v>50.7</v>
      </c>
      <c r="D5" s="22">
        <f>AVERAGE(ATT!B4, CMU!B4, BBN!B4, SRI!B4, IBM!B4, MIT!B4, COL!B4, LUC!B4)</f>
        <v>25.087499999999999</v>
      </c>
      <c r="E5" s="21">
        <f>MIN(ATT!C4, CMU!C4, BBN!C4, SRI!C4, IBM!C4, MIT!C4, COL!C4, LUC!C4)</f>
        <v>14.1</v>
      </c>
      <c r="F5" s="21">
        <f>MAX(ATT!C4, CMU!C4, BBN!C4, SRI!C4, IBM!C4, MIT!C4, COL!C4, LUC!C4)</f>
        <v>32.200000000000003</v>
      </c>
      <c r="G5" s="22">
        <f>AVERAGE(ATT!C4, CMU!C4, BBN!C4, SRI!C4, IBM!C4, MIT!C4, COL!C4, LUC!C4)</f>
        <v>21.85</v>
      </c>
      <c r="H5" s="11">
        <f t="shared" si="0"/>
        <v>-0.12904833084205272</v>
      </c>
    </row>
    <row r="6" spans="1:8" x14ac:dyDescent="0.2">
      <c r="A6" s="20" t="s">
        <v>2</v>
      </c>
      <c r="B6" s="21">
        <f>MIN(ATT!B5, CMU!B5, BBN!B5, SRI!B5, IBM!B5, MIT!B5, COL!B5, LUC!B5)</f>
        <v>2.1</v>
      </c>
      <c r="C6" s="21">
        <f>MAX(ATT!B5, CMU!B5, BBN!B5, SRI!B5, IBM!B5, MIT!B5, COL!B5, LUC!B5)</f>
        <v>3.9</v>
      </c>
      <c r="D6" s="22">
        <f>AVERAGE(ATT!B5, CMU!B5, BBN!B5, SRI!B5, IBM!B5, MIT!B5, COL!B5, LUC!B5)</f>
        <v>2.7374999999999998</v>
      </c>
      <c r="E6" s="21">
        <f>MIN(ATT!C5, CMU!C5, BBN!C5, SRI!C5, IBM!C5, MIT!C5, COL!C5, LUC!C5)</f>
        <v>1.4</v>
      </c>
      <c r="F6" s="21">
        <f>MAX(ATT!C5, CMU!C5, BBN!C5, SRI!C5, IBM!C5, MIT!C5, COL!C5, LUC!C5)</f>
        <v>4.2</v>
      </c>
      <c r="G6" s="22">
        <f>AVERAGE(ATT!C5, CMU!C5, BBN!C5, SRI!C5, IBM!C5, MIT!C5, COL!C5, LUC!C5)</f>
        <v>2.4</v>
      </c>
      <c r="H6" s="11">
        <f t="shared" si="0"/>
        <v>-0.12328767123287669</v>
      </c>
    </row>
    <row r="7" spans="1:8" x14ac:dyDescent="0.2">
      <c r="A7" s="20" t="s">
        <v>3</v>
      </c>
      <c r="B7" s="27">
        <f>MIN(ATT!B6, CMU!B6, BBN!B6, SRI!B6, IBM!B6, MIT!B6, COL!B6, LUC!B6)</f>
        <v>0.28000000000000003</v>
      </c>
      <c r="C7" s="27">
        <f>MAX(ATT!B6, CMU!B6, BBN!B6, SRI!B6, IBM!B6, MIT!B6, COL!B6, LUC!B6)</f>
        <v>0.74</v>
      </c>
      <c r="D7" s="27">
        <f>AVERAGE(ATT!B6, CMU!B6, BBN!B6, SRI!B6, IBM!B6, MIT!B6, COL!B6, LUC!B6)</f>
        <v>0.50625000000000009</v>
      </c>
      <c r="E7" s="27">
        <f>MIN(ATT!C6, CMU!C6, BBN!C6, SRI!C6, IBM!C6, MIT!C6, COL!C6, LUC!C6)</f>
        <v>0.46</v>
      </c>
      <c r="F7" s="27">
        <f>MAX(ATT!C6, CMU!C6, BBN!C6, SRI!C6, IBM!C6, MIT!C6, COL!C6, LUC!C6)</f>
        <v>0.83</v>
      </c>
      <c r="G7" s="27">
        <f>AVERAGE(ATT!C6, CMU!C6, BBN!C6, SRI!C6, IBM!C6, MIT!C6, COL!C6, LUC!C6)</f>
        <v>0.63625000000000009</v>
      </c>
      <c r="H7" s="11">
        <f t="shared" si="0"/>
        <v>0.25679012345679009</v>
      </c>
    </row>
    <row r="8" spans="1:8" x14ac:dyDescent="0.2">
      <c r="A8" s="20" t="s">
        <v>4</v>
      </c>
      <c r="B8" s="27">
        <f>MIN(ATT!B7, CMU!B7, BBN!B7, SRI!B7, IBM!B7, MIT!B7, COL!B7, LUC!B7)</f>
        <v>0.05</v>
      </c>
      <c r="C8" s="27">
        <f>MAX(ATT!B7, CMU!B7, BBN!B7, SRI!B7, IBM!B7, MIT!B7, COL!B7, LUC!B7)</f>
        <v>0.27</v>
      </c>
      <c r="D8" s="27">
        <f>AVERAGE(ATT!B7, CMU!B7, BBN!B7, SRI!B7, IBM!B7, MIT!B7, COL!B7, LUC!B7)</f>
        <v>0.18</v>
      </c>
      <c r="E8" s="27">
        <f>MIN(ATT!C7, CMU!C7, BBN!C7, SRI!C7, IBM!C7, MIT!C7, COL!C7, LUC!C7)</f>
        <v>0.12</v>
      </c>
      <c r="F8" s="27">
        <f>MAX(ATT!C7, CMU!C7, BBN!C7, SRI!C7, IBM!C7, MIT!C7, COL!C7, LUC!C7)</f>
        <v>0.56999999999999995</v>
      </c>
      <c r="G8" s="27">
        <f>AVERAGE(ATT!C7, CMU!C7, BBN!C7, SRI!C7, IBM!C7, MIT!C7, COL!C7, LUC!C7)</f>
        <v>0.315</v>
      </c>
      <c r="H8" s="11">
        <f t="shared" si="0"/>
        <v>0.75000000000000011</v>
      </c>
    </row>
    <row r="9" spans="1:8" x14ac:dyDescent="0.2">
      <c r="A9" s="20" t="s">
        <v>5</v>
      </c>
      <c r="B9" s="22">
        <f>MIN(ATT!B8, CMU!B8, BBN!B8, SRI!B8, IBM!B8, MIT!B8, COL!B8, LUC!B8)</f>
        <v>0.04</v>
      </c>
      <c r="C9" s="22">
        <f>MAX(ATT!B8, CMU!B8, BBN!B8, SRI!B8, IBM!B8, MIT!B8, COL!B8, LUC!B8)</f>
        <v>0.17</v>
      </c>
      <c r="D9" s="22">
        <f>AVERAGE(ATT!B8, CMU!B8, BBN!B8, SRI!B8, IBM!B8, MIT!B8, COL!B8, LUC!B8)</f>
        <v>0.12000000000000002</v>
      </c>
      <c r="E9" s="22">
        <f>MIN(ATT!C8, CMU!C8, BBN!C8, SRI!C8, IBM!C8, MIT!C8, COL!C8, LUC!C8)</f>
        <v>0.04</v>
      </c>
      <c r="F9" s="22">
        <f>MAX(ATT!C8, CMU!C8, BBN!C8, SRI!C8, IBM!C8, MIT!C8, COL!C8, LUC!C8)</f>
        <v>0.24</v>
      </c>
      <c r="G9" s="22">
        <f>AVERAGE(ATT!C8, CMU!C8, BBN!C8, SRI!C8, IBM!C8, MIT!C8, COL!C8, LUC!C8)</f>
        <v>0.11750000000000001</v>
      </c>
      <c r="H9" s="11">
        <f t="shared" si="0"/>
        <v>-2.0833333333333464E-2</v>
      </c>
    </row>
    <row r="10" spans="1:8" x14ac:dyDescent="0.2">
      <c r="A10" s="20" t="s">
        <v>6</v>
      </c>
      <c r="B10" s="22">
        <f>MIN(ATT!B9, CMU!B9, BBN!B9, SRI!B9, IBM!B9, MIT!B9, COL!B9, LUC!B9)</f>
        <v>0.15</v>
      </c>
      <c r="C10" s="22">
        <f>MAX(ATT!B9, CMU!B9, BBN!B9, SRI!B9, IBM!B9, MIT!B9, COL!B9, LUC!B9)</f>
        <v>0.31</v>
      </c>
      <c r="D10" s="22">
        <f>AVERAGE(ATT!B9, CMU!B9, BBN!B9, SRI!B9, IBM!B9, MIT!B9, COL!B9, LUC!B9)</f>
        <v>0.20375000000000001</v>
      </c>
      <c r="E10" s="22">
        <f>MIN(ATT!C9, CMU!C9, BBN!C9, SRI!C9, IBM!C9, MIT!C9, COL!C9, LUC!C9)</f>
        <v>0.17</v>
      </c>
      <c r="F10" s="22">
        <f>MAX(ATT!C9, CMU!C9, BBN!C9, SRI!C9, IBM!C9, MIT!C9, COL!C9, LUC!C9)</f>
        <v>0.33</v>
      </c>
      <c r="G10" s="22">
        <f>AVERAGE(ATT!C9, CMU!C9, BBN!C9, SRI!C9, IBM!C9, MIT!C9, COL!C9, LUC!C9)</f>
        <v>0.24124999999999999</v>
      </c>
      <c r="H10" s="11">
        <f t="shared" si="0"/>
        <v>0.18404907975460111</v>
      </c>
    </row>
    <row r="11" spans="1:8" x14ac:dyDescent="0.2">
      <c r="A11" s="20" t="s">
        <v>7</v>
      </c>
      <c r="B11" s="22">
        <f>MIN(ATT!B10, CMU!B10, BBN!B10, SRI!B10, IBM!B10, MIT!B10, COL!B10, LUC!B10)</f>
        <v>0.02</v>
      </c>
      <c r="C11" s="22">
        <f>MAX(ATT!B10, CMU!B10, BBN!B10, SRI!B10, IBM!B10, MIT!B10, COL!B10, LUC!B10)</f>
        <v>0.1</v>
      </c>
      <c r="D11" s="22">
        <f>AVERAGE(ATT!B10, CMU!B10, BBN!B10, SRI!B10, IBM!B10, MIT!B10, COL!B10, LUC!B10)</f>
        <v>6.3750000000000001E-2</v>
      </c>
      <c r="E11" s="22">
        <f>MIN(ATT!C10, CMU!C10, BBN!C10, SRI!C10, IBM!C10, MIT!C10, COL!C10, LUC!C10)</f>
        <v>0.01</v>
      </c>
      <c r="F11" s="22">
        <f>MAX(ATT!C10, CMU!C10, BBN!C10, SRI!C10, IBM!C10, MIT!C10, COL!C10, LUC!C10)</f>
        <v>0.13</v>
      </c>
      <c r="G11" s="22">
        <f>AVERAGE(ATT!C10, CMU!C10, BBN!C10, SRI!C10, IBM!C10, MIT!C10, COL!C10, LUC!C10)</f>
        <v>6.8750000000000006E-2</v>
      </c>
      <c r="H11" s="11">
        <f t="shared" si="0"/>
        <v>7.8431372549019676E-2</v>
      </c>
    </row>
    <row r="12" spans="1:8" ht="17" thickBot="1" x14ac:dyDescent="0.25">
      <c r="A12" s="23" t="s">
        <v>8</v>
      </c>
      <c r="B12" s="24">
        <f>MIN(ATT!B11, CMU!B11, BBN!B11, SRI!B11, IBM!B11, MIT!B11, COL!B11, LUC!B11)</f>
        <v>16</v>
      </c>
      <c r="C12" s="24">
        <f>MAX(ATT!B11, CMU!B11, BBN!B11, SRI!B11, IBM!B11, MIT!B11, COL!B11, LUC!B11)</f>
        <v>20</v>
      </c>
      <c r="D12" s="25">
        <f>AVERAGE(ATT!B11, CMU!B11, BBN!B11, SRI!B11, IBM!B11, MIT!B11, COL!B11, LUC!B11)</f>
        <v>18.375</v>
      </c>
      <c r="E12" s="24">
        <f>MIN(ATT!C11, CMU!C11, BBN!C11, SRI!C11, IBM!C11, MIT!C11, COL!C11, LUC!C11)</f>
        <v>20</v>
      </c>
      <c r="F12" s="24">
        <f>MAX(ATT!C11, CMU!C11, BBN!C11, SRI!C11, IBM!C11, MIT!C11, COL!C11, LUC!C11)</f>
        <v>46</v>
      </c>
      <c r="G12" s="25">
        <f>AVERAGE(ATT!C11, CMU!C11, BBN!C11, SRI!C11, IBM!C11, MIT!C11, COL!C11, LUC!C11)</f>
        <v>33.5</v>
      </c>
      <c r="H12" s="14">
        <f t="shared" si="0"/>
        <v>0.8231292517006803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ATT</vt:lpstr>
      <vt:lpstr>CMU</vt:lpstr>
      <vt:lpstr>BBN</vt:lpstr>
      <vt:lpstr>SRI</vt:lpstr>
      <vt:lpstr>IBM</vt:lpstr>
      <vt:lpstr>MIT</vt:lpstr>
      <vt:lpstr>COL</vt:lpstr>
      <vt:lpstr>LUC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2017-05-27T01:20:46Z</dcterms:created>
  <dcterms:modified xsi:type="dcterms:W3CDTF">2017-06-04T06:09:47Z</dcterms:modified>
</cp:coreProperties>
</file>