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<sst xmlns="http://schemas.openxmlformats.org/spreadsheetml/2006/main" count="36" uniqueCount="36">
  <si>
    <t xml:space="preserve"> Input data framed in red</t>
  </si>
  <si>
    <t>Intermediate results framed in blue</t>
  </si>
  <si>
    <t>Final results framed in green</t>
  </si>
  <si>
    <t>IoT Electrical power consumption calculator</t>
  </si>
  <si>
    <t>Radio</t>
  </si>
  <si>
    <t>duration, ms</t>
  </si>
  <si>
    <t># per hour</t>
  </si>
  <si>
    <t>Current, mA</t>
  </si>
  <si>
    <t>mA per day</t>
  </si>
  <si>
    <t>mA per year</t>
  </si>
  <si>
    <t>mA per hour</t>
  </si>
  <si>
    <t>Wh per year</t>
  </si>
  <si>
    <t>Battery usage,%</t>
  </si>
  <si>
    <t>nWh</t>
  </si>
  <si>
    <t xml:space="preserve">Transmit </t>
  </si>
  <si>
    <t>Receive</t>
  </si>
  <si>
    <t>Sensor</t>
  </si>
  <si>
    <t>Temperature</t>
  </si>
  <si>
    <t>Humidity</t>
  </si>
  <si>
    <t>GPS</t>
  </si>
  <si>
    <t>Other</t>
  </si>
  <si>
    <t>Microcontroller</t>
  </si>
  <si>
    <t>Active</t>
  </si>
  <si>
    <t>Sleeping</t>
  </si>
  <si>
    <t>Idle</t>
  </si>
  <si>
    <t>Total</t>
  </si>
  <si>
    <t>Battery Voltage</t>
  </si>
  <si>
    <t>volts</t>
  </si>
  <si>
    <t>Battery Capacity</t>
  </si>
  <si>
    <t>mAh</t>
  </si>
  <si>
    <t>Battery self discharge per year</t>
  </si>
  <si>
    <t>Battery self discharge depends on the material and type of battery</t>
  </si>
  <si>
    <t>mWh</t>
  </si>
  <si>
    <t>Battery duration</t>
  </si>
  <si>
    <t>years</t>
  </si>
  <si>
    <t>AcuRite transverter, listening for 1 minute every 10 and transmitting every 10 minutes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</si>
</sst>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b/>
      <sz val="19.0"/>
      <color rgb="FFFF0000"/>
    </font>
  </fonts>
  <fills count="2">
    <fill>
      <patternFill patternType="none"/>
    </fill>
    <fill>
      <patternFill patternType="lightGray"/>
    </fill>
  </fills>
  <borders count="19">
    <border/>
    <border>
      <left style="double">
        <color rgb="FFFF0000"/>
      </left>
      <top style="double">
        <color rgb="FFFF0000"/>
      </top>
      <bottom style="double">
        <color rgb="FFFF0000"/>
      </bottom>
    </border>
    <border>
      <right style="double">
        <color rgb="FFFF0000"/>
      </right>
      <top style="double">
        <color rgb="FFFF0000"/>
      </top>
      <bottom style="double">
        <color rgb="FFFF0000"/>
      </bottom>
    </border>
    <border>
      <right style="double">
        <color rgb="FF0000FF"/>
      </right>
    </border>
    <border>
      <right/>
      <top style="double">
        <color rgb="FF0000FF"/>
      </top>
      <bottom style="double">
        <color rgb="FF0000FF"/>
      </bottom>
    </border>
    <border>
      <right/>
      <top style="double">
        <color rgb="FF0000FF"/>
      </top>
    </border>
    <border>
      <right style="double">
        <color rgb="FF0000FF"/>
      </right>
      <top style="double">
        <color rgb="FF0000FF"/>
      </top>
      <bottom style="double">
        <color rgb="FF0000FF"/>
      </bottom>
    </border>
    <border>
      <right/>
      <top style="double">
        <color rgb="FF38761D"/>
      </top>
      <bottom style="double">
        <color rgb="FF38761D"/>
      </bottom>
    </border>
    <border>
      <right style="double">
        <color rgb="FF38761D"/>
      </right>
      <top style="double">
        <color rgb="FF38761D"/>
      </top>
      <bottom style="double">
        <color rgb="FF38761D"/>
      </bottom>
    </border>
    <border>
      <left style="double">
        <color rgb="FFFF0000"/>
      </left>
      <right style="double">
        <color rgb="FFFF0000"/>
      </right>
      <top style="double">
        <color rgb="FFFF0000"/>
      </top>
    </border>
    <border>
      <left style="double">
        <color rgb="FFFF0000"/>
      </left>
      <right style="double">
        <color rgb="FFFF0000"/>
      </right>
      <top style="thin">
        <color rgb="FFFF0000"/>
      </top>
    </border>
    <border>
      <left style="double">
        <color rgb="FFFF0000"/>
      </left>
      <right style="double">
        <color rgb="FFFF0000"/>
      </right>
      <top style="thick">
        <color rgb="FFFF0000"/>
      </top>
    </border>
    <border>
      <left style="double">
        <color rgb="FFFF0000"/>
      </left>
      <right style="double">
        <color rgb="FFFF0000"/>
      </right>
    </border>
    <border>
      <left style="double">
        <color rgb="FFFF0000"/>
      </left>
      <right style="double">
        <color rgb="FFFF0000"/>
      </right>
      <bottom style="double">
        <color rgb="FFFF0000"/>
      </bottom>
    </border>
    <border>
      <left style="double">
        <color rgb="FF0000FF"/>
      </left>
      <right style="double">
        <color rgb="FF0000FF"/>
      </right>
      <top style="double">
        <color rgb="FF0000FF"/>
      </top>
      <bottom style="double">
        <color rgb="FF0000FF"/>
      </bottom>
    </border>
    <border>
      <left style="double">
        <color rgb="FF0000FF"/>
      </left>
      <top style="double">
        <color rgb="FF0000FF"/>
      </top>
      <bottom style="double">
        <color rgb="FF0000FF"/>
      </bottom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</border>
    <border>
      <left style="double">
        <color rgb="FF0000FF"/>
      </left>
      <right style="double">
        <color rgb="FF0000FF"/>
      </right>
      <bottom style="double">
        <color rgb="FF0000FF"/>
      </bottom>
    </border>
    <border>
      <left style="double">
        <color rgb="FF00FF00"/>
      </left>
      <right style="double">
        <color rgb="FF00FF00"/>
      </right>
      <bottom style="double">
        <color rgb="FF00FF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Border="1" applyFont="1"/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0" fillId="0" fontId="2" numFmtId="2" xfId="0" applyFont="1" applyNumberFormat="1"/>
    <xf borderId="12" fillId="0" fontId="2" numFmtId="0" xfId="0" applyBorder="1" applyFont="1"/>
    <xf borderId="13" fillId="0" fontId="2" numFmtId="0" xfId="0" applyBorder="1" applyFont="1"/>
    <xf borderId="13" fillId="0" fontId="2" numFmtId="0" xfId="0" applyAlignment="1" applyBorder="1" applyFont="1">
      <alignment readingOrder="0"/>
    </xf>
    <xf borderId="14" fillId="0" fontId="2" numFmtId="2" xfId="0" applyBorder="1" applyFont="1" applyNumberFormat="1"/>
    <xf borderId="14" fillId="0" fontId="2" numFmtId="1" xfId="0" applyBorder="1" applyFont="1" applyNumberFormat="1"/>
    <xf borderId="15" fillId="0" fontId="2" numFmtId="2" xfId="0" applyBorder="1" applyFont="1" applyNumberFormat="1"/>
    <xf borderId="16" fillId="0" fontId="2" numFmtId="0" xfId="0" applyAlignment="1" applyBorder="1" applyFont="1">
      <alignment readingOrder="0"/>
    </xf>
    <xf borderId="16" fillId="0" fontId="2" numFmtId="10" xfId="0" applyAlignment="1" applyBorder="1" applyFont="1" applyNumberFormat="1">
      <alignment readingOrder="0"/>
    </xf>
    <xf borderId="17" fillId="0" fontId="2" numFmtId="0" xfId="0" applyBorder="1" applyFont="1"/>
    <xf borderId="18" fillId="0" fontId="2" numFmtId="2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1.0"/>
  </cols>
  <sheetData>
    <row r="1" ht="28.5" customHeight="1">
      <c r="A1" s="1" t="s">
        <v>0</v>
      </c>
      <c r="B1" s="2"/>
      <c r="C1" s="3"/>
      <c r="D1" s="4" t="s">
        <v>1</v>
      </c>
      <c r="E1" s="5"/>
      <c r="F1" s="6"/>
      <c r="G1" s="7" t="s">
        <v>2</v>
      </c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36.75" customHeight="1">
      <c r="A2" s="10"/>
      <c r="C2" s="10"/>
      <c r="D2" s="11" t="s">
        <v>3</v>
      </c>
      <c r="E2" s="10"/>
      <c r="F2" s="10"/>
      <c r="G2" s="10"/>
      <c r="H2" s="10"/>
      <c r="I2" s="10"/>
    </row>
    <row r="3">
      <c r="A3" s="10" t="s">
        <v>4</v>
      </c>
      <c r="C3" s="12" t="s">
        <v>5</v>
      </c>
      <c r="D3" s="12" t="s">
        <v>6</v>
      </c>
      <c r="E3" s="12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10" t="s">
        <v>12</v>
      </c>
      <c r="K3" s="10" t="s">
        <v>13</v>
      </c>
    </row>
    <row r="4">
      <c r="B4" s="10" t="s">
        <v>14</v>
      </c>
      <c r="C4" s="13">
        <v>260.0</v>
      </c>
      <c r="D4" s="14">
        <v>6.0</v>
      </c>
      <c r="E4" s="15">
        <v>120.0</v>
      </c>
      <c r="F4">
        <f t="shared" ref="F4:F14" si="1">H4*24</f>
        <v>1.248</v>
      </c>
      <c r="G4">
        <f t="shared" ref="G4:G14" si="2">F4*365</f>
        <v>455.52</v>
      </c>
      <c r="H4">
        <f t="shared" ref="H4:H14" si="3">C4*D4*E4/3600000</f>
        <v>0.052</v>
      </c>
      <c r="J4" s="16">
        <f>G4*100/G15</f>
        <v>1.252408478</v>
      </c>
    </row>
    <row r="5">
      <c r="B5" s="10" t="s">
        <v>15</v>
      </c>
      <c r="C5" s="15">
        <v>1000.0</v>
      </c>
      <c r="D5" s="15">
        <v>6.0</v>
      </c>
      <c r="E5" s="10">
        <v>60.0</v>
      </c>
      <c r="F5">
        <f t="shared" si="1"/>
        <v>2.4</v>
      </c>
      <c r="G5">
        <f t="shared" si="2"/>
        <v>876</v>
      </c>
      <c r="H5">
        <f t="shared" si="3"/>
        <v>0.1</v>
      </c>
      <c r="J5" s="16">
        <f>G5*100/G15</f>
        <v>2.408477842</v>
      </c>
      <c r="K5">
        <f t="shared" ref="K5:K15" si="4">C5*E5*C17/3.6</f>
        <v>60000</v>
      </c>
    </row>
    <row r="6">
      <c r="A6" s="10" t="s">
        <v>16</v>
      </c>
      <c r="C6" s="17"/>
      <c r="D6" s="15"/>
      <c r="E6" s="17"/>
      <c r="F6">
        <f t="shared" si="1"/>
        <v>0</v>
      </c>
      <c r="G6">
        <f t="shared" si="2"/>
        <v>0</v>
      </c>
      <c r="H6">
        <f t="shared" si="3"/>
        <v>0</v>
      </c>
      <c r="K6">
        <f t="shared" si="4"/>
        <v>0</v>
      </c>
    </row>
    <row r="7">
      <c r="B7" s="10" t="s">
        <v>17</v>
      </c>
      <c r="C7" s="15">
        <v>0.0</v>
      </c>
      <c r="D7" s="15">
        <v>12.0</v>
      </c>
      <c r="E7" s="15">
        <v>15.0</v>
      </c>
      <c r="F7">
        <f t="shared" si="1"/>
        <v>0</v>
      </c>
      <c r="G7">
        <f t="shared" si="2"/>
        <v>0</v>
      </c>
      <c r="H7">
        <f t="shared" si="3"/>
        <v>0</v>
      </c>
      <c r="J7" s="16">
        <f>G7*100/G15</f>
        <v>0</v>
      </c>
      <c r="K7">
        <f t="shared" si="4"/>
        <v>0</v>
      </c>
    </row>
    <row r="8">
      <c r="B8" s="10" t="s">
        <v>18</v>
      </c>
      <c r="C8" s="15">
        <v>0.0</v>
      </c>
      <c r="D8" s="15">
        <v>12.0</v>
      </c>
      <c r="E8" s="15">
        <v>15.0</v>
      </c>
      <c r="F8">
        <f t="shared" si="1"/>
        <v>0</v>
      </c>
      <c r="G8">
        <f t="shared" si="2"/>
        <v>0</v>
      </c>
      <c r="H8">
        <f t="shared" si="3"/>
        <v>0</v>
      </c>
      <c r="J8" s="16">
        <f>G8*100/G15</f>
        <v>0</v>
      </c>
      <c r="K8">
        <f t="shared" si="4"/>
        <v>0</v>
      </c>
    </row>
    <row r="9">
      <c r="B9" s="10" t="s">
        <v>19</v>
      </c>
      <c r="C9" s="15">
        <v>0.0</v>
      </c>
      <c r="D9" s="15">
        <v>12.0</v>
      </c>
      <c r="E9" s="15">
        <v>130.0</v>
      </c>
      <c r="F9">
        <f t="shared" si="1"/>
        <v>0</v>
      </c>
      <c r="G9">
        <f t="shared" si="2"/>
        <v>0</v>
      </c>
      <c r="H9">
        <f t="shared" si="3"/>
        <v>0</v>
      </c>
      <c r="J9" s="16">
        <f>G9*100/G15</f>
        <v>0</v>
      </c>
      <c r="K9">
        <f t="shared" si="4"/>
        <v>0</v>
      </c>
    </row>
    <row r="10">
      <c r="B10" s="10" t="s">
        <v>20</v>
      </c>
      <c r="C10" s="17"/>
      <c r="D10" s="15"/>
      <c r="E10" s="17"/>
      <c r="F10">
        <f t="shared" si="1"/>
        <v>0</v>
      </c>
      <c r="G10">
        <f t="shared" si="2"/>
        <v>0</v>
      </c>
      <c r="H10">
        <f t="shared" si="3"/>
        <v>0</v>
      </c>
      <c r="J10">
        <f>G10*100/G15</f>
        <v>0</v>
      </c>
      <c r="K10">
        <f t="shared" si="4"/>
        <v>0</v>
      </c>
    </row>
    <row r="11">
      <c r="A11" s="10" t="s">
        <v>21</v>
      </c>
      <c r="C11" s="17"/>
      <c r="D11" s="15"/>
      <c r="E11" s="17"/>
      <c r="F11">
        <f t="shared" si="1"/>
        <v>0</v>
      </c>
      <c r="G11">
        <f t="shared" si="2"/>
        <v>0</v>
      </c>
      <c r="H11">
        <f t="shared" si="3"/>
        <v>0</v>
      </c>
      <c r="K11">
        <f t="shared" si="4"/>
        <v>0</v>
      </c>
    </row>
    <row r="12">
      <c r="B12" s="10" t="s">
        <v>22</v>
      </c>
      <c r="C12" s="15"/>
      <c r="D12" s="15"/>
      <c r="E12" s="15"/>
      <c r="F12">
        <f t="shared" si="1"/>
        <v>0</v>
      </c>
      <c r="G12">
        <f t="shared" si="2"/>
        <v>0</v>
      </c>
      <c r="H12">
        <f t="shared" si="3"/>
        <v>0</v>
      </c>
      <c r="J12">
        <f>G12*100/G15</f>
        <v>0</v>
      </c>
      <c r="K12">
        <f t="shared" si="4"/>
        <v>0</v>
      </c>
    </row>
    <row r="13">
      <c r="B13" s="10" t="s">
        <v>23</v>
      </c>
      <c r="C13" s="15">
        <v>1000.0</v>
      </c>
      <c r="D13" s="15">
        <v>3600.0</v>
      </c>
      <c r="E13" s="15">
        <v>4.0</v>
      </c>
      <c r="F13">
        <f t="shared" si="1"/>
        <v>96</v>
      </c>
      <c r="G13">
        <f t="shared" si="2"/>
        <v>35040</v>
      </c>
      <c r="H13">
        <f t="shared" si="3"/>
        <v>4</v>
      </c>
      <c r="J13" s="16">
        <f>G13*100/G15</f>
        <v>96.33911368</v>
      </c>
      <c r="K13">
        <f t="shared" si="4"/>
        <v>0</v>
      </c>
    </row>
    <row r="14">
      <c r="B14" s="10" t="s">
        <v>24</v>
      </c>
      <c r="C14" s="18"/>
      <c r="D14" s="19"/>
      <c r="E14" s="18"/>
      <c r="F14">
        <f t="shared" si="1"/>
        <v>0</v>
      </c>
      <c r="G14">
        <f t="shared" si="2"/>
        <v>0</v>
      </c>
      <c r="H14">
        <f t="shared" si="3"/>
        <v>0</v>
      </c>
      <c r="J14">
        <f>G14*100/G15</f>
        <v>0</v>
      </c>
      <c r="K14">
        <f t="shared" si="4"/>
        <v>0</v>
      </c>
    </row>
    <row r="15">
      <c r="A15" s="10" t="s">
        <v>25</v>
      </c>
      <c r="F15" s="20">
        <f t="shared" ref="F15:H15" si="5">SUM(F4:F14)</f>
        <v>99.648</v>
      </c>
      <c r="G15" s="21">
        <f t="shared" si="5"/>
        <v>36371.52</v>
      </c>
      <c r="H15" s="22">
        <f t="shared" si="5"/>
        <v>4.152</v>
      </c>
      <c r="I15" s="21">
        <f>G15*C17</f>
        <v>130937.472</v>
      </c>
      <c r="J15">
        <f>G15*100/G15</f>
        <v>100</v>
      </c>
      <c r="K15">
        <f t="shared" si="4"/>
        <v>0</v>
      </c>
    </row>
    <row r="17">
      <c r="A17" s="10" t="s">
        <v>26</v>
      </c>
      <c r="B17" s="10" t="s">
        <v>27</v>
      </c>
      <c r="C17" s="23">
        <v>3.6</v>
      </c>
    </row>
    <row r="18">
      <c r="A18" s="10" t="s">
        <v>28</v>
      </c>
      <c r="B18" s="10" t="s">
        <v>29</v>
      </c>
      <c r="C18" s="23">
        <v>5700.0</v>
      </c>
    </row>
    <row r="19">
      <c r="A19" s="10" t="s">
        <v>30</v>
      </c>
      <c r="B19" s="10"/>
      <c r="C19" s="24">
        <v>0.02</v>
      </c>
      <c r="E19" s="10" t="s">
        <v>31</v>
      </c>
      <c r="J19">
        <f>3.6/210</f>
        <v>0.01714285714</v>
      </c>
    </row>
    <row r="20">
      <c r="B20" s="10" t="s">
        <v>32</v>
      </c>
      <c r="C20" s="25">
        <f>C17*C18</f>
        <v>20520</v>
      </c>
    </row>
    <row r="21">
      <c r="A21" s="10" t="s">
        <v>33</v>
      </c>
      <c r="B21" s="10" t="s">
        <v>34</v>
      </c>
      <c r="C21" s="26">
        <f>C18*(1-C19)/G15</f>
        <v>0.1535817035</v>
      </c>
    </row>
    <row r="23">
      <c r="A23" s="10" t="s">
        <v>35</v>
      </c>
    </row>
  </sheetData>
  <mergeCells count="1">
    <mergeCell ref="A1:B1"/>
  </mergeCells>
  <conditionalFormatting sqref="J1:J1002">
    <cfRule type="notContainsBlanks" dxfId="0" priority="1">
      <formula>LEN(TRIM(J1))&gt;0</formula>
    </cfRule>
  </conditionalFormatting>
  <drawing r:id="rId1"/>
</worksheet>
</file>