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topher.brossman\Desktop\boat show\"/>
    </mc:Choice>
  </mc:AlternateContent>
  <bookViews>
    <workbookView xWindow="0" yWindow="0" windowWidth="23040" windowHeight="9192" activeTab="8"/>
  </bookViews>
  <sheets>
    <sheet name="2014" sheetId="2" r:id="rId1"/>
    <sheet name="2015" sheetId="1" r:id="rId2"/>
    <sheet name="2016" sheetId="5" r:id="rId3"/>
    <sheet name="2014-2015" sheetId="4" r:id="rId4"/>
    <sheet name="Total" sheetId="7" r:id="rId5"/>
    <sheet name="Sheet1" sheetId="8" r:id="rId6"/>
    <sheet name="CPM over Time" sheetId="6" r:id="rId7"/>
    <sheet name="Sheet2" sheetId="9" r:id="rId8"/>
    <sheet name="Sheet3" sheetId="10" r:id="rId9"/>
  </sheets>
  <definedNames>
    <definedName name="_xlnm._FilterDatabase" localSheetId="2" hidden="1">'2016'!$A$1:$N$85</definedName>
  </definedNames>
  <calcPr calcId="162913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_175ce9b5-404a-425b-9406-3f5dbd43aceb" name="Table1" connection="Query - Table1"/>
        </x15:modelTables>
      </x15:dataModel>
    </ext>
  </extLst>
</workbook>
</file>

<file path=xl/calcChain.xml><?xml version="1.0" encoding="utf-8"?>
<calcChain xmlns="http://schemas.openxmlformats.org/spreadsheetml/2006/main">
  <c r="J34" i="7" l="1"/>
  <c r="AB24" i="6"/>
  <c r="AA24" i="6"/>
  <c r="Z24" i="6"/>
  <c r="Y24" i="6"/>
  <c r="X24" i="6"/>
  <c r="W24" i="6"/>
  <c r="V24" i="6"/>
  <c r="U24" i="6"/>
  <c r="T24" i="6"/>
  <c r="S24" i="6"/>
  <c r="R24" i="6"/>
  <c r="AB23" i="6"/>
  <c r="AA23" i="6"/>
  <c r="Z23" i="6"/>
  <c r="Y23" i="6"/>
  <c r="X23" i="6"/>
  <c r="W23" i="6"/>
  <c r="V23" i="6"/>
  <c r="U23" i="6"/>
  <c r="T23" i="6"/>
  <c r="S23" i="6"/>
  <c r="R23" i="6"/>
  <c r="AB22" i="6"/>
  <c r="AA22" i="6"/>
  <c r="Z22" i="6"/>
  <c r="Y22" i="6"/>
  <c r="X22" i="6"/>
  <c r="W22" i="6"/>
  <c r="V22" i="6"/>
  <c r="U22" i="6"/>
  <c r="T22" i="6"/>
  <c r="T31" i="6" s="1"/>
  <c r="T37" i="6" s="1"/>
  <c r="S22" i="6"/>
  <c r="R22" i="6"/>
  <c r="Q24" i="6"/>
  <c r="Q23" i="6"/>
  <c r="Q22" i="6"/>
  <c r="AC36" i="6"/>
  <c r="V33" i="6"/>
  <c r="U36" i="6"/>
  <c r="I33" i="6"/>
  <c r="AM35" i="6"/>
  <c r="AJ35" i="6"/>
  <c r="AF32" i="6"/>
  <c r="AE35" i="6"/>
  <c r="AC35" i="6"/>
  <c r="Y32" i="6"/>
  <c r="T35" i="6"/>
  <c r="P32" i="6"/>
  <c r="O35" i="6"/>
  <c r="I32" i="6"/>
  <c r="AJ31" i="6"/>
  <c r="AC31" i="6"/>
  <c r="AC37" i="6" s="1"/>
  <c r="AA31" i="6"/>
  <c r="O34" i="6"/>
  <c r="O37" i="6" s="1"/>
  <c r="K31" i="6"/>
  <c r="E32" i="6"/>
  <c r="AD22" i="6"/>
  <c r="AD28" i="6" s="1"/>
  <c r="AE22" i="6"/>
  <c r="AF22" i="6"/>
  <c r="AG22" i="6"/>
  <c r="AH22" i="6"/>
  <c r="AH28" i="6" s="1"/>
  <c r="AI22" i="6"/>
  <c r="AJ22" i="6"/>
  <c r="AK22" i="6"/>
  <c r="AL22" i="6"/>
  <c r="AL28" i="6" s="1"/>
  <c r="AM22" i="6"/>
  <c r="AN22" i="6"/>
  <c r="AD23" i="6"/>
  <c r="AE23" i="6"/>
  <c r="AE29" i="6" s="1"/>
  <c r="AF23" i="6"/>
  <c r="AG23" i="6"/>
  <c r="AH23" i="6"/>
  <c r="AI23" i="6"/>
  <c r="AI29" i="6" s="1"/>
  <c r="AJ23" i="6"/>
  <c r="AK23" i="6"/>
  <c r="AK29" i="6" s="1"/>
  <c r="AL23" i="6"/>
  <c r="AM23" i="6"/>
  <c r="AM29" i="6" s="1"/>
  <c r="AN23" i="6"/>
  <c r="AD24" i="6"/>
  <c r="AE24" i="6"/>
  <c r="AF24" i="6"/>
  <c r="AF30" i="6" s="1"/>
  <c r="AG24" i="6"/>
  <c r="AH24" i="6"/>
  <c r="AI24" i="6"/>
  <c r="AJ24" i="6"/>
  <c r="AJ30" i="6" s="1"/>
  <c r="AK24" i="6"/>
  <c r="AL24" i="6"/>
  <c r="AM24" i="6"/>
  <c r="AN24" i="6"/>
  <c r="AN30" i="6" s="1"/>
  <c r="AD25" i="6"/>
  <c r="AE25" i="6"/>
  <c r="AF25" i="6"/>
  <c r="AG25" i="6"/>
  <c r="AG28" i="6" s="1"/>
  <c r="AH25" i="6"/>
  <c r="AI25" i="6"/>
  <c r="AJ25" i="6"/>
  <c r="AK25" i="6"/>
  <c r="AL25" i="6"/>
  <c r="AM25" i="6"/>
  <c r="AM28" i="6" s="1"/>
  <c r="AN25" i="6"/>
  <c r="AD26" i="6"/>
  <c r="AD29" i="6" s="1"/>
  <c r="AE26" i="6"/>
  <c r="AF26" i="6"/>
  <c r="AG26" i="6"/>
  <c r="AH26" i="6"/>
  <c r="AH29" i="6" s="1"/>
  <c r="AI26" i="6"/>
  <c r="AJ26" i="6"/>
  <c r="AJ29" i="6" s="1"/>
  <c r="AK26" i="6"/>
  <c r="AL26" i="6"/>
  <c r="AM26" i="6"/>
  <c r="AN26" i="6"/>
  <c r="AD27" i="6"/>
  <c r="AE27" i="6"/>
  <c r="AE30" i="6" s="1"/>
  <c r="AF27" i="6"/>
  <c r="AG27" i="6"/>
  <c r="AG30" i="6" s="1"/>
  <c r="AH27" i="6"/>
  <c r="AI27" i="6"/>
  <c r="AI30" i="6" s="1"/>
  <c r="AJ27" i="6"/>
  <c r="AK27" i="6"/>
  <c r="AL27" i="6"/>
  <c r="AM27" i="6"/>
  <c r="AM30" i="6" s="1"/>
  <c r="AN27" i="6"/>
  <c r="AC26" i="6"/>
  <c r="AC27" i="6"/>
  <c r="AC25" i="6"/>
  <c r="AC28" i="6" s="1"/>
  <c r="AC23" i="6"/>
  <c r="AC24" i="6"/>
  <c r="AC22" i="6"/>
  <c r="R25" i="6"/>
  <c r="R28" i="6" s="1"/>
  <c r="S25" i="6"/>
  <c r="T25" i="6"/>
  <c r="U25" i="6"/>
  <c r="V25" i="6"/>
  <c r="V28" i="6" s="1"/>
  <c r="W25" i="6"/>
  <c r="X25" i="6"/>
  <c r="Y25" i="6"/>
  <c r="Y28" i="6" s="1"/>
  <c r="Z25" i="6"/>
  <c r="Z28" i="6" s="1"/>
  <c r="AA25" i="6"/>
  <c r="AB25" i="6"/>
  <c r="R26" i="6"/>
  <c r="S26" i="6"/>
  <c r="S29" i="6" s="1"/>
  <c r="T26" i="6"/>
  <c r="U26" i="6"/>
  <c r="V26" i="6"/>
  <c r="V29" i="6" s="1"/>
  <c r="W26" i="6"/>
  <c r="W29" i="6" s="1"/>
  <c r="X26" i="6"/>
  <c r="Y26" i="6"/>
  <c r="Z26" i="6"/>
  <c r="AA26" i="6"/>
  <c r="AA29" i="6" s="1"/>
  <c r="AB26" i="6"/>
  <c r="R27" i="6"/>
  <c r="S27" i="6"/>
  <c r="S30" i="6" s="1"/>
  <c r="T27" i="6"/>
  <c r="T30" i="6" s="1"/>
  <c r="U27" i="6"/>
  <c r="V27" i="6"/>
  <c r="W27" i="6"/>
  <c r="X27" i="6"/>
  <c r="X30" i="6" s="1"/>
  <c r="Y27" i="6"/>
  <c r="Z27" i="6"/>
  <c r="AA27" i="6"/>
  <c r="AA30" i="6" s="1"/>
  <c r="AB27" i="6"/>
  <c r="AB30" i="6" s="1"/>
  <c r="Q26" i="6"/>
  <c r="Q27" i="6"/>
  <c r="Q30" i="6" s="1"/>
  <c r="Q25" i="6"/>
  <c r="F22" i="6"/>
  <c r="F28" i="6" s="1"/>
  <c r="G22" i="6"/>
  <c r="H22" i="6"/>
  <c r="I22" i="6"/>
  <c r="J22" i="6"/>
  <c r="J28" i="6" s="1"/>
  <c r="K22" i="6"/>
  <c r="L22" i="6"/>
  <c r="M22" i="6"/>
  <c r="N22" i="6"/>
  <c r="N28" i="6" s="1"/>
  <c r="O22" i="6"/>
  <c r="P22" i="6"/>
  <c r="F23" i="6"/>
  <c r="G23" i="6"/>
  <c r="G29" i="6" s="1"/>
  <c r="H23" i="6"/>
  <c r="I23" i="6"/>
  <c r="J23" i="6"/>
  <c r="K23" i="6"/>
  <c r="K29" i="6" s="1"/>
  <c r="L23" i="6"/>
  <c r="M23" i="6"/>
  <c r="N23" i="6"/>
  <c r="O23" i="6"/>
  <c r="O29" i="6" s="1"/>
  <c r="P23" i="6"/>
  <c r="F24" i="6"/>
  <c r="G24" i="6"/>
  <c r="H24" i="6"/>
  <c r="H30" i="6" s="1"/>
  <c r="I24" i="6"/>
  <c r="J24" i="6"/>
  <c r="K24" i="6"/>
  <c r="L24" i="6"/>
  <c r="L30" i="6" s="1"/>
  <c r="M24" i="6"/>
  <c r="N24" i="6"/>
  <c r="O24" i="6"/>
  <c r="P24" i="6"/>
  <c r="P30" i="6" s="1"/>
  <c r="F25" i="6"/>
  <c r="G25" i="6"/>
  <c r="H25" i="6"/>
  <c r="I25" i="6"/>
  <c r="J25" i="6"/>
  <c r="K25" i="6"/>
  <c r="L25" i="6"/>
  <c r="M25" i="6"/>
  <c r="N25" i="6"/>
  <c r="O25" i="6"/>
  <c r="P25" i="6"/>
  <c r="F26" i="6"/>
  <c r="G26" i="6"/>
  <c r="H26" i="6"/>
  <c r="I26" i="6"/>
  <c r="J26" i="6"/>
  <c r="J29" i="6" s="1"/>
  <c r="K26" i="6"/>
  <c r="L26" i="6"/>
  <c r="M26" i="6"/>
  <c r="N26" i="6"/>
  <c r="O26" i="6"/>
  <c r="P26" i="6"/>
  <c r="F27" i="6"/>
  <c r="G27" i="6"/>
  <c r="G30" i="6" s="1"/>
  <c r="H27" i="6"/>
  <c r="I27" i="6"/>
  <c r="J27" i="6"/>
  <c r="K27" i="6"/>
  <c r="L27" i="6"/>
  <c r="M27" i="6"/>
  <c r="N27" i="6"/>
  <c r="O27" i="6"/>
  <c r="O30" i="6" s="1"/>
  <c r="P27" i="6"/>
  <c r="AL30" i="6"/>
  <c r="AK30" i="6"/>
  <c r="AH30" i="6"/>
  <c r="AD30" i="6"/>
  <c r="AC30" i="6"/>
  <c r="Z30" i="6"/>
  <c r="Y30" i="6"/>
  <c r="W30" i="6"/>
  <c r="V30" i="6"/>
  <c r="U30" i="6"/>
  <c r="R30" i="6"/>
  <c r="N30" i="6"/>
  <c r="M30" i="6"/>
  <c r="J30" i="6"/>
  <c r="I30" i="6"/>
  <c r="F30" i="6"/>
  <c r="AN29" i="6"/>
  <c r="AL29" i="6"/>
  <c r="AG29" i="6"/>
  <c r="AF29" i="6"/>
  <c r="AC29" i="6"/>
  <c r="AB29" i="6"/>
  <c r="Z29" i="6"/>
  <c r="Y29" i="6"/>
  <c r="X29" i="6"/>
  <c r="U29" i="6"/>
  <c r="T29" i="6"/>
  <c r="R29" i="6"/>
  <c r="Q29" i="6"/>
  <c r="P29" i="6"/>
  <c r="M29" i="6"/>
  <c r="L29" i="6"/>
  <c r="I29" i="6"/>
  <c r="H29" i="6"/>
  <c r="E29" i="6"/>
  <c r="AN28" i="6"/>
  <c r="AJ28" i="6"/>
  <c r="AI28" i="6"/>
  <c r="AF28" i="6"/>
  <c r="AE28" i="6"/>
  <c r="AB28" i="6"/>
  <c r="AA28" i="6"/>
  <c r="X28" i="6"/>
  <c r="W28" i="6"/>
  <c r="U28" i="6"/>
  <c r="T28" i="6"/>
  <c r="S28" i="6"/>
  <c r="Q28" i="6"/>
  <c r="P28" i="6"/>
  <c r="O28" i="6"/>
  <c r="M28" i="6"/>
  <c r="L28" i="6"/>
  <c r="K28" i="6"/>
  <c r="H28" i="6"/>
  <c r="G28" i="6"/>
  <c r="E28" i="6"/>
  <c r="E26" i="6"/>
  <c r="E27" i="6"/>
  <c r="E25" i="6"/>
  <c r="E23" i="6"/>
  <c r="E24" i="6"/>
  <c r="E30" i="6" s="1"/>
  <c r="E22" i="6"/>
  <c r="AD13" i="6"/>
  <c r="AE13" i="6"/>
  <c r="AE19" i="6" s="1"/>
  <c r="AF13" i="6"/>
  <c r="AF19" i="6" s="1"/>
  <c r="AG13" i="6"/>
  <c r="AG19" i="6" s="1"/>
  <c r="AH13" i="6"/>
  <c r="AI13" i="6"/>
  <c r="AJ13" i="6"/>
  <c r="AJ19" i="6" s="1"/>
  <c r="AK13" i="6"/>
  <c r="AL13" i="6"/>
  <c r="AM13" i="6"/>
  <c r="AN13" i="6"/>
  <c r="AN19" i="6" s="1"/>
  <c r="AD14" i="6"/>
  <c r="AD20" i="6" s="1"/>
  <c r="AE14" i="6"/>
  <c r="AE20" i="6" s="1"/>
  <c r="AF14" i="6"/>
  <c r="AG14" i="6"/>
  <c r="AG20" i="6" s="1"/>
  <c r="AH14" i="6"/>
  <c r="AH20" i="6" s="1"/>
  <c r="AI14" i="6"/>
  <c r="AJ14" i="6"/>
  <c r="AJ20" i="6" s="1"/>
  <c r="AK14" i="6"/>
  <c r="AL14" i="6"/>
  <c r="AM14" i="6"/>
  <c r="AN14" i="6"/>
  <c r="AD15" i="6"/>
  <c r="AD33" i="6" s="1"/>
  <c r="AE15" i="6"/>
  <c r="AF15" i="6"/>
  <c r="AG15" i="6"/>
  <c r="AH15" i="6"/>
  <c r="AI15" i="6"/>
  <c r="AJ15" i="6"/>
  <c r="AK15" i="6"/>
  <c r="AL15" i="6"/>
  <c r="AM15" i="6"/>
  <c r="AN15" i="6"/>
  <c r="AD16" i="6"/>
  <c r="AD19" i="6" s="1"/>
  <c r="AE16" i="6"/>
  <c r="AE34" i="6" s="1"/>
  <c r="AF16" i="6"/>
  <c r="AG16" i="6"/>
  <c r="AH16" i="6"/>
  <c r="AI16" i="6"/>
  <c r="AI19" i="6" s="1"/>
  <c r="AJ16" i="6"/>
  <c r="AK16" i="6"/>
  <c r="AL16" i="6"/>
  <c r="AL19" i="6" s="1"/>
  <c r="AM16" i="6"/>
  <c r="AM34" i="6" s="1"/>
  <c r="AN16" i="6"/>
  <c r="AD17" i="6"/>
  <c r="AE17" i="6"/>
  <c r="AF17" i="6"/>
  <c r="AG17" i="6"/>
  <c r="AH17" i="6"/>
  <c r="AI17" i="6"/>
  <c r="AI20" i="6" s="1"/>
  <c r="AJ17" i="6"/>
  <c r="AK17" i="6"/>
  <c r="AL17" i="6"/>
  <c r="AM17" i="6"/>
  <c r="AN17" i="6"/>
  <c r="AN20" i="6" s="1"/>
  <c r="AD18" i="6"/>
  <c r="AE18" i="6"/>
  <c r="AF18" i="6"/>
  <c r="AF21" i="6" s="1"/>
  <c r="AG18" i="6"/>
  <c r="AH18" i="6"/>
  <c r="AI18" i="6"/>
  <c r="AJ18" i="6"/>
  <c r="AK18" i="6"/>
  <c r="AK21" i="6" s="1"/>
  <c r="AL18" i="6"/>
  <c r="AM18" i="6"/>
  <c r="AN18" i="6"/>
  <c r="AN21" i="6" s="1"/>
  <c r="AH19" i="6"/>
  <c r="AM19" i="6"/>
  <c r="AF20" i="6"/>
  <c r="AL20" i="6"/>
  <c r="AM20" i="6"/>
  <c r="AE21" i="6"/>
  <c r="AG21" i="6"/>
  <c r="AH21" i="6"/>
  <c r="AI21" i="6"/>
  <c r="AJ21" i="6"/>
  <c r="AL21" i="6"/>
  <c r="AM21" i="6"/>
  <c r="AC21" i="6"/>
  <c r="AC20" i="6"/>
  <c r="AC18" i="6"/>
  <c r="AC17" i="6"/>
  <c r="AC16" i="6"/>
  <c r="AC14" i="6"/>
  <c r="AC15" i="6"/>
  <c r="AC13" i="6"/>
  <c r="R13" i="6"/>
  <c r="R19" i="6" s="1"/>
  <c r="S13" i="6"/>
  <c r="S19" i="6" s="1"/>
  <c r="T13" i="6"/>
  <c r="U13" i="6"/>
  <c r="V13" i="6"/>
  <c r="V19" i="6" s="1"/>
  <c r="W13" i="6"/>
  <c r="X13" i="6"/>
  <c r="Y13" i="6"/>
  <c r="Z13" i="6"/>
  <c r="Z19" i="6" s="1"/>
  <c r="AA13" i="6"/>
  <c r="AA19" i="6" s="1"/>
  <c r="AB13" i="6"/>
  <c r="R14" i="6"/>
  <c r="S14" i="6"/>
  <c r="S20" i="6" s="1"/>
  <c r="T14" i="6"/>
  <c r="U14" i="6"/>
  <c r="V14" i="6"/>
  <c r="W14" i="6"/>
  <c r="W20" i="6" s="1"/>
  <c r="X14" i="6"/>
  <c r="X20" i="6" s="1"/>
  <c r="Y14" i="6"/>
  <c r="Z14" i="6"/>
  <c r="AA14" i="6"/>
  <c r="AB14" i="6"/>
  <c r="R15" i="6"/>
  <c r="S15" i="6"/>
  <c r="T15" i="6"/>
  <c r="T21" i="6" s="1"/>
  <c r="U15" i="6"/>
  <c r="U21" i="6" s="1"/>
  <c r="V15" i="6"/>
  <c r="W15" i="6"/>
  <c r="X15" i="6"/>
  <c r="Y15" i="6"/>
  <c r="Z15" i="6"/>
  <c r="AA15" i="6"/>
  <c r="AB15" i="6"/>
  <c r="AB21" i="6" s="1"/>
  <c r="R16" i="6"/>
  <c r="S16" i="6"/>
  <c r="T16" i="6"/>
  <c r="U16" i="6"/>
  <c r="U19" i="6" s="1"/>
  <c r="V16" i="6"/>
  <c r="W16" i="6"/>
  <c r="X16" i="6"/>
  <c r="X34" i="6" s="1"/>
  <c r="Y16" i="6"/>
  <c r="Z16" i="6"/>
  <c r="AA16" i="6"/>
  <c r="AB16" i="6"/>
  <c r="R17" i="6"/>
  <c r="R20" i="6" s="1"/>
  <c r="S17" i="6"/>
  <c r="T17" i="6"/>
  <c r="U17" i="6"/>
  <c r="V17" i="6"/>
  <c r="W17" i="6"/>
  <c r="X17" i="6"/>
  <c r="Y17" i="6"/>
  <c r="Z17" i="6"/>
  <c r="Z20" i="6" s="1"/>
  <c r="AA17" i="6"/>
  <c r="AB17" i="6"/>
  <c r="R18" i="6"/>
  <c r="S18" i="6"/>
  <c r="T18" i="6"/>
  <c r="U18" i="6"/>
  <c r="V18" i="6"/>
  <c r="W18" i="6"/>
  <c r="W21" i="6" s="1"/>
  <c r="X18" i="6"/>
  <c r="Y18" i="6"/>
  <c r="Z18" i="6"/>
  <c r="AA18" i="6"/>
  <c r="AB18" i="6"/>
  <c r="T19" i="6"/>
  <c r="W19" i="6"/>
  <c r="X19" i="6"/>
  <c r="AB19" i="6"/>
  <c r="T20" i="6"/>
  <c r="U20" i="6"/>
  <c r="Y20" i="6"/>
  <c r="AB20" i="6"/>
  <c r="R21" i="6"/>
  <c r="V21" i="6"/>
  <c r="Y21" i="6"/>
  <c r="Z21" i="6"/>
  <c r="Q17" i="6"/>
  <c r="Q18" i="6"/>
  <c r="Q14" i="6"/>
  <c r="Q20" i="6" s="1"/>
  <c r="Q15" i="6"/>
  <c r="Q19" i="6"/>
  <c r="Q16" i="6"/>
  <c r="Q13" i="6"/>
  <c r="F13" i="6"/>
  <c r="F19" i="6" s="1"/>
  <c r="G13" i="6"/>
  <c r="H13" i="6"/>
  <c r="I13" i="6"/>
  <c r="J13" i="6"/>
  <c r="J19" i="6" s="1"/>
  <c r="K13" i="6"/>
  <c r="K19" i="6" s="1"/>
  <c r="L13" i="6"/>
  <c r="M13" i="6"/>
  <c r="N13" i="6"/>
  <c r="N19" i="6" s="1"/>
  <c r="O13" i="6"/>
  <c r="P13" i="6"/>
  <c r="F14" i="6"/>
  <c r="G14" i="6"/>
  <c r="G20" i="6" s="1"/>
  <c r="H14" i="6"/>
  <c r="H20" i="6" s="1"/>
  <c r="I14" i="6"/>
  <c r="J14" i="6"/>
  <c r="K14" i="6"/>
  <c r="K20" i="6" s="1"/>
  <c r="L14" i="6"/>
  <c r="M14" i="6"/>
  <c r="N14" i="6"/>
  <c r="O14" i="6"/>
  <c r="O20" i="6" s="1"/>
  <c r="P14" i="6"/>
  <c r="P20" i="6" s="1"/>
  <c r="F15" i="6"/>
  <c r="G15" i="6"/>
  <c r="H15" i="6"/>
  <c r="H21" i="6" s="1"/>
  <c r="I15" i="6"/>
  <c r="J15" i="6"/>
  <c r="K15" i="6"/>
  <c r="L15" i="6"/>
  <c r="L21" i="6" s="1"/>
  <c r="M15" i="6"/>
  <c r="M21" i="6" s="1"/>
  <c r="N15" i="6"/>
  <c r="O15" i="6"/>
  <c r="P15" i="6"/>
  <c r="P21" i="6" s="1"/>
  <c r="F16" i="6"/>
  <c r="G16" i="6"/>
  <c r="H16" i="6"/>
  <c r="H34" i="6" s="1"/>
  <c r="I16" i="6"/>
  <c r="J16" i="6"/>
  <c r="K16" i="6"/>
  <c r="L16" i="6"/>
  <c r="M16" i="6"/>
  <c r="M19" i="6" s="1"/>
  <c r="N16" i="6"/>
  <c r="O16" i="6"/>
  <c r="P16" i="6"/>
  <c r="F17" i="6"/>
  <c r="G17" i="6"/>
  <c r="H17" i="6"/>
  <c r="I17" i="6"/>
  <c r="J17" i="6"/>
  <c r="J20" i="6" s="1"/>
  <c r="K17" i="6"/>
  <c r="L17" i="6"/>
  <c r="M17" i="6"/>
  <c r="M20" i="6" s="1"/>
  <c r="N17" i="6"/>
  <c r="O17" i="6"/>
  <c r="P17" i="6"/>
  <c r="F18" i="6"/>
  <c r="G18" i="6"/>
  <c r="G21" i="6" s="1"/>
  <c r="H18" i="6"/>
  <c r="I18" i="6"/>
  <c r="J18" i="6"/>
  <c r="K18" i="6"/>
  <c r="L18" i="6"/>
  <c r="M18" i="6"/>
  <c r="N18" i="6"/>
  <c r="O18" i="6"/>
  <c r="O21" i="6" s="1"/>
  <c r="P18" i="6"/>
  <c r="G19" i="6"/>
  <c r="H19" i="6"/>
  <c r="L19" i="6"/>
  <c r="O19" i="6"/>
  <c r="P19" i="6"/>
  <c r="I20" i="6"/>
  <c r="L20" i="6"/>
  <c r="F21" i="6"/>
  <c r="I21" i="6"/>
  <c r="J21" i="6"/>
  <c r="N21" i="6"/>
  <c r="E21" i="6"/>
  <c r="E20" i="6"/>
  <c r="E18" i="6"/>
  <c r="E17" i="6"/>
  <c r="E16" i="6"/>
  <c r="E14" i="6"/>
  <c r="E15" i="6"/>
  <c r="E13" i="6"/>
  <c r="E19" i="6" s="1"/>
  <c r="AN12" i="6"/>
  <c r="AF12" i="6"/>
  <c r="AI11" i="6"/>
  <c r="AH11" i="6"/>
  <c r="S11" i="6"/>
  <c r="R11" i="6"/>
  <c r="Q11" i="6"/>
  <c r="AM10" i="6"/>
  <c r="AL10" i="6"/>
  <c r="V10" i="6"/>
  <c r="F10" i="6"/>
  <c r="AD7" i="6"/>
  <c r="AE7" i="6"/>
  <c r="AF7" i="6"/>
  <c r="AF34" i="6" s="1"/>
  <c r="AG7" i="6"/>
  <c r="AG34" i="6" s="1"/>
  <c r="AH7" i="6"/>
  <c r="AH34" i="6" s="1"/>
  <c r="AI7" i="6"/>
  <c r="AI34" i="6" s="1"/>
  <c r="AJ7" i="6"/>
  <c r="AJ34" i="6" s="1"/>
  <c r="AK7" i="6"/>
  <c r="AL7" i="6"/>
  <c r="AM7" i="6"/>
  <c r="AN7" i="6"/>
  <c r="AN34" i="6" s="1"/>
  <c r="AD8" i="6"/>
  <c r="AD35" i="6" s="1"/>
  <c r="AE8" i="6"/>
  <c r="AF8" i="6"/>
  <c r="AF35" i="6" s="1"/>
  <c r="AG8" i="6"/>
  <c r="AG35" i="6" s="1"/>
  <c r="AG38" i="6" s="1"/>
  <c r="AH8" i="6"/>
  <c r="AH35" i="6" s="1"/>
  <c r="AI8" i="6"/>
  <c r="AJ8" i="6"/>
  <c r="AK8" i="6"/>
  <c r="AL8" i="6"/>
  <c r="AL35" i="6" s="1"/>
  <c r="AM8" i="6"/>
  <c r="AN8" i="6"/>
  <c r="AN35" i="6" s="1"/>
  <c r="AD9" i="6"/>
  <c r="AD36" i="6" s="1"/>
  <c r="AE9" i="6"/>
  <c r="AE36" i="6" s="1"/>
  <c r="AF9" i="6"/>
  <c r="AG9" i="6"/>
  <c r="AG36" i="6" s="1"/>
  <c r="AH9" i="6"/>
  <c r="AH36" i="6" s="1"/>
  <c r="AI9" i="6"/>
  <c r="AI36" i="6" s="1"/>
  <c r="AJ9" i="6"/>
  <c r="AJ36" i="6" s="1"/>
  <c r="AK9" i="6"/>
  <c r="AL9" i="6"/>
  <c r="AL36" i="6" s="1"/>
  <c r="AM9" i="6"/>
  <c r="AM36" i="6" s="1"/>
  <c r="AN9" i="6"/>
  <c r="AC8" i="6"/>
  <c r="AC9" i="6"/>
  <c r="AC7" i="6"/>
  <c r="AC34" i="6" s="1"/>
  <c r="R7" i="6"/>
  <c r="R34" i="6" s="1"/>
  <c r="S7" i="6"/>
  <c r="S34" i="6" s="1"/>
  <c r="T7" i="6"/>
  <c r="T34" i="6" s="1"/>
  <c r="U7" i="6"/>
  <c r="U34" i="6" s="1"/>
  <c r="V7" i="6"/>
  <c r="V34" i="6" s="1"/>
  <c r="W7" i="6"/>
  <c r="W34" i="6" s="1"/>
  <c r="W37" i="6" s="1"/>
  <c r="X7" i="6"/>
  <c r="Y7" i="6"/>
  <c r="Y34" i="6" s="1"/>
  <c r="Z7" i="6"/>
  <c r="Z34" i="6" s="1"/>
  <c r="AA7" i="6"/>
  <c r="AA34" i="6" s="1"/>
  <c r="AA37" i="6" s="1"/>
  <c r="AB7" i="6"/>
  <c r="AB34" i="6" s="1"/>
  <c r="R8" i="6"/>
  <c r="R35" i="6" s="1"/>
  <c r="S8" i="6"/>
  <c r="S35" i="6" s="1"/>
  <c r="T8" i="6"/>
  <c r="U8" i="6"/>
  <c r="U35" i="6" s="1"/>
  <c r="V8" i="6"/>
  <c r="V35" i="6" s="1"/>
  <c r="W8" i="6"/>
  <c r="W35" i="6" s="1"/>
  <c r="X8" i="6"/>
  <c r="X35" i="6" s="1"/>
  <c r="Y8" i="6"/>
  <c r="Y35" i="6" s="1"/>
  <c r="Z8" i="6"/>
  <c r="Z35" i="6" s="1"/>
  <c r="AA8" i="6"/>
  <c r="AA35" i="6" s="1"/>
  <c r="AB8" i="6"/>
  <c r="AB35" i="6" s="1"/>
  <c r="R9" i="6"/>
  <c r="R36" i="6" s="1"/>
  <c r="S9" i="6"/>
  <c r="S36" i="6" s="1"/>
  <c r="T9" i="6"/>
  <c r="T36" i="6" s="1"/>
  <c r="U9" i="6"/>
  <c r="V9" i="6"/>
  <c r="V36" i="6" s="1"/>
  <c r="W9" i="6"/>
  <c r="W36" i="6" s="1"/>
  <c r="X9" i="6"/>
  <c r="X36" i="6" s="1"/>
  <c r="Y9" i="6"/>
  <c r="Y36" i="6" s="1"/>
  <c r="Z9" i="6"/>
  <c r="Z36" i="6" s="1"/>
  <c r="AA9" i="6"/>
  <c r="AA36" i="6" s="1"/>
  <c r="AB9" i="6"/>
  <c r="AB36" i="6" s="1"/>
  <c r="Q8" i="6"/>
  <c r="Q35" i="6" s="1"/>
  <c r="Q9" i="6"/>
  <c r="Q36" i="6" s="1"/>
  <c r="Q7" i="6"/>
  <c r="Q34" i="6" s="1"/>
  <c r="F7" i="6"/>
  <c r="F34" i="6" s="1"/>
  <c r="G7" i="6"/>
  <c r="G34" i="6" s="1"/>
  <c r="G37" i="6" s="1"/>
  <c r="H7" i="6"/>
  <c r="I7" i="6"/>
  <c r="J7" i="6"/>
  <c r="J34" i="6" s="1"/>
  <c r="K7" i="6"/>
  <c r="K34" i="6" s="1"/>
  <c r="K37" i="6" s="1"/>
  <c r="L7" i="6"/>
  <c r="L34" i="6" s="1"/>
  <c r="M7" i="6"/>
  <c r="M34" i="6" s="1"/>
  <c r="N7" i="6"/>
  <c r="N34" i="6" s="1"/>
  <c r="O7" i="6"/>
  <c r="P7" i="6"/>
  <c r="P34" i="6" s="1"/>
  <c r="F8" i="6"/>
  <c r="G8" i="6"/>
  <c r="G35" i="6" s="1"/>
  <c r="H8" i="6"/>
  <c r="H35" i="6" s="1"/>
  <c r="I8" i="6"/>
  <c r="I35" i="6" s="1"/>
  <c r="J8" i="6"/>
  <c r="J35" i="6" s="1"/>
  <c r="K8" i="6"/>
  <c r="K35" i="6" s="1"/>
  <c r="L8" i="6"/>
  <c r="L35" i="6" s="1"/>
  <c r="M8" i="6"/>
  <c r="N8" i="6"/>
  <c r="O8" i="6"/>
  <c r="P8" i="6"/>
  <c r="P35" i="6" s="1"/>
  <c r="F9" i="6"/>
  <c r="F36" i="6" s="1"/>
  <c r="G9" i="6"/>
  <c r="G36" i="6" s="1"/>
  <c r="G39" i="6" s="1"/>
  <c r="H9" i="6"/>
  <c r="H36" i="6" s="1"/>
  <c r="I9" i="6"/>
  <c r="I36" i="6" s="1"/>
  <c r="J9" i="6"/>
  <c r="J36" i="6" s="1"/>
  <c r="K9" i="6"/>
  <c r="L9" i="6"/>
  <c r="L36" i="6" s="1"/>
  <c r="M9" i="6"/>
  <c r="M36" i="6" s="1"/>
  <c r="N9" i="6"/>
  <c r="N36" i="6" s="1"/>
  <c r="O9" i="6"/>
  <c r="O36" i="6" s="1"/>
  <c r="P9" i="6"/>
  <c r="P36" i="6" s="1"/>
  <c r="E8" i="6"/>
  <c r="E35" i="6" s="1"/>
  <c r="E9" i="6"/>
  <c r="E36" i="6" s="1"/>
  <c r="E7" i="6"/>
  <c r="AD4" i="6"/>
  <c r="AD31" i="6" s="1"/>
  <c r="AE4" i="6"/>
  <c r="AE10" i="6" s="1"/>
  <c r="AF4" i="6"/>
  <c r="AG4" i="6"/>
  <c r="AH4" i="6"/>
  <c r="AH10" i="6" s="1"/>
  <c r="AI4" i="6"/>
  <c r="AI10" i="6" s="1"/>
  <c r="AJ4" i="6"/>
  <c r="AK4" i="6"/>
  <c r="AL4" i="6"/>
  <c r="AL31" i="6" s="1"/>
  <c r="AM4" i="6"/>
  <c r="AM31" i="6" s="1"/>
  <c r="AN4" i="6"/>
  <c r="AD5" i="6"/>
  <c r="AE5" i="6"/>
  <c r="AF5" i="6"/>
  <c r="AF11" i="6" s="1"/>
  <c r="AG5" i="6"/>
  <c r="AG32" i="6" s="1"/>
  <c r="AH5" i="6"/>
  <c r="AH32" i="6" s="1"/>
  <c r="AI5" i="6"/>
  <c r="AI32" i="6" s="1"/>
  <c r="AJ5" i="6"/>
  <c r="AJ11" i="6" s="1"/>
  <c r="AK5" i="6"/>
  <c r="AL5" i="6"/>
  <c r="AM5" i="6"/>
  <c r="AM32" i="6" s="1"/>
  <c r="AM38" i="6" s="1"/>
  <c r="AN5" i="6"/>
  <c r="AN32" i="6" s="1"/>
  <c r="AN38" i="6" s="1"/>
  <c r="AD6" i="6"/>
  <c r="AE6" i="6"/>
  <c r="AE33" i="6" s="1"/>
  <c r="AF6" i="6"/>
  <c r="AG6" i="6"/>
  <c r="AG33" i="6" s="1"/>
  <c r="AH6" i="6"/>
  <c r="AI6" i="6"/>
  <c r="AI12" i="6" s="1"/>
  <c r="AJ6" i="6"/>
  <c r="AK6" i="6"/>
  <c r="AL6" i="6"/>
  <c r="AM6" i="6"/>
  <c r="AM12" i="6" s="1"/>
  <c r="AN6" i="6"/>
  <c r="AN33" i="6" s="1"/>
  <c r="AC5" i="6"/>
  <c r="AC11" i="6" s="1"/>
  <c r="AC6" i="6"/>
  <c r="AC4" i="6"/>
  <c r="AC10" i="6" s="1"/>
  <c r="R4" i="6"/>
  <c r="R10" i="6" s="1"/>
  <c r="S4" i="6"/>
  <c r="S31" i="6" s="1"/>
  <c r="T4" i="6"/>
  <c r="U4" i="6"/>
  <c r="U31" i="6" s="1"/>
  <c r="V4" i="6"/>
  <c r="V31" i="6" s="1"/>
  <c r="W4" i="6"/>
  <c r="W31" i="6" s="1"/>
  <c r="X4" i="6"/>
  <c r="Y4" i="6"/>
  <c r="Z4" i="6"/>
  <c r="AA4" i="6"/>
  <c r="AA10" i="6" s="1"/>
  <c r="AB4" i="6"/>
  <c r="AB31" i="6" s="1"/>
  <c r="R5" i="6"/>
  <c r="R32" i="6" s="1"/>
  <c r="S5" i="6"/>
  <c r="S32" i="6" s="1"/>
  <c r="S38" i="6" s="1"/>
  <c r="T5" i="6"/>
  <c r="T32" i="6" s="1"/>
  <c r="T38" i="6" s="1"/>
  <c r="U5" i="6"/>
  <c r="V5" i="6"/>
  <c r="W5" i="6"/>
  <c r="X5" i="6"/>
  <c r="X32" i="6" s="1"/>
  <c r="X38" i="6" s="1"/>
  <c r="Y5" i="6"/>
  <c r="Z5" i="6"/>
  <c r="Z32" i="6" s="1"/>
  <c r="AA5" i="6"/>
  <c r="AB5" i="6"/>
  <c r="AB32" i="6" s="1"/>
  <c r="R6" i="6"/>
  <c r="S6" i="6"/>
  <c r="T6" i="6"/>
  <c r="U6" i="6"/>
  <c r="U12" i="6" s="1"/>
  <c r="V6" i="6"/>
  <c r="W6" i="6"/>
  <c r="W33" i="6" s="1"/>
  <c r="X6" i="6"/>
  <c r="Y6" i="6"/>
  <c r="Y33" i="6" s="1"/>
  <c r="Z6" i="6"/>
  <c r="AA6" i="6"/>
  <c r="AB6" i="6"/>
  <c r="Q5" i="6"/>
  <c r="Q32" i="6" s="1"/>
  <c r="Q6" i="6"/>
  <c r="Q4" i="6"/>
  <c r="Q31" i="6" s="1"/>
  <c r="F4" i="6"/>
  <c r="F31" i="6" s="1"/>
  <c r="G4" i="6"/>
  <c r="G31" i="6" s="1"/>
  <c r="H4" i="6"/>
  <c r="I4" i="6"/>
  <c r="J4" i="6"/>
  <c r="K4" i="6"/>
  <c r="K10" i="6" s="1"/>
  <c r="L4" i="6"/>
  <c r="L31" i="6" s="1"/>
  <c r="M4" i="6"/>
  <c r="N4" i="6"/>
  <c r="N31" i="6" s="1"/>
  <c r="N37" i="6" s="1"/>
  <c r="O4" i="6"/>
  <c r="O31" i="6" s="1"/>
  <c r="P4" i="6"/>
  <c r="F5" i="6"/>
  <c r="G5" i="6"/>
  <c r="H5" i="6"/>
  <c r="H11" i="6" s="1"/>
  <c r="I5" i="6"/>
  <c r="J5" i="6"/>
  <c r="J32" i="6" s="1"/>
  <c r="K5" i="6"/>
  <c r="L5" i="6"/>
  <c r="L32" i="6" s="1"/>
  <c r="M5" i="6"/>
  <c r="N5" i="6"/>
  <c r="O5" i="6"/>
  <c r="P5" i="6"/>
  <c r="P11" i="6" s="1"/>
  <c r="F6" i="6"/>
  <c r="F33" i="6" s="1"/>
  <c r="F39" i="6" s="1"/>
  <c r="G6" i="6"/>
  <c r="G33" i="6" s="1"/>
  <c r="H6" i="6"/>
  <c r="H33" i="6" s="1"/>
  <c r="H39" i="6" s="1"/>
  <c r="I6" i="6"/>
  <c r="I12" i="6" s="1"/>
  <c r="J6" i="6"/>
  <c r="K6" i="6"/>
  <c r="L6" i="6"/>
  <c r="M6" i="6"/>
  <c r="M12" i="6" s="1"/>
  <c r="N6" i="6"/>
  <c r="N33" i="6" s="1"/>
  <c r="O6" i="6"/>
  <c r="O33" i="6" s="1"/>
  <c r="P6" i="6"/>
  <c r="P33" i="6" s="1"/>
  <c r="E5" i="6"/>
  <c r="E11" i="6" s="1"/>
  <c r="E6" i="6"/>
  <c r="E4" i="6"/>
  <c r="E31" i="6" s="1"/>
  <c r="E79" i="5"/>
  <c r="N26" i="5"/>
  <c r="N48" i="5"/>
  <c r="N27" i="5"/>
  <c r="N49" i="5"/>
  <c r="N50" i="5"/>
  <c r="I70" i="5"/>
  <c r="I73" i="5" s="1"/>
  <c r="I71" i="5"/>
  <c r="I72" i="5"/>
  <c r="H70" i="5"/>
  <c r="H71" i="5"/>
  <c r="H83" i="5" s="1"/>
  <c r="H72" i="5"/>
  <c r="G70" i="5"/>
  <c r="G71" i="5"/>
  <c r="G72" i="5"/>
  <c r="G73" i="5"/>
  <c r="F70" i="5"/>
  <c r="F71" i="5"/>
  <c r="F83" i="5" s="1"/>
  <c r="F72" i="5"/>
  <c r="E70" i="5"/>
  <c r="E73" i="5" s="1"/>
  <c r="E85" i="5" s="1"/>
  <c r="E71" i="5"/>
  <c r="E72" i="5"/>
  <c r="D70" i="5"/>
  <c r="D71" i="5"/>
  <c r="D83" i="5" s="1"/>
  <c r="D72" i="5"/>
  <c r="C70" i="5"/>
  <c r="C71" i="5"/>
  <c r="C72" i="5"/>
  <c r="C73" i="5"/>
  <c r="C85" i="5" s="1"/>
  <c r="B70" i="5"/>
  <c r="B71" i="5"/>
  <c r="B72" i="5"/>
  <c r="M57" i="5"/>
  <c r="L57" i="5"/>
  <c r="K57" i="5"/>
  <c r="J57" i="5"/>
  <c r="I57" i="5"/>
  <c r="H57" i="5"/>
  <c r="G57" i="5"/>
  <c r="F57" i="5"/>
  <c r="E57" i="5"/>
  <c r="D57" i="5"/>
  <c r="C57" i="5"/>
  <c r="B57" i="5"/>
  <c r="M51" i="5"/>
  <c r="L51" i="5"/>
  <c r="K51" i="5"/>
  <c r="J51" i="5"/>
  <c r="I51" i="5"/>
  <c r="I63" i="5" s="1"/>
  <c r="H51" i="5"/>
  <c r="G51" i="5"/>
  <c r="F51" i="5"/>
  <c r="E51" i="5"/>
  <c r="D51" i="5"/>
  <c r="C51" i="5"/>
  <c r="B51" i="5"/>
  <c r="M35" i="5"/>
  <c r="L35" i="5"/>
  <c r="K35" i="5"/>
  <c r="J35" i="5"/>
  <c r="I35" i="5"/>
  <c r="H35" i="5"/>
  <c r="G35" i="5"/>
  <c r="F35" i="5"/>
  <c r="E35" i="5"/>
  <c r="D35" i="5"/>
  <c r="C35" i="5"/>
  <c r="B35" i="5"/>
  <c r="M29" i="5"/>
  <c r="L29" i="5"/>
  <c r="K29" i="5"/>
  <c r="J29" i="5"/>
  <c r="I29" i="5"/>
  <c r="I41" i="5" s="1"/>
  <c r="H29" i="5"/>
  <c r="G29" i="5"/>
  <c r="F29" i="5"/>
  <c r="E29" i="5"/>
  <c r="D29" i="5"/>
  <c r="C29" i="5"/>
  <c r="B29" i="5"/>
  <c r="M13" i="5"/>
  <c r="L13" i="5"/>
  <c r="K13" i="5"/>
  <c r="J13" i="5"/>
  <c r="I13" i="5"/>
  <c r="H13" i="5"/>
  <c r="G13" i="5"/>
  <c r="F13" i="5"/>
  <c r="E13" i="5"/>
  <c r="D13" i="5"/>
  <c r="C13" i="5"/>
  <c r="B13" i="5"/>
  <c r="M7" i="5"/>
  <c r="L7" i="5"/>
  <c r="K7" i="5"/>
  <c r="J7" i="5"/>
  <c r="I7" i="5"/>
  <c r="I19" i="5" s="1"/>
  <c r="H7" i="5"/>
  <c r="G7" i="5"/>
  <c r="F7" i="5"/>
  <c r="E7" i="5"/>
  <c r="D7" i="5"/>
  <c r="C7" i="5"/>
  <c r="B7" i="5"/>
  <c r="B77" i="5"/>
  <c r="C77" i="5"/>
  <c r="C83" i="5" s="1"/>
  <c r="H77" i="5"/>
  <c r="I77" i="5"/>
  <c r="D77" i="5"/>
  <c r="D79" i="5" s="1"/>
  <c r="E77" i="5"/>
  <c r="F77" i="5"/>
  <c r="G77" i="5"/>
  <c r="J77" i="5"/>
  <c r="K77" i="5"/>
  <c r="L77" i="5"/>
  <c r="M77" i="5"/>
  <c r="M79" i="5" s="1"/>
  <c r="B78" i="5"/>
  <c r="C78" i="5"/>
  <c r="C84" i="5" s="1"/>
  <c r="D78" i="5"/>
  <c r="D84" i="5" s="1"/>
  <c r="E78" i="5"/>
  <c r="F78" i="5"/>
  <c r="F84" i="5" s="1"/>
  <c r="G78" i="5"/>
  <c r="H78" i="5"/>
  <c r="I78" i="5"/>
  <c r="I84" i="5" s="1"/>
  <c r="J78" i="5"/>
  <c r="K78" i="5"/>
  <c r="L78" i="5"/>
  <c r="M78" i="5"/>
  <c r="E83" i="5"/>
  <c r="G83" i="5"/>
  <c r="I83" i="5"/>
  <c r="J71" i="5"/>
  <c r="K71" i="5"/>
  <c r="K83" i="5"/>
  <c r="L71" i="5"/>
  <c r="L83" i="5"/>
  <c r="M71" i="5"/>
  <c r="M83" i="5" s="1"/>
  <c r="B84" i="5"/>
  <c r="E84" i="5"/>
  <c r="G84" i="5"/>
  <c r="H84" i="5"/>
  <c r="J72" i="5"/>
  <c r="K72" i="5"/>
  <c r="K84" i="5" s="1"/>
  <c r="L72" i="5"/>
  <c r="L84" i="5"/>
  <c r="M72" i="5"/>
  <c r="M84" i="5" s="1"/>
  <c r="B61" i="5"/>
  <c r="C61" i="5"/>
  <c r="D61" i="5"/>
  <c r="E61" i="5"/>
  <c r="F61" i="5"/>
  <c r="G61" i="5"/>
  <c r="H61" i="5"/>
  <c r="I61" i="5"/>
  <c r="J61" i="5"/>
  <c r="K61" i="5"/>
  <c r="L61" i="5"/>
  <c r="M61" i="5"/>
  <c r="B62" i="5"/>
  <c r="C62" i="5"/>
  <c r="D62" i="5"/>
  <c r="E62" i="5"/>
  <c r="F62" i="5"/>
  <c r="G62" i="5"/>
  <c r="H62" i="5"/>
  <c r="I62" i="5"/>
  <c r="J62" i="5"/>
  <c r="K62" i="5"/>
  <c r="L62" i="5"/>
  <c r="M62" i="5"/>
  <c r="N55" i="5"/>
  <c r="N56" i="5"/>
  <c r="B39" i="5"/>
  <c r="C39" i="5"/>
  <c r="D39" i="5"/>
  <c r="E39" i="5"/>
  <c r="F39" i="5"/>
  <c r="G39" i="5"/>
  <c r="H39" i="5"/>
  <c r="I39" i="5"/>
  <c r="J39" i="5"/>
  <c r="K39" i="5"/>
  <c r="L39" i="5"/>
  <c r="M39" i="5"/>
  <c r="B40" i="5"/>
  <c r="C40" i="5"/>
  <c r="D40" i="5"/>
  <c r="E40" i="5"/>
  <c r="F40" i="5"/>
  <c r="G40" i="5"/>
  <c r="H40" i="5"/>
  <c r="I40" i="5"/>
  <c r="J40" i="5"/>
  <c r="K40" i="5"/>
  <c r="L40" i="5"/>
  <c r="M40" i="5"/>
  <c r="N33" i="5"/>
  <c r="N34" i="5"/>
  <c r="N28" i="5"/>
  <c r="B17" i="5"/>
  <c r="C17" i="5"/>
  <c r="D17" i="5"/>
  <c r="E17" i="5"/>
  <c r="F17" i="5"/>
  <c r="G17" i="5"/>
  <c r="H17" i="5"/>
  <c r="I17" i="5"/>
  <c r="J17" i="5"/>
  <c r="K17" i="5"/>
  <c r="L17" i="5"/>
  <c r="M17" i="5"/>
  <c r="B18" i="5"/>
  <c r="C18" i="5"/>
  <c r="D18" i="5"/>
  <c r="E18" i="5"/>
  <c r="F18" i="5"/>
  <c r="G18" i="5"/>
  <c r="H18" i="5"/>
  <c r="I18" i="5"/>
  <c r="J18" i="5"/>
  <c r="K18" i="5"/>
  <c r="L18" i="5"/>
  <c r="M18" i="5"/>
  <c r="N11" i="5"/>
  <c r="N17" i="5" s="1"/>
  <c r="N12" i="5"/>
  <c r="N18" i="5" s="1"/>
  <c r="N5" i="5"/>
  <c r="N6" i="5"/>
  <c r="C60" i="5"/>
  <c r="D60" i="5"/>
  <c r="E60" i="5"/>
  <c r="F60" i="5"/>
  <c r="G60" i="5"/>
  <c r="H60" i="5"/>
  <c r="I60" i="5"/>
  <c r="J60" i="5"/>
  <c r="K60" i="5"/>
  <c r="L60" i="5"/>
  <c r="M60" i="5"/>
  <c r="B60" i="5"/>
  <c r="M9" i="5"/>
  <c r="L9" i="5"/>
  <c r="K9" i="5"/>
  <c r="J9" i="5"/>
  <c r="I9" i="5"/>
  <c r="H9" i="5"/>
  <c r="G9" i="5"/>
  <c r="F9" i="5"/>
  <c r="E9" i="5"/>
  <c r="D9" i="5"/>
  <c r="C9" i="5"/>
  <c r="B9" i="5"/>
  <c r="M76" i="5"/>
  <c r="L76" i="5"/>
  <c r="L79" i="5" s="1"/>
  <c r="K76" i="5"/>
  <c r="K79" i="5" s="1"/>
  <c r="J76" i="5"/>
  <c r="I76" i="5"/>
  <c r="I79" i="5" s="1"/>
  <c r="H76" i="5"/>
  <c r="H79" i="5" s="1"/>
  <c r="G76" i="5"/>
  <c r="G79" i="5" s="1"/>
  <c r="F76" i="5"/>
  <c r="E76" i="5"/>
  <c r="D76" i="5"/>
  <c r="C76" i="5"/>
  <c r="C79" i="5" s="1"/>
  <c r="B76" i="5"/>
  <c r="B82" i="5" s="1"/>
  <c r="M70" i="5"/>
  <c r="M73" i="5" s="1"/>
  <c r="M85" i="5" s="1"/>
  <c r="L70" i="5"/>
  <c r="L73" i="5" s="1"/>
  <c r="K70" i="5"/>
  <c r="K73" i="5" s="1"/>
  <c r="K85" i="5" s="1"/>
  <c r="K82" i="5"/>
  <c r="J70" i="5"/>
  <c r="G82" i="5"/>
  <c r="F82" i="5"/>
  <c r="N54" i="5"/>
  <c r="N57" i="5" s="1"/>
  <c r="L63" i="5"/>
  <c r="K63" i="5"/>
  <c r="H63" i="5"/>
  <c r="D63" i="5"/>
  <c r="C63" i="5"/>
  <c r="M38" i="5"/>
  <c r="L38" i="5"/>
  <c r="K38" i="5"/>
  <c r="J38" i="5"/>
  <c r="I38" i="5"/>
  <c r="H38" i="5"/>
  <c r="G38" i="5"/>
  <c r="F38" i="5"/>
  <c r="E38" i="5"/>
  <c r="D38" i="5"/>
  <c r="C38" i="5"/>
  <c r="B38" i="5"/>
  <c r="N32" i="5"/>
  <c r="N35" i="5" s="1"/>
  <c r="K41" i="5"/>
  <c r="M16" i="5"/>
  <c r="L16" i="5"/>
  <c r="K16" i="5"/>
  <c r="J16" i="5"/>
  <c r="I16" i="5"/>
  <c r="H16" i="5"/>
  <c r="G16" i="5"/>
  <c r="F16" i="5"/>
  <c r="E16" i="5"/>
  <c r="D16" i="5"/>
  <c r="C16" i="5"/>
  <c r="B16" i="5"/>
  <c r="N10" i="5"/>
  <c r="N4" i="5"/>
  <c r="L41" i="5"/>
  <c r="B63" i="5"/>
  <c r="H41" i="5"/>
  <c r="G41" i="5"/>
  <c r="G63" i="5"/>
  <c r="F63" i="5"/>
  <c r="D41" i="5"/>
  <c r="F41" i="5"/>
  <c r="C19" i="5"/>
  <c r="F19" i="5"/>
  <c r="J19" i="5"/>
  <c r="G19" i="5"/>
  <c r="K19" i="5"/>
  <c r="D82" i="5"/>
  <c r="L85" i="5"/>
  <c r="L82" i="5"/>
  <c r="D19" i="5"/>
  <c r="H19" i="5"/>
  <c r="L19" i="5"/>
  <c r="B19" i="5"/>
  <c r="B41" i="5"/>
  <c r="C41" i="5"/>
  <c r="N76" i="5"/>
  <c r="N16" i="5"/>
  <c r="G85" i="5"/>
  <c r="M72" i="1"/>
  <c r="L72" i="1"/>
  <c r="K72" i="1"/>
  <c r="J72" i="1"/>
  <c r="I72" i="1"/>
  <c r="H72" i="1"/>
  <c r="G72" i="1"/>
  <c r="F72" i="1"/>
  <c r="E72" i="1"/>
  <c r="D72" i="1"/>
  <c r="C72" i="1"/>
  <c r="B72" i="1"/>
  <c r="M71" i="1"/>
  <c r="L71" i="1"/>
  <c r="K71" i="1"/>
  <c r="X71" i="4" s="1"/>
  <c r="J71" i="1"/>
  <c r="I71" i="1"/>
  <c r="H71" i="1"/>
  <c r="G71" i="1"/>
  <c r="F71" i="1"/>
  <c r="E71" i="1"/>
  <c r="D71" i="1"/>
  <c r="C71" i="1"/>
  <c r="C83" i="1" s="1"/>
  <c r="P83" i="4" s="1"/>
  <c r="B71" i="1"/>
  <c r="M70" i="1"/>
  <c r="L70" i="1"/>
  <c r="K70" i="1"/>
  <c r="J70" i="1"/>
  <c r="I70" i="1"/>
  <c r="H70" i="1"/>
  <c r="G70" i="1"/>
  <c r="G82" i="1" s="1"/>
  <c r="T82" i="4" s="1"/>
  <c r="F70" i="1"/>
  <c r="E70" i="1"/>
  <c r="D70" i="1"/>
  <c r="C70" i="1"/>
  <c r="B70" i="1"/>
  <c r="M72" i="2"/>
  <c r="M71" i="2"/>
  <c r="B71" i="2"/>
  <c r="C71" i="2"/>
  <c r="D71" i="2"/>
  <c r="E71" i="2"/>
  <c r="F71" i="2"/>
  <c r="F71" i="4" s="1"/>
  <c r="G71" i="2"/>
  <c r="H71" i="2"/>
  <c r="I71" i="2"/>
  <c r="J71" i="2"/>
  <c r="J73" i="2" s="1"/>
  <c r="J85" i="2" s="1"/>
  <c r="K71" i="2"/>
  <c r="L71" i="2"/>
  <c r="B72" i="2"/>
  <c r="C72" i="2"/>
  <c r="D72" i="2"/>
  <c r="E72" i="2"/>
  <c r="F72" i="2"/>
  <c r="G72" i="2"/>
  <c r="H72" i="2"/>
  <c r="I72" i="2"/>
  <c r="J72" i="2"/>
  <c r="K72" i="2"/>
  <c r="L72" i="2"/>
  <c r="C70" i="2"/>
  <c r="D70" i="2"/>
  <c r="E70" i="2"/>
  <c r="F70" i="2"/>
  <c r="G70" i="2"/>
  <c r="H70" i="2"/>
  <c r="I70" i="2"/>
  <c r="I70" i="4" s="1"/>
  <c r="J70" i="2"/>
  <c r="K70" i="2"/>
  <c r="L70" i="2"/>
  <c r="M70" i="2"/>
  <c r="B70" i="2"/>
  <c r="AA9" i="4"/>
  <c r="AA15" i="4" s="1"/>
  <c r="AA25" i="4" s="1"/>
  <c r="AA31" i="4" s="1"/>
  <c r="Z9" i="4"/>
  <c r="Y9" i="4"/>
  <c r="X9" i="4"/>
  <c r="X15" i="4" s="1"/>
  <c r="X25" i="4" s="1"/>
  <c r="X31" i="4" s="1"/>
  <c r="W9" i="4"/>
  <c r="W15" i="4"/>
  <c r="W25" i="4" s="1"/>
  <c r="W31" i="4" s="1"/>
  <c r="V9" i="4"/>
  <c r="V15" i="4" s="1"/>
  <c r="V25" i="4" s="1"/>
  <c r="V31" i="4" s="1"/>
  <c r="U9" i="4"/>
  <c r="U15" i="4"/>
  <c r="U25" i="4" s="1"/>
  <c r="U31" i="4" s="1"/>
  <c r="T9" i="4"/>
  <c r="T15" i="4" s="1"/>
  <c r="T25" i="4" s="1"/>
  <c r="T31" i="4" s="1"/>
  <c r="S9" i="4"/>
  <c r="S15" i="4"/>
  <c r="S25" i="4" s="1"/>
  <c r="S31" i="4" s="1"/>
  <c r="R9" i="4"/>
  <c r="R15" i="4" s="1"/>
  <c r="R25" i="4" s="1"/>
  <c r="R31" i="4" s="1"/>
  <c r="Q9" i="4"/>
  <c r="Q15" i="4"/>
  <c r="Q25" i="4" s="1"/>
  <c r="Q31" i="4" s="1"/>
  <c r="P9" i="4"/>
  <c r="P15" i="4" s="1"/>
  <c r="P25" i="4" s="1"/>
  <c r="P31" i="4" s="1"/>
  <c r="O9" i="4"/>
  <c r="O15" i="4"/>
  <c r="O25" i="4" s="1"/>
  <c r="O31" i="4" s="1"/>
  <c r="M78" i="2"/>
  <c r="M78" i="4" s="1"/>
  <c r="M79" i="4" s="1"/>
  <c r="L78" i="2"/>
  <c r="K78" i="2"/>
  <c r="K78" i="4" s="1"/>
  <c r="J78" i="2"/>
  <c r="J78" i="4" s="1"/>
  <c r="I78" i="2"/>
  <c r="H78" i="2"/>
  <c r="G78" i="2"/>
  <c r="F78" i="2"/>
  <c r="F78" i="4"/>
  <c r="N78" i="4" s="1"/>
  <c r="E78" i="2"/>
  <c r="E78" i="4"/>
  <c r="D78" i="2"/>
  <c r="C78" i="2"/>
  <c r="C78" i="4" s="1"/>
  <c r="B78" i="2"/>
  <c r="B78" i="4"/>
  <c r="M77" i="2"/>
  <c r="M77" i="4" s="1"/>
  <c r="L77" i="2"/>
  <c r="K77" i="2"/>
  <c r="J77" i="2"/>
  <c r="J77" i="4"/>
  <c r="I77" i="2"/>
  <c r="I77" i="4" s="1"/>
  <c r="H77" i="2"/>
  <c r="G77" i="2"/>
  <c r="G77" i="4" s="1"/>
  <c r="F77" i="2"/>
  <c r="F77" i="4" s="1"/>
  <c r="E77" i="2"/>
  <c r="D77" i="2"/>
  <c r="C77" i="2"/>
  <c r="B77" i="2"/>
  <c r="B77" i="4"/>
  <c r="M76" i="2"/>
  <c r="M76" i="4"/>
  <c r="L76" i="2"/>
  <c r="K76" i="2"/>
  <c r="K76" i="4" s="1"/>
  <c r="N76" i="4" s="1"/>
  <c r="J76" i="2"/>
  <c r="J76" i="4"/>
  <c r="I76" i="2"/>
  <c r="I76" i="4" s="1"/>
  <c r="H76" i="2"/>
  <c r="G76" i="2"/>
  <c r="F76" i="2"/>
  <c r="F76" i="4"/>
  <c r="E76" i="2"/>
  <c r="E76" i="4"/>
  <c r="D76" i="2"/>
  <c r="C76" i="2"/>
  <c r="C76" i="4" s="1"/>
  <c r="B76" i="2"/>
  <c r="B76" i="4" s="1"/>
  <c r="B77" i="1"/>
  <c r="O77" i="4" s="1"/>
  <c r="C77" i="1"/>
  <c r="D77" i="1"/>
  <c r="Q77" i="4"/>
  <c r="E77" i="1"/>
  <c r="R77" i="4"/>
  <c r="F77" i="1"/>
  <c r="S77" i="4"/>
  <c r="G77" i="1"/>
  <c r="T77" i="4"/>
  <c r="H77" i="1"/>
  <c r="U77" i="4"/>
  <c r="I77" i="1"/>
  <c r="V77" i="4"/>
  <c r="J77" i="1"/>
  <c r="W77" i="4"/>
  <c r="K77" i="1"/>
  <c r="X77" i="4" s="1"/>
  <c r="L77" i="1"/>
  <c r="Y77" i="4"/>
  <c r="M77" i="1"/>
  <c r="Z77" i="4"/>
  <c r="B78" i="1"/>
  <c r="O78" i="4"/>
  <c r="C78" i="1"/>
  <c r="D78" i="1"/>
  <c r="Q78" i="4"/>
  <c r="E78" i="1"/>
  <c r="R78" i="4" s="1"/>
  <c r="F78" i="1"/>
  <c r="S78" i="4"/>
  <c r="G78" i="1"/>
  <c r="T78" i="4"/>
  <c r="H78" i="1"/>
  <c r="U78" i="4" s="1"/>
  <c r="I78" i="1"/>
  <c r="V78" i="4" s="1"/>
  <c r="J78" i="1"/>
  <c r="W78" i="4" s="1"/>
  <c r="K78" i="1"/>
  <c r="X78" i="4" s="1"/>
  <c r="L78" i="1"/>
  <c r="Y78" i="4"/>
  <c r="M78" i="1"/>
  <c r="Z78" i="4" s="1"/>
  <c r="C76" i="1"/>
  <c r="P76" i="4"/>
  <c r="D76" i="1"/>
  <c r="E76" i="1"/>
  <c r="R76" i="4" s="1"/>
  <c r="F76" i="1"/>
  <c r="S76" i="4" s="1"/>
  <c r="G76" i="1"/>
  <c r="T76" i="4" s="1"/>
  <c r="H76" i="1"/>
  <c r="U76" i="4"/>
  <c r="I76" i="1"/>
  <c r="V76" i="4"/>
  <c r="J76" i="1"/>
  <c r="W76" i="4"/>
  <c r="K76" i="1"/>
  <c r="X76" i="4" s="1"/>
  <c r="L76" i="1"/>
  <c r="M76" i="1"/>
  <c r="Z76" i="4" s="1"/>
  <c r="B76" i="1"/>
  <c r="O76" i="4" s="1"/>
  <c r="Z15" i="4"/>
  <c r="Z25" i="4" s="1"/>
  <c r="Z31" i="4" s="1"/>
  <c r="Y15" i="4"/>
  <c r="Y25" i="4"/>
  <c r="Y31" i="4" s="1"/>
  <c r="P78" i="4"/>
  <c r="P77" i="4"/>
  <c r="Y76" i="4"/>
  <c r="Q76" i="4"/>
  <c r="Z72" i="4"/>
  <c r="Y72" i="4"/>
  <c r="X72" i="4"/>
  <c r="W72" i="4"/>
  <c r="V72" i="4"/>
  <c r="U72" i="4"/>
  <c r="S72" i="4"/>
  <c r="R72" i="4"/>
  <c r="Q72" i="4"/>
  <c r="P72" i="4"/>
  <c r="O72" i="4"/>
  <c r="Z71" i="4"/>
  <c r="Y71" i="4"/>
  <c r="W71" i="4"/>
  <c r="V71" i="4"/>
  <c r="U71" i="4"/>
  <c r="T71" i="4"/>
  <c r="S71" i="4"/>
  <c r="R71" i="4"/>
  <c r="Q71" i="4"/>
  <c r="O71" i="4"/>
  <c r="Z70" i="4"/>
  <c r="Y70" i="4"/>
  <c r="X70" i="4"/>
  <c r="W70" i="4"/>
  <c r="V70" i="4"/>
  <c r="U70" i="4"/>
  <c r="S70" i="4"/>
  <c r="R70" i="4"/>
  <c r="Q70" i="4"/>
  <c r="P70" i="4"/>
  <c r="O70" i="4"/>
  <c r="L78" i="4"/>
  <c r="I78" i="4"/>
  <c r="H78" i="4"/>
  <c r="G78" i="4"/>
  <c r="D78" i="4"/>
  <c r="L77" i="4"/>
  <c r="K77" i="4"/>
  <c r="H77" i="4"/>
  <c r="E77" i="4"/>
  <c r="D77" i="4"/>
  <c r="C77" i="4"/>
  <c r="L76" i="4"/>
  <c r="H76" i="4"/>
  <c r="G76" i="4"/>
  <c r="D76" i="4"/>
  <c r="M72" i="4"/>
  <c r="L72" i="4"/>
  <c r="K72" i="4"/>
  <c r="J72" i="4"/>
  <c r="I72" i="4"/>
  <c r="H72" i="4"/>
  <c r="F72" i="4"/>
  <c r="E72" i="4"/>
  <c r="D72" i="4"/>
  <c r="C72" i="4"/>
  <c r="B72" i="4"/>
  <c r="M71" i="4"/>
  <c r="L71" i="4"/>
  <c r="K71" i="4"/>
  <c r="I71" i="4"/>
  <c r="H71" i="4"/>
  <c r="G71" i="4"/>
  <c r="E71" i="4"/>
  <c r="D71" i="4"/>
  <c r="C71" i="4"/>
  <c r="L70" i="4"/>
  <c r="K70" i="4"/>
  <c r="J70" i="4"/>
  <c r="H70" i="4"/>
  <c r="G70" i="4"/>
  <c r="F70" i="4"/>
  <c r="D70" i="4"/>
  <c r="C70" i="4"/>
  <c r="B70" i="4"/>
  <c r="C62" i="4"/>
  <c r="M56" i="4"/>
  <c r="L56" i="4"/>
  <c r="K56" i="4"/>
  <c r="J56" i="4"/>
  <c r="I56" i="4"/>
  <c r="H56" i="4"/>
  <c r="G56" i="4"/>
  <c r="N56" i="4" s="1"/>
  <c r="F56" i="4"/>
  <c r="E56" i="4"/>
  <c r="D56" i="4"/>
  <c r="C56" i="4"/>
  <c r="B56" i="4"/>
  <c r="M55" i="4"/>
  <c r="L55" i="4"/>
  <c r="K55" i="4"/>
  <c r="K57" i="4" s="1"/>
  <c r="J55" i="4"/>
  <c r="I55" i="4"/>
  <c r="H55" i="4"/>
  <c r="G55" i="4"/>
  <c r="F55" i="4"/>
  <c r="E55" i="4"/>
  <c r="D55" i="4"/>
  <c r="C55" i="4"/>
  <c r="C57" i="4" s="1"/>
  <c r="C63" i="4" s="1"/>
  <c r="B55" i="4"/>
  <c r="M54" i="4"/>
  <c r="L54" i="4"/>
  <c r="K54" i="4"/>
  <c r="J54" i="4"/>
  <c r="J57" i="4"/>
  <c r="I54" i="4"/>
  <c r="H54" i="4"/>
  <c r="H57" i="4" s="1"/>
  <c r="G54" i="4"/>
  <c r="F54" i="4"/>
  <c r="F57" i="4" s="1"/>
  <c r="E54" i="4"/>
  <c r="D54" i="4"/>
  <c r="C54" i="4"/>
  <c r="B54" i="4"/>
  <c r="B57" i="4"/>
  <c r="M50" i="4"/>
  <c r="L50" i="4"/>
  <c r="K50" i="4"/>
  <c r="J50" i="4"/>
  <c r="I50" i="4"/>
  <c r="H50" i="4"/>
  <c r="G50" i="4"/>
  <c r="F50" i="4"/>
  <c r="E50" i="4"/>
  <c r="D50" i="4"/>
  <c r="C50" i="4"/>
  <c r="B50" i="4"/>
  <c r="M49" i="4"/>
  <c r="L49" i="4"/>
  <c r="K49" i="4"/>
  <c r="J49" i="4"/>
  <c r="J51" i="4" s="1"/>
  <c r="I49" i="4"/>
  <c r="H49" i="4"/>
  <c r="G49" i="4"/>
  <c r="F49" i="4"/>
  <c r="E49" i="4"/>
  <c r="D49" i="4"/>
  <c r="C49" i="4"/>
  <c r="B49" i="4"/>
  <c r="B51" i="4" s="1"/>
  <c r="M48" i="4"/>
  <c r="L48" i="4"/>
  <c r="K48" i="4"/>
  <c r="J48" i="4"/>
  <c r="I48" i="4"/>
  <c r="H48" i="4"/>
  <c r="G48" i="4"/>
  <c r="F48" i="4"/>
  <c r="F51" i="4" s="1"/>
  <c r="E48" i="4"/>
  <c r="D48" i="4"/>
  <c r="C48" i="4"/>
  <c r="B48" i="4"/>
  <c r="F39" i="4"/>
  <c r="M34" i="4"/>
  <c r="L34" i="4"/>
  <c r="K34" i="4"/>
  <c r="J34" i="4"/>
  <c r="I34" i="4"/>
  <c r="H34" i="4"/>
  <c r="G34" i="4"/>
  <c r="F34" i="4"/>
  <c r="F35" i="4" s="1"/>
  <c r="E34" i="4"/>
  <c r="D34" i="4"/>
  <c r="C34" i="4"/>
  <c r="B34" i="4"/>
  <c r="M33" i="4"/>
  <c r="L33" i="4"/>
  <c r="K33" i="4"/>
  <c r="K35" i="4" s="1"/>
  <c r="J33" i="4"/>
  <c r="I33" i="4"/>
  <c r="H33" i="4"/>
  <c r="G33" i="4"/>
  <c r="F33" i="4"/>
  <c r="E33" i="4"/>
  <c r="D33" i="4"/>
  <c r="C33" i="4"/>
  <c r="B33" i="4"/>
  <c r="M32" i="4"/>
  <c r="L32" i="4"/>
  <c r="K32" i="4"/>
  <c r="J32" i="4"/>
  <c r="I32" i="4"/>
  <c r="H32" i="4"/>
  <c r="H35" i="4" s="1"/>
  <c r="H41" i="4" s="1"/>
  <c r="G32" i="4"/>
  <c r="F32" i="4"/>
  <c r="E32" i="4"/>
  <c r="D32" i="4"/>
  <c r="C32" i="4"/>
  <c r="B32" i="4"/>
  <c r="M28" i="4"/>
  <c r="L28" i="4"/>
  <c r="K28" i="4"/>
  <c r="J28" i="4"/>
  <c r="I28" i="4"/>
  <c r="H28" i="4"/>
  <c r="G28" i="4"/>
  <c r="F28" i="4"/>
  <c r="E28" i="4"/>
  <c r="N28" i="4" s="1"/>
  <c r="D28" i="4"/>
  <c r="C28" i="4"/>
  <c r="B28" i="4"/>
  <c r="M27" i="4"/>
  <c r="L27" i="4"/>
  <c r="K27" i="4"/>
  <c r="J27" i="4"/>
  <c r="I27" i="4"/>
  <c r="I29" i="4" s="1"/>
  <c r="H27" i="4"/>
  <c r="G27" i="4"/>
  <c r="F27" i="4"/>
  <c r="E27" i="4"/>
  <c r="D27" i="4"/>
  <c r="C27" i="4"/>
  <c r="B27" i="4"/>
  <c r="M26" i="4"/>
  <c r="M29" i="4" s="1"/>
  <c r="L26" i="4"/>
  <c r="K26" i="4"/>
  <c r="J26" i="4"/>
  <c r="I26" i="4"/>
  <c r="H26" i="4"/>
  <c r="G26" i="4"/>
  <c r="F26" i="4"/>
  <c r="E26" i="4"/>
  <c r="E29" i="4" s="1"/>
  <c r="E41" i="4" s="1"/>
  <c r="D26" i="4"/>
  <c r="C26" i="4"/>
  <c r="B26" i="4"/>
  <c r="M12" i="4"/>
  <c r="L12" i="4"/>
  <c r="K12" i="4"/>
  <c r="J12" i="4"/>
  <c r="I12" i="4"/>
  <c r="I13" i="4" s="1"/>
  <c r="H12" i="4"/>
  <c r="G12" i="4"/>
  <c r="F12" i="4"/>
  <c r="E12" i="4"/>
  <c r="D12" i="4"/>
  <c r="C12" i="4"/>
  <c r="B12" i="4"/>
  <c r="M11" i="4"/>
  <c r="M13" i="4" s="1"/>
  <c r="L11" i="4"/>
  <c r="K11" i="4"/>
  <c r="J11" i="4"/>
  <c r="I11" i="4"/>
  <c r="H11" i="4"/>
  <c r="G11" i="4"/>
  <c r="F11" i="4"/>
  <c r="E11" i="4"/>
  <c r="E13" i="4" s="1"/>
  <c r="D11" i="4"/>
  <c r="C11" i="4"/>
  <c r="B11" i="4"/>
  <c r="M10" i="4"/>
  <c r="L10" i="4"/>
  <c r="K10" i="4"/>
  <c r="J10" i="4"/>
  <c r="J13" i="4"/>
  <c r="I10" i="4"/>
  <c r="H10" i="4"/>
  <c r="G10" i="4"/>
  <c r="G13" i="4" s="1"/>
  <c r="G19" i="4" s="1"/>
  <c r="F10" i="4"/>
  <c r="F13" i="4"/>
  <c r="E10" i="4"/>
  <c r="D10" i="4"/>
  <c r="C10" i="4"/>
  <c r="C13" i="4" s="1"/>
  <c r="B10" i="4"/>
  <c r="B5" i="4"/>
  <c r="C5" i="4"/>
  <c r="D5" i="4"/>
  <c r="E5" i="4"/>
  <c r="F5" i="4"/>
  <c r="G5" i="4"/>
  <c r="H5" i="4"/>
  <c r="I5" i="4"/>
  <c r="J5" i="4"/>
  <c r="K5" i="4"/>
  <c r="L5" i="4"/>
  <c r="L4" i="4"/>
  <c r="L7" i="4" s="1"/>
  <c r="L6" i="4"/>
  <c r="M5" i="4"/>
  <c r="B6" i="4"/>
  <c r="C6" i="4"/>
  <c r="N6" i="4" s="1"/>
  <c r="N18" i="4" s="1"/>
  <c r="D6" i="4"/>
  <c r="E6" i="4"/>
  <c r="F6" i="4"/>
  <c r="G6" i="4"/>
  <c r="G7" i="4" s="1"/>
  <c r="H6" i="4"/>
  <c r="I6" i="4"/>
  <c r="J6" i="4"/>
  <c r="K6" i="4"/>
  <c r="M6" i="4"/>
  <c r="C4" i="4"/>
  <c r="C7" i="4"/>
  <c r="D4" i="4"/>
  <c r="E4" i="4"/>
  <c r="F4" i="4"/>
  <c r="G4" i="4"/>
  <c r="H4" i="4"/>
  <c r="I4" i="4"/>
  <c r="J4" i="4"/>
  <c r="K4" i="4"/>
  <c r="M4" i="4"/>
  <c r="B4" i="4"/>
  <c r="Z56" i="4"/>
  <c r="Y56" i="4"/>
  <c r="X56" i="4"/>
  <c r="W56" i="4"/>
  <c r="V56" i="4"/>
  <c r="U56" i="4"/>
  <c r="T56" i="4"/>
  <c r="S56" i="4"/>
  <c r="R56" i="4"/>
  <c r="Q56" i="4"/>
  <c r="P56" i="4"/>
  <c r="O56" i="4"/>
  <c r="Z55" i="4"/>
  <c r="Y55" i="4"/>
  <c r="X55" i="4"/>
  <c r="W55" i="4"/>
  <c r="V55" i="4"/>
  <c r="U55" i="4"/>
  <c r="T55" i="4"/>
  <c r="S55" i="4"/>
  <c r="R55" i="4"/>
  <c r="Q55" i="4"/>
  <c r="P55" i="4"/>
  <c r="O55" i="4"/>
  <c r="Z54" i="4"/>
  <c r="Y54" i="4"/>
  <c r="X54" i="4"/>
  <c r="W54" i="4"/>
  <c r="V54" i="4"/>
  <c r="U54" i="4"/>
  <c r="T54" i="4"/>
  <c r="S54" i="4"/>
  <c r="R54" i="4"/>
  <c r="Q54" i="4"/>
  <c r="P54" i="4"/>
  <c r="O54" i="4"/>
  <c r="Z50" i="4"/>
  <c r="Y50" i="4"/>
  <c r="X50" i="4"/>
  <c r="W50" i="4"/>
  <c r="V50" i="4"/>
  <c r="U50" i="4"/>
  <c r="T50" i="4"/>
  <c r="S50" i="4"/>
  <c r="R50" i="4"/>
  <c r="Q50" i="4"/>
  <c r="P50" i="4"/>
  <c r="O50" i="4"/>
  <c r="AA49" i="4"/>
  <c r="AB49" i="4" s="1"/>
  <c r="AC49" i="4" s="1"/>
  <c r="Z49" i="4"/>
  <c r="Y49" i="4"/>
  <c r="X49" i="4"/>
  <c r="W49" i="4"/>
  <c r="V49" i="4"/>
  <c r="U49" i="4"/>
  <c r="T49" i="4"/>
  <c r="S49" i="4"/>
  <c r="R49" i="4"/>
  <c r="Q49" i="4"/>
  <c r="P49" i="4"/>
  <c r="O49" i="4"/>
  <c r="Z48" i="4"/>
  <c r="Y48" i="4"/>
  <c r="X48" i="4"/>
  <c r="W48" i="4"/>
  <c r="V48" i="4"/>
  <c r="U48" i="4"/>
  <c r="T48" i="4"/>
  <c r="S48" i="4"/>
  <c r="R48" i="4"/>
  <c r="Q48" i="4"/>
  <c r="P48" i="4"/>
  <c r="O48" i="4"/>
  <c r="Q35" i="4"/>
  <c r="Z34" i="4"/>
  <c r="Y34" i="4"/>
  <c r="X34" i="4"/>
  <c r="W34" i="4"/>
  <c r="V34" i="4"/>
  <c r="U34" i="4"/>
  <c r="T34" i="4"/>
  <c r="S34" i="4"/>
  <c r="R34" i="4"/>
  <c r="Q34" i="4"/>
  <c r="P34" i="4"/>
  <c r="O34" i="4"/>
  <c r="Z33" i="4"/>
  <c r="Y33" i="4"/>
  <c r="X33" i="4"/>
  <c r="W33" i="4"/>
  <c r="V33" i="4"/>
  <c r="U33" i="4"/>
  <c r="T33" i="4"/>
  <c r="S33" i="4"/>
  <c r="R33" i="4"/>
  <c r="Q33" i="4"/>
  <c r="P33" i="4"/>
  <c r="O33" i="4"/>
  <c r="Z32" i="4"/>
  <c r="Y32" i="4"/>
  <c r="X32" i="4"/>
  <c r="W32" i="4"/>
  <c r="V32" i="4"/>
  <c r="U32" i="4"/>
  <c r="T32" i="4"/>
  <c r="S32" i="4"/>
  <c r="R32" i="4"/>
  <c r="Q32" i="4"/>
  <c r="P32" i="4"/>
  <c r="O32" i="4"/>
  <c r="U29" i="4"/>
  <c r="Z28" i="4"/>
  <c r="Y28" i="4"/>
  <c r="X28" i="4"/>
  <c r="W28" i="4"/>
  <c r="V28" i="4"/>
  <c r="U28" i="4"/>
  <c r="T28" i="4"/>
  <c r="S28" i="4"/>
  <c r="R28" i="4"/>
  <c r="Q28" i="4"/>
  <c r="P28" i="4"/>
  <c r="O28" i="4"/>
  <c r="Z27" i="4"/>
  <c r="Y27" i="4"/>
  <c r="X27" i="4"/>
  <c r="W27" i="4"/>
  <c r="V27" i="4"/>
  <c r="U27" i="4"/>
  <c r="T27" i="4"/>
  <c r="S27" i="4"/>
  <c r="R27" i="4"/>
  <c r="Q27" i="4"/>
  <c r="P27" i="4"/>
  <c r="O27" i="4"/>
  <c r="Z26" i="4"/>
  <c r="Y26" i="4"/>
  <c r="X26" i="4"/>
  <c r="W26" i="4"/>
  <c r="V26" i="4"/>
  <c r="U26" i="4"/>
  <c r="T26" i="4"/>
  <c r="S26" i="4"/>
  <c r="R26" i="4"/>
  <c r="Q26" i="4"/>
  <c r="P26" i="4"/>
  <c r="O26" i="4"/>
  <c r="Z12" i="4"/>
  <c r="Y12" i="4"/>
  <c r="X12" i="4"/>
  <c r="W12" i="4"/>
  <c r="V12" i="4"/>
  <c r="U12" i="4"/>
  <c r="T12" i="4"/>
  <c r="S12" i="4"/>
  <c r="R12" i="4"/>
  <c r="Q12" i="4"/>
  <c r="P12" i="4"/>
  <c r="O12" i="4"/>
  <c r="Z11" i="4"/>
  <c r="Y11" i="4"/>
  <c r="X11" i="4"/>
  <c r="W11" i="4"/>
  <c r="V11" i="4"/>
  <c r="U11" i="4"/>
  <c r="T11" i="4"/>
  <c r="S11" i="4"/>
  <c r="R11" i="4"/>
  <c r="Q11" i="4"/>
  <c r="P11" i="4"/>
  <c r="O11" i="4"/>
  <c r="Z10" i="4"/>
  <c r="Y10" i="4"/>
  <c r="X10" i="4"/>
  <c r="W10" i="4"/>
  <c r="V10" i="4"/>
  <c r="U10" i="4"/>
  <c r="T10" i="4"/>
  <c r="S10" i="4"/>
  <c r="R10" i="4"/>
  <c r="Q10" i="4"/>
  <c r="P10" i="4"/>
  <c r="O10" i="4"/>
  <c r="O4" i="4"/>
  <c r="P4" i="4"/>
  <c r="Q4" i="4"/>
  <c r="R4" i="4"/>
  <c r="S4" i="4"/>
  <c r="T4" i="4"/>
  <c r="U4" i="4"/>
  <c r="V4" i="4"/>
  <c r="W4" i="4"/>
  <c r="X4" i="4"/>
  <c r="Y4" i="4"/>
  <c r="Z4" i="4"/>
  <c r="O5" i="4"/>
  <c r="P5" i="4"/>
  <c r="Q5" i="4"/>
  <c r="R5" i="4"/>
  <c r="S5" i="4"/>
  <c r="T5" i="4"/>
  <c r="U5" i="4"/>
  <c r="V5" i="4"/>
  <c r="W5" i="4"/>
  <c r="X5" i="4"/>
  <c r="Y5" i="4"/>
  <c r="Z5" i="4"/>
  <c r="O6" i="4"/>
  <c r="P6" i="4"/>
  <c r="Q6" i="4"/>
  <c r="R6" i="4"/>
  <c r="S6" i="4"/>
  <c r="T6" i="4"/>
  <c r="U6" i="4"/>
  <c r="V6" i="4"/>
  <c r="W6" i="4"/>
  <c r="X6" i="4"/>
  <c r="Y6" i="4"/>
  <c r="Z6" i="4"/>
  <c r="P3" i="4"/>
  <c r="Q3" i="4"/>
  <c r="R3" i="4"/>
  <c r="S3" i="4"/>
  <c r="T3" i="4"/>
  <c r="U3" i="4"/>
  <c r="V3" i="4"/>
  <c r="W3" i="4"/>
  <c r="X3" i="4"/>
  <c r="Y3" i="4"/>
  <c r="Z3" i="4"/>
  <c r="AA3" i="4"/>
  <c r="O3" i="4"/>
  <c r="M57" i="4"/>
  <c r="L57" i="4"/>
  <c r="L63" i="4" s="1"/>
  <c r="I57" i="4"/>
  <c r="G57" i="4"/>
  <c r="G63" i="4" s="1"/>
  <c r="E57" i="4"/>
  <c r="D57" i="4"/>
  <c r="D63" i="4" s="1"/>
  <c r="M51" i="4"/>
  <c r="M63" i="4" s="1"/>
  <c r="L51" i="4"/>
  <c r="K51" i="4"/>
  <c r="K63" i="4" s="1"/>
  <c r="I51" i="4"/>
  <c r="I63" i="4" s="1"/>
  <c r="H51" i="4"/>
  <c r="G51" i="4"/>
  <c r="E51" i="4"/>
  <c r="E63" i="4"/>
  <c r="D51" i="4"/>
  <c r="C51" i="4"/>
  <c r="M35" i="4"/>
  <c r="M41" i="4" s="1"/>
  <c r="L35" i="4"/>
  <c r="J35" i="4"/>
  <c r="I35" i="4"/>
  <c r="G35" i="4"/>
  <c r="E35" i="4"/>
  <c r="D35" i="4"/>
  <c r="B35" i="4"/>
  <c r="L29" i="4"/>
  <c r="L41" i="4"/>
  <c r="K29" i="4"/>
  <c r="J29" i="4"/>
  <c r="I41" i="4"/>
  <c r="H29" i="4"/>
  <c r="G29" i="4"/>
  <c r="F29" i="4"/>
  <c r="F41" i="4" s="1"/>
  <c r="D29" i="4"/>
  <c r="D41" i="4"/>
  <c r="C29" i="4"/>
  <c r="N29" i="4" s="1"/>
  <c r="B29" i="4"/>
  <c r="L13" i="4"/>
  <c r="K13" i="4"/>
  <c r="H13" i="4"/>
  <c r="D13" i="4"/>
  <c r="D19" i="4" s="1"/>
  <c r="K7" i="4"/>
  <c r="E7" i="4"/>
  <c r="E19" i="4" s="1"/>
  <c r="B7" i="4"/>
  <c r="G79" i="4"/>
  <c r="J7" i="4"/>
  <c r="J19" i="4" s="1"/>
  <c r="F7" i="4"/>
  <c r="N12" i="4"/>
  <c r="C79" i="4"/>
  <c r="M7" i="4"/>
  <c r="M19" i="4" s="1"/>
  <c r="I7" i="4"/>
  <c r="I79" i="4"/>
  <c r="I85" i="4" s="1"/>
  <c r="N5" i="4"/>
  <c r="E79" i="4"/>
  <c r="N77" i="4"/>
  <c r="F63" i="4"/>
  <c r="B63" i="4"/>
  <c r="J63" i="4"/>
  <c r="B79" i="4"/>
  <c r="F79" i="4"/>
  <c r="J79" i="4"/>
  <c r="N48" i="4"/>
  <c r="N49" i="4"/>
  <c r="N50" i="4"/>
  <c r="N62" i="4" s="1"/>
  <c r="G41" i="4"/>
  <c r="K41" i="4"/>
  <c r="D79" i="4"/>
  <c r="H79" i="4"/>
  <c r="L79" i="4"/>
  <c r="B41" i="4"/>
  <c r="J41" i="4"/>
  <c r="N26" i="4"/>
  <c r="C73" i="4"/>
  <c r="C85" i="4"/>
  <c r="N27" i="4"/>
  <c r="D73" i="4"/>
  <c r="D85" i="4"/>
  <c r="H73" i="4"/>
  <c r="K73" i="4"/>
  <c r="N10" i="4"/>
  <c r="B13" i="4"/>
  <c r="L19" i="4"/>
  <c r="I19" i="4"/>
  <c r="N11" i="4"/>
  <c r="F19" i="4"/>
  <c r="K19" i="4"/>
  <c r="D7" i="4"/>
  <c r="L73" i="4"/>
  <c r="L85" i="4" s="1"/>
  <c r="I73" i="4"/>
  <c r="N17" i="4"/>
  <c r="H85" i="4"/>
  <c r="F73" i="4"/>
  <c r="M18" i="1"/>
  <c r="Z18" i="4"/>
  <c r="L18" i="1"/>
  <c r="Y18" i="4"/>
  <c r="K18" i="1"/>
  <c r="X18" i="4"/>
  <c r="J18" i="1"/>
  <c r="W18" i="4"/>
  <c r="I18" i="1"/>
  <c r="V18" i="4"/>
  <c r="H18" i="1"/>
  <c r="U18" i="4"/>
  <c r="G18" i="1"/>
  <c r="T18" i="4"/>
  <c r="F18" i="1"/>
  <c r="S18" i="4"/>
  <c r="E18" i="1"/>
  <c r="R18" i="4"/>
  <c r="D18" i="1"/>
  <c r="Q18" i="4"/>
  <c r="C18" i="1"/>
  <c r="P18" i="4"/>
  <c r="B18" i="1"/>
  <c r="O18" i="4"/>
  <c r="M17" i="1"/>
  <c r="Z17" i="4"/>
  <c r="L17" i="1"/>
  <c r="Y17" i="4"/>
  <c r="K17" i="1"/>
  <c r="X17" i="4"/>
  <c r="J17" i="1"/>
  <c r="W17" i="4"/>
  <c r="I17" i="1"/>
  <c r="V17" i="4"/>
  <c r="H17" i="1"/>
  <c r="U17" i="4"/>
  <c r="G17" i="1"/>
  <c r="T17" i="4"/>
  <c r="F17" i="1"/>
  <c r="S17" i="4"/>
  <c r="E17" i="1"/>
  <c r="R17" i="4"/>
  <c r="D17" i="1"/>
  <c r="Q17" i="4"/>
  <c r="C17" i="1"/>
  <c r="P17" i="4"/>
  <c r="B17" i="1"/>
  <c r="O17" i="4"/>
  <c r="M16" i="1"/>
  <c r="Z16" i="4"/>
  <c r="L16" i="1"/>
  <c r="Y16" i="4"/>
  <c r="K16" i="1"/>
  <c r="X16" i="4"/>
  <c r="J16" i="1"/>
  <c r="W16" i="4"/>
  <c r="I16" i="1"/>
  <c r="V16" i="4"/>
  <c r="H16" i="1"/>
  <c r="U16" i="4"/>
  <c r="G16" i="1"/>
  <c r="T16" i="4"/>
  <c r="F16" i="1"/>
  <c r="S16" i="4"/>
  <c r="E16" i="1"/>
  <c r="R16" i="4"/>
  <c r="D16" i="1"/>
  <c r="Q16" i="4"/>
  <c r="C16" i="1"/>
  <c r="P16" i="4"/>
  <c r="B16" i="1"/>
  <c r="O16" i="4"/>
  <c r="M13" i="1"/>
  <c r="Z13" i="4"/>
  <c r="L13" i="1"/>
  <c r="Y13" i="4"/>
  <c r="K13" i="1"/>
  <c r="X13" i="4"/>
  <c r="J13" i="1"/>
  <c r="W13" i="4"/>
  <c r="I13" i="1"/>
  <c r="V13" i="4"/>
  <c r="H13" i="1"/>
  <c r="U13" i="4"/>
  <c r="G13" i="1"/>
  <c r="T13" i="4"/>
  <c r="F13" i="1"/>
  <c r="S13" i="4"/>
  <c r="E13" i="1"/>
  <c r="R13" i="4"/>
  <c r="D13" i="1"/>
  <c r="Q13" i="4"/>
  <c r="C13" i="1"/>
  <c r="P13" i="4"/>
  <c r="B13" i="1"/>
  <c r="O13" i="4"/>
  <c r="N12" i="1"/>
  <c r="AA12" i="4"/>
  <c r="AB12" i="4" s="1"/>
  <c r="AC12" i="4" s="1"/>
  <c r="N11" i="1"/>
  <c r="AA11" i="4"/>
  <c r="AB11" i="4" s="1"/>
  <c r="AC11" i="4" s="1"/>
  <c r="N10" i="1"/>
  <c r="AA10" i="4"/>
  <c r="AB10" i="4" s="1"/>
  <c r="AC10" i="4"/>
  <c r="M7" i="1"/>
  <c r="L7" i="1"/>
  <c r="Y7" i="4" s="1"/>
  <c r="K7" i="1"/>
  <c r="X7" i="4" s="1"/>
  <c r="J7" i="1"/>
  <c r="W7" i="4" s="1"/>
  <c r="I7" i="1"/>
  <c r="I19" i="1" s="1"/>
  <c r="V19" i="4" s="1"/>
  <c r="H7" i="1"/>
  <c r="U7" i="4"/>
  <c r="G7" i="1"/>
  <c r="T7" i="4"/>
  <c r="F7" i="1"/>
  <c r="S7" i="4"/>
  <c r="E7" i="1"/>
  <c r="R7" i="4" s="1"/>
  <c r="D7" i="1"/>
  <c r="C7" i="1"/>
  <c r="P7" i="4" s="1"/>
  <c r="B7" i="1"/>
  <c r="O7" i="4" s="1"/>
  <c r="N6" i="1"/>
  <c r="N5" i="1"/>
  <c r="N4" i="1"/>
  <c r="M18" i="2"/>
  <c r="M18" i="4"/>
  <c r="L18" i="2"/>
  <c r="L18" i="4"/>
  <c r="K18" i="2"/>
  <c r="K18" i="4"/>
  <c r="J18" i="2"/>
  <c r="J18" i="4"/>
  <c r="I18" i="2"/>
  <c r="I18" i="4"/>
  <c r="H18" i="2"/>
  <c r="H18" i="4"/>
  <c r="G18" i="2"/>
  <c r="G18" i="4"/>
  <c r="F18" i="2"/>
  <c r="F18" i="4"/>
  <c r="E18" i="2"/>
  <c r="E18" i="4"/>
  <c r="D18" i="2"/>
  <c r="D18" i="4"/>
  <c r="C18" i="2"/>
  <c r="C18" i="4"/>
  <c r="B18" i="2"/>
  <c r="B18" i="4"/>
  <c r="M17" i="2"/>
  <c r="M17" i="4"/>
  <c r="L17" i="2"/>
  <c r="L17" i="4"/>
  <c r="K17" i="2"/>
  <c r="K17" i="4"/>
  <c r="J17" i="2"/>
  <c r="J17" i="4"/>
  <c r="I17" i="2"/>
  <c r="I17" i="4"/>
  <c r="H17" i="2"/>
  <c r="H17" i="4"/>
  <c r="G17" i="2"/>
  <c r="G17" i="4"/>
  <c r="F17" i="2"/>
  <c r="F17" i="4"/>
  <c r="E17" i="2"/>
  <c r="E17" i="4"/>
  <c r="D17" i="2"/>
  <c r="D17" i="4"/>
  <c r="C17" i="2"/>
  <c r="C17" i="4"/>
  <c r="B17" i="2"/>
  <c r="B17" i="4"/>
  <c r="M16" i="2"/>
  <c r="M16" i="4"/>
  <c r="L16" i="2"/>
  <c r="L16" i="4"/>
  <c r="K16" i="2"/>
  <c r="K16" i="4"/>
  <c r="J16" i="2"/>
  <c r="J16" i="4"/>
  <c r="I16" i="2"/>
  <c r="I16" i="4"/>
  <c r="H16" i="2"/>
  <c r="H16" i="4"/>
  <c r="G16" i="2"/>
  <c r="G16" i="4"/>
  <c r="F16" i="2"/>
  <c r="F16" i="4"/>
  <c r="E16" i="2"/>
  <c r="E16" i="4"/>
  <c r="D16" i="2"/>
  <c r="D16" i="4"/>
  <c r="C16" i="2"/>
  <c r="C16" i="4"/>
  <c r="B16" i="2"/>
  <c r="B16" i="4"/>
  <c r="M13" i="2"/>
  <c r="M7" i="2"/>
  <c r="M19" i="2" s="1"/>
  <c r="L13" i="2"/>
  <c r="K13" i="2"/>
  <c r="K7" i="2"/>
  <c r="K19" i="2" s="1"/>
  <c r="J13" i="2"/>
  <c r="J19" i="2" s="1"/>
  <c r="I13" i="2"/>
  <c r="I7" i="2"/>
  <c r="I19" i="2" s="1"/>
  <c r="H13" i="2"/>
  <c r="H19" i="2" s="1"/>
  <c r="G13" i="2"/>
  <c r="G7" i="2"/>
  <c r="G19" i="2" s="1"/>
  <c r="F13" i="2"/>
  <c r="F19" i="2" s="1"/>
  <c r="E13" i="2"/>
  <c r="E7" i="2"/>
  <c r="E19" i="2" s="1"/>
  <c r="D13" i="2"/>
  <c r="C13" i="2"/>
  <c r="C7" i="2"/>
  <c r="C19" i="2" s="1"/>
  <c r="B13" i="2"/>
  <c r="N12" i="2"/>
  <c r="N11" i="2"/>
  <c r="N10" i="2"/>
  <c r="L7" i="2"/>
  <c r="L19" i="2" s="1"/>
  <c r="J7" i="2"/>
  <c r="H7" i="2"/>
  <c r="F7" i="2"/>
  <c r="D7" i="2"/>
  <c r="B7" i="2"/>
  <c r="N6" i="2"/>
  <c r="N72" i="2" s="1"/>
  <c r="N5" i="2"/>
  <c r="N71" i="2" s="1"/>
  <c r="N83" i="2" s="1"/>
  <c r="N4" i="2"/>
  <c r="N70" i="2" s="1"/>
  <c r="N18" i="1"/>
  <c r="AA18" i="4" s="1"/>
  <c r="AB18" i="4" s="1"/>
  <c r="AC18" i="4" s="1"/>
  <c r="N72" i="1"/>
  <c r="AA72" i="4" s="1"/>
  <c r="AA6" i="4"/>
  <c r="E19" i="1"/>
  <c r="R19" i="4"/>
  <c r="V7" i="4"/>
  <c r="M19" i="1"/>
  <c r="Z19" i="4"/>
  <c r="Z7" i="4"/>
  <c r="AA4" i="4"/>
  <c r="AA5" i="4"/>
  <c r="AB5" i="4"/>
  <c r="AC5" i="4" s="1"/>
  <c r="N13" i="1"/>
  <c r="AA13" i="4" s="1"/>
  <c r="N16" i="2"/>
  <c r="B19" i="1"/>
  <c r="O19" i="4" s="1"/>
  <c r="F19" i="1"/>
  <c r="S19" i="4" s="1"/>
  <c r="J19" i="1"/>
  <c r="W19" i="4" s="1"/>
  <c r="C19" i="1"/>
  <c r="P19" i="4" s="1"/>
  <c r="G19" i="1"/>
  <c r="T19" i="4" s="1"/>
  <c r="N17" i="1"/>
  <c r="AA17" i="4" s="1"/>
  <c r="AB17" i="4" s="1"/>
  <c r="AC17" i="4" s="1"/>
  <c r="H19" i="1"/>
  <c r="U19" i="4" s="1"/>
  <c r="L19" i="1"/>
  <c r="Y19" i="4" s="1"/>
  <c r="K79" i="1"/>
  <c r="X79" i="4" s="1"/>
  <c r="G79" i="1"/>
  <c r="T79" i="4" s="1"/>
  <c r="C79" i="1"/>
  <c r="P79" i="4" s="1"/>
  <c r="L79" i="1"/>
  <c r="Y79" i="4" s="1"/>
  <c r="H79" i="1"/>
  <c r="U79" i="4" s="1"/>
  <c r="D79" i="1"/>
  <c r="Q79" i="4" s="1"/>
  <c r="N78" i="1"/>
  <c r="AA78" i="4" s="1"/>
  <c r="N77" i="1"/>
  <c r="AA77" i="4" s="1"/>
  <c r="M79" i="1"/>
  <c r="Z79" i="4" s="1"/>
  <c r="J79" i="1"/>
  <c r="W79" i="4" s="1"/>
  <c r="I79" i="1"/>
  <c r="F79" i="1"/>
  <c r="S79" i="4" s="1"/>
  <c r="E79" i="1"/>
  <c r="R79" i="4" s="1"/>
  <c r="B79" i="1"/>
  <c r="O79" i="4" s="1"/>
  <c r="M84" i="1"/>
  <c r="Z84" i="4"/>
  <c r="L73" i="1"/>
  <c r="Y73" i="4"/>
  <c r="K84" i="1"/>
  <c r="X84" i="4"/>
  <c r="J84" i="1"/>
  <c r="W84" i="4"/>
  <c r="I84" i="1"/>
  <c r="V84" i="4"/>
  <c r="H84" i="1"/>
  <c r="U84" i="4"/>
  <c r="F84" i="1"/>
  <c r="S84" i="4"/>
  <c r="E84" i="1"/>
  <c r="R84" i="4"/>
  <c r="D73" i="1"/>
  <c r="C84" i="1"/>
  <c r="P84" i="4" s="1"/>
  <c r="B84" i="1"/>
  <c r="O84" i="4" s="1"/>
  <c r="M83" i="1"/>
  <c r="Z83" i="4" s="1"/>
  <c r="L83" i="1"/>
  <c r="Y83" i="4" s="1"/>
  <c r="J83" i="1"/>
  <c r="W83" i="4" s="1"/>
  <c r="I83" i="1"/>
  <c r="V83" i="4" s="1"/>
  <c r="H83" i="1"/>
  <c r="U83" i="4" s="1"/>
  <c r="G83" i="1"/>
  <c r="T83" i="4" s="1"/>
  <c r="F83" i="1"/>
  <c r="S83" i="4" s="1"/>
  <c r="E83" i="1"/>
  <c r="R83" i="4" s="1"/>
  <c r="D83" i="1"/>
  <c r="Q83" i="4" s="1"/>
  <c r="B83" i="1"/>
  <c r="O83" i="4" s="1"/>
  <c r="M82" i="1"/>
  <c r="Z82" i="4" s="1"/>
  <c r="L82" i="1"/>
  <c r="Y82" i="4" s="1"/>
  <c r="K82" i="1"/>
  <c r="X82" i="4" s="1"/>
  <c r="J73" i="1"/>
  <c r="W73" i="4" s="1"/>
  <c r="I82" i="1"/>
  <c r="V82" i="4" s="1"/>
  <c r="H82" i="1"/>
  <c r="U82" i="4" s="1"/>
  <c r="F73" i="1"/>
  <c r="S73" i="4" s="1"/>
  <c r="E82" i="1"/>
  <c r="R82" i="4" s="1"/>
  <c r="D82" i="1"/>
  <c r="Q82" i="4" s="1"/>
  <c r="C82" i="1"/>
  <c r="P82" i="4" s="1"/>
  <c r="B73" i="1"/>
  <c r="O73" i="4" s="1"/>
  <c r="C83" i="2"/>
  <c r="C83" i="4" s="1"/>
  <c r="G83" i="2"/>
  <c r="G83" i="4" s="1"/>
  <c r="I79" i="2"/>
  <c r="K83" i="2"/>
  <c r="K83" i="4"/>
  <c r="C84" i="2"/>
  <c r="C84" i="4"/>
  <c r="K84" i="2"/>
  <c r="K84" i="4"/>
  <c r="D82" i="2"/>
  <c r="D82" i="4"/>
  <c r="H82" i="2"/>
  <c r="H82" i="4"/>
  <c r="J82" i="2"/>
  <c r="J82" i="4"/>
  <c r="L82" i="2"/>
  <c r="L82" i="4"/>
  <c r="B82" i="2"/>
  <c r="B82" i="4"/>
  <c r="D83" i="2"/>
  <c r="D83" i="4"/>
  <c r="E83" i="2"/>
  <c r="E83" i="4"/>
  <c r="H83" i="2"/>
  <c r="H83" i="4"/>
  <c r="I83" i="2"/>
  <c r="I83" i="4"/>
  <c r="L83" i="2"/>
  <c r="L83" i="4"/>
  <c r="M83" i="2"/>
  <c r="M83" i="4"/>
  <c r="D84" i="2"/>
  <c r="D84" i="4"/>
  <c r="E84" i="2"/>
  <c r="E84" i="4"/>
  <c r="H84" i="2"/>
  <c r="H84" i="4"/>
  <c r="I84" i="2"/>
  <c r="I84" i="4"/>
  <c r="L84" i="2"/>
  <c r="L84" i="4"/>
  <c r="M84" i="2"/>
  <c r="M84" i="4"/>
  <c r="F73" i="2"/>
  <c r="I82" i="2"/>
  <c r="I82" i="4" s="1"/>
  <c r="J84" i="2"/>
  <c r="J84" i="4"/>
  <c r="F84" i="2"/>
  <c r="F84" i="4"/>
  <c r="B84" i="2"/>
  <c r="B84" i="4"/>
  <c r="F83" i="2"/>
  <c r="F83" i="4"/>
  <c r="K82" i="2"/>
  <c r="K82" i="4"/>
  <c r="G82" i="2"/>
  <c r="G82" i="4"/>
  <c r="F82" i="2"/>
  <c r="F82" i="4"/>
  <c r="M79" i="2"/>
  <c r="L79" i="2"/>
  <c r="J79" i="2"/>
  <c r="H79" i="2"/>
  <c r="N79" i="2" s="1"/>
  <c r="F79" i="2"/>
  <c r="E79" i="2"/>
  <c r="D79" i="2"/>
  <c r="B79" i="2"/>
  <c r="N77" i="2"/>
  <c r="K73" i="2"/>
  <c r="C73" i="2"/>
  <c r="C85" i="2" s="1"/>
  <c r="M62" i="2"/>
  <c r="M62" i="4" s="1"/>
  <c r="L62" i="2"/>
  <c r="L62" i="4" s="1"/>
  <c r="K62" i="2"/>
  <c r="K62" i="4" s="1"/>
  <c r="J62" i="2"/>
  <c r="J62" i="4" s="1"/>
  <c r="I62" i="2"/>
  <c r="I62" i="4" s="1"/>
  <c r="H62" i="2"/>
  <c r="H62" i="4" s="1"/>
  <c r="G62" i="2"/>
  <c r="G62" i="4" s="1"/>
  <c r="F62" i="2"/>
  <c r="F62" i="4" s="1"/>
  <c r="E62" i="2"/>
  <c r="E62" i="4" s="1"/>
  <c r="D62" i="2"/>
  <c r="D62" i="4" s="1"/>
  <c r="C62" i="2"/>
  <c r="B62" i="2"/>
  <c r="B62" i="4" s="1"/>
  <c r="M61" i="2"/>
  <c r="M61" i="4" s="1"/>
  <c r="L61" i="2"/>
  <c r="L61" i="4" s="1"/>
  <c r="K61" i="2"/>
  <c r="K61" i="4" s="1"/>
  <c r="J61" i="2"/>
  <c r="J61" i="4" s="1"/>
  <c r="I61" i="2"/>
  <c r="I61" i="4" s="1"/>
  <c r="H61" i="2"/>
  <c r="H61" i="4" s="1"/>
  <c r="G61" i="2"/>
  <c r="G61" i="4" s="1"/>
  <c r="F61" i="2"/>
  <c r="F61" i="4" s="1"/>
  <c r="E61" i="2"/>
  <c r="E61" i="4" s="1"/>
  <c r="D61" i="2"/>
  <c r="D61" i="4" s="1"/>
  <c r="C61" i="2"/>
  <c r="C61" i="4" s="1"/>
  <c r="B61" i="2"/>
  <c r="B61" i="4" s="1"/>
  <c r="M60" i="2"/>
  <c r="M60" i="4" s="1"/>
  <c r="L60" i="2"/>
  <c r="L60" i="4" s="1"/>
  <c r="K60" i="2"/>
  <c r="K60" i="4" s="1"/>
  <c r="J60" i="2"/>
  <c r="J60" i="4" s="1"/>
  <c r="I60" i="2"/>
  <c r="I60" i="4" s="1"/>
  <c r="H60" i="2"/>
  <c r="H60" i="4" s="1"/>
  <c r="G60" i="2"/>
  <c r="G60" i="4" s="1"/>
  <c r="F60" i="2"/>
  <c r="F60" i="4" s="1"/>
  <c r="E60" i="2"/>
  <c r="E60" i="4" s="1"/>
  <c r="D60" i="2"/>
  <c r="D60" i="4" s="1"/>
  <c r="C60" i="2"/>
  <c r="C60" i="4" s="1"/>
  <c r="B60" i="2"/>
  <c r="B60" i="4" s="1"/>
  <c r="M57" i="2"/>
  <c r="L57" i="2"/>
  <c r="K57" i="2"/>
  <c r="J57" i="2"/>
  <c r="I57" i="2"/>
  <c r="I63" i="2" s="1"/>
  <c r="H57" i="2"/>
  <c r="G57" i="2"/>
  <c r="F57" i="2"/>
  <c r="E57" i="2"/>
  <c r="D57" i="2"/>
  <c r="C57" i="2"/>
  <c r="N57" i="2" s="1"/>
  <c r="B57" i="2"/>
  <c r="N56" i="2"/>
  <c r="N55" i="2"/>
  <c r="N61" i="2" s="1"/>
  <c r="N54" i="2"/>
  <c r="M51" i="2"/>
  <c r="M63" i="2" s="1"/>
  <c r="L51" i="2"/>
  <c r="L63" i="2" s="1"/>
  <c r="K51" i="2"/>
  <c r="J51" i="2"/>
  <c r="J63" i="2" s="1"/>
  <c r="I51" i="2"/>
  <c r="H51" i="2"/>
  <c r="H63" i="2"/>
  <c r="G51" i="2"/>
  <c r="G63" i="2"/>
  <c r="F51" i="2"/>
  <c r="E51" i="2"/>
  <c r="E63" i="2" s="1"/>
  <c r="D51" i="2"/>
  <c r="D63" i="2" s="1"/>
  <c r="C51" i="2"/>
  <c r="C63" i="2" s="1"/>
  <c r="B51" i="2"/>
  <c r="B63" i="2" s="1"/>
  <c r="N50" i="2"/>
  <c r="N62" i="2"/>
  <c r="N49" i="2"/>
  <c r="N48" i="2"/>
  <c r="N60" i="2"/>
  <c r="M40" i="2"/>
  <c r="M40" i="4" s="1"/>
  <c r="L40" i="2"/>
  <c r="L40" i="4" s="1"/>
  <c r="K40" i="2"/>
  <c r="K40" i="4" s="1"/>
  <c r="J40" i="2"/>
  <c r="J40" i="4" s="1"/>
  <c r="I40" i="2"/>
  <c r="I40" i="4" s="1"/>
  <c r="H40" i="2"/>
  <c r="H40" i="4" s="1"/>
  <c r="G40" i="2"/>
  <c r="G40" i="4" s="1"/>
  <c r="F40" i="2"/>
  <c r="F40" i="4" s="1"/>
  <c r="E40" i="2"/>
  <c r="E40" i="4" s="1"/>
  <c r="D40" i="2"/>
  <c r="D40" i="4" s="1"/>
  <c r="C40" i="2"/>
  <c r="C40" i="4" s="1"/>
  <c r="B40" i="2"/>
  <c r="B40" i="4" s="1"/>
  <c r="M39" i="2"/>
  <c r="M39" i="4" s="1"/>
  <c r="L39" i="2"/>
  <c r="L39" i="4" s="1"/>
  <c r="K39" i="2"/>
  <c r="K39" i="4" s="1"/>
  <c r="J39" i="2"/>
  <c r="J39" i="4" s="1"/>
  <c r="I39" i="2"/>
  <c r="I39" i="4" s="1"/>
  <c r="H39" i="2"/>
  <c r="H39" i="4" s="1"/>
  <c r="G39" i="2"/>
  <c r="G39" i="4" s="1"/>
  <c r="F39" i="2"/>
  <c r="E39" i="2"/>
  <c r="E39" i="4" s="1"/>
  <c r="D39" i="2"/>
  <c r="D39" i="4" s="1"/>
  <c r="C39" i="2"/>
  <c r="C39" i="4" s="1"/>
  <c r="B39" i="2"/>
  <c r="B39" i="4" s="1"/>
  <c r="M38" i="2"/>
  <c r="M38" i="4" s="1"/>
  <c r="L38" i="2"/>
  <c r="L38" i="4" s="1"/>
  <c r="K38" i="2"/>
  <c r="K38" i="4" s="1"/>
  <c r="J38" i="2"/>
  <c r="J38" i="4" s="1"/>
  <c r="I38" i="2"/>
  <c r="I38" i="4" s="1"/>
  <c r="H38" i="2"/>
  <c r="H38" i="4" s="1"/>
  <c r="G38" i="2"/>
  <c r="G38" i="4" s="1"/>
  <c r="F38" i="2"/>
  <c r="F38" i="4" s="1"/>
  <c r="E38" i="2"/>
  <c r="E38" i="4" s="1"/>
  <c r="D38" i="2"/>
  <c r="D38" i="4" s="1"/>
  <c r="C38" i="2"/>
  <c r="C38" i="4" s="1"/>
  <c r="B38" i="2"/>
  <c r="B38" i="4" s="1"/>
  <c r="M35" i="2"/>
  <c r="L35" i="2"/>
  <c r="K35" i="2"/>
  <c r="J35" i="2"/>
  <c r="I35" i="2"/>
  <c r="H35" i="2"/>
  <c r="G35" i="2"/>
  <c r="F35" i="2"/>
  <c r="F41" i="2" s="1"/>
  <c r="E35" i="2"/>
  <c r="D35" i="2"/>
  <c r="C35" i="2"/>
  <c r="B35" i="2"/>
  <c r="N34" i="2"/>
  <c r="N33" i="2"/>
  <c r="N32" i="2"/>
  <c r="M29" i="2"/>
  <c r="L29" i="2"/>
  <c r="K29" i="2"/>
  <c r="K41" i="2" s="1"/>
  <c r="J29" i="2"/>
  <c r="J41" i="2" s="1"/>
  <c r="I29" i="2"/>
  <c r="H29" i="2"/>
  <c r="H41" i="2" s="1"/>
  <c r="G29" i="2"/>
  <c r="G41" i="2"/>
  <c r="F29" i="2"/>
  <c r="E29" i="2"/>
  <c r="D29" i="2"/>
  <c r="C29" i="2"/>
  <c r="C41" i="2" s="1"/>
  <c r="B29" i="2"/>
  <c r="B41" i="2" s="1"/>
  <c r="N28" i="2"/>
  <c r="N27" i="2"/>
  <c r="N39" i="2" s="1"/>
  <c r="N26" i="2"/>
  <c r="N38" i="2"/>
  <c r="N56" i="1"/>
  <c r="N55" i="1"/>
  <c r="AA55" i="4" s="1"/>
  <c r="N54" i="1"/>
  <c r="AA54" i="4" s="1"/>
  <c r="N50" i="1"/>
  <c r="AA50" i="4" s="1"/>
  <c r="AB50" i="4" s="1"/>
  <c r="AC50" i="4" s="1"/>
  <c r="N49" i="1"/>
  <c r="N61" i="1"/>
  <c r="AA61" i="4" s="1"/>
  <c r="N48" i="1"/>
  <c r="AA48" i="4" s="1"/>
  <c r="N34" i="1"/>
  <c r="AA34" i="4" s="1"/>
  <c r="N33" i="1"/>
  <c r="AA33" i="4" s="1"/>
  <c r="N32" i="1"/>
  <c r="AA32" i="4" s="1"/>
  <c r="N28" i="1"/>
  <c r="AA28" i="4" s="1"/>
  <c r="AB28" i="4" s="1"/>
  <c r="AC28" i="4" s="1"/>
  <c r="N27" i="1"/>
  <c r="N71" i="1" s="1"/>
  <c r="N26" i="1"/>
  <c r="AA26" i="4" s="1"/>
  <c r="AB26" i="4" s="1"/>
  <c r="AC26" i="4" s="1"/>
  <c r="M40" i="1"/>
  <c r="Z40" i="4" s="1"/>
  <c r="L40" i="1"/>
  <c r="Y40" i="4" s="1"/>
  <c r="K40" i="1"/>
  <c r="X40" i="4" s="1"/>
  <c r="J40" i="1"/>
  <c r="W40" i="4" s="1"/>
  <c r="I40" i="1"/>
  <c r="V40" i="4" s="1"/>
  <c r="H40" i="1"/>
  <c r="U40" i="4" s="1"/>
  <c r="G40" i="1"/>
  <c r="T40" i="4" s="1"/>
  <c r="F40" i="1"/>
  <c r="S40" i="4" s="1"/>
  <c r="E40" i="1"/>
  <c r="R40" i="4" s="1"/>
  <c r="D40" i="1"/>
  <c r="Q40" i="4" s="1"/>
  <c r="C40" i="1"/>
  <c r="P40" i="4" s="1"/>
  <c r="B40" i="1"/>
  <c r="O40" i="4" s="1"/>
  <c r="M39" i="1"/>
  <c r="Z39" i="4" s="1"/>
  <c r="L39" i="1"/>
  <c r="Y39" i="4" s="1"/>
  <c r="K39" i="1"/>
  <c r="X39" i="4" s="1"/>
  <c r="J39" i="1"/>
  <c r="W39" i="4" s="1"/>
  <c r="I39" i="1"/>
  <c r="V39" i="4" s="1"/>
  <c r="H39" i="1"/>
  <c r="U39" i="4" s="1"/>
  <c r="G39" i="1"/>
  <c r="T39" i="4" s="1"/>
  <c r="F39" i="1"/>
  <c r="S39" i="4" s="1"/>
  <c r="E39" i="1"/>
  <c r="R39" i="4" s="1"/>
  <c r="D39" i="1"/>
  <c r="Q39" i="4" s="1"/>
  <c r="C39" i="1"/>
  <c r="P39" i="4" s="1"/>
  <c r="B39" i="1"/>
  <c r="O39" i="4" s="1"/>
  <c r="M38" i="1"/>
  <c r="Z38" i="4" s="1"/>
  <c r="L38" i="1"/>
  <c r="Y38" i="4" s="1"/>
  <c r="K38" i="1"/>
  <c r="X38" i="4" s="1"/>
  <c r="J38" i="1"/>
  <c r="W38" i="4" s="1"/>
  <c r="I38" i="1"/>
  <c r="V38" i="4" s="1"/>
  <c r="H38" i="1"/>
  <c r="U38" i="4" s="1"/>
  <c r="G38" i="1"/>
  <c r="T38" i="4" s="1"/>
  <c r="F38" i="1"/>
  <c r="S38" i="4" s="1"/>
  <c r="E38" i="1"/>
  <c r="R38" i="4" s="1"/>
  <c r="D38" i="1"/>
  <c r="Q38" i="4" s="1"/>
  <c r="C38" i="1"/>
  <c r="P38" i="4" s="1"/>
  <c r="B38" i="1"/>
  <c r="O38" i="4" s="1"/>
  <c r="M35" i="1"/>
  <c r="Z35" i="4" s="1"/>
  <c r="L35" i="1"/>
  <c r="Y35" i="4" s="1"/>
  <c r="K35" i="1"/>
  <c r="X35" i="4" s="1"/>
  <c r="J35" i="1"/>
  <c r="W35" i="4" s="1"/>
  <c r="I35" i="1"/>
  <c r="V35" i="4" s="1"/>
  <c r="H35" i="1"/>
  <c r="U35" i="4" s="1"/>
  <c r="G35" i="1"/>
  <c r="T35" i="4" s="1"/>
  <c r="F35" i="1"/>
  <c r="S35" i="4" s="1"/>
  <c r="E35" i="1"/>
  <c r="R35" i="4" s="1"/>
  <c r="D35" i="1"/>
  <c r="C35" i="1"/>
  <c r="P35" i="4" s="1"/>
  <c r="B35" i="1"/>
  <c r="O35" i="4" s="1"/>
  <c r="M29" i="1"/>
  <c r="Z29" i="4" s="1"/>
  <c r="L29" i="1"/>
  <c r="K29" i="1"/>
  <c r="X29" i="4" s="1"/>
  <c r="J29" i="1"/>
  <c r="W29" i="4" s="1"/>
  <c r="I29" i="1"/>
  <c r="V29" i="4" s="1"/>
  <c r="H29" i="1"/>
  <c r="H41" i="1" s="1"/>
  <c r="U41" i="4" s="1"/>
  <c r="G29" i="1"/>
  <c r="F29" i="1"/>
  <c r="S29" i="4" s="1"/>
  <c r="E29" i="1"/>
  <c r="R29" i="4" s="1"/>
  <c r="D29" i="1"/>
  <c r="Q29" i="4" s="1"/>
  <c r="C29" i="1"/>
  <c r="P29" i="4" s="1"/>
  <c r="B29" i="1"/>
  <c r="O29" i="4" s="1"/>
  <c r="M57" i="1"/>
  <c r="Z57" i="4" s="1"/>
  <c r="L57" i="1"/>
  <c r="Y57" i="4" s="1"/>
  <c r="K57" i="1"/>
  <c r="X57" i="4" s="1"/>
  <c r="J57" i="1"/>
  <c r="W57" i="4" s="1"/>
  <c r="I57" i="1"/>
  <c r="V57" i="4" s="1"/>
  <c r="H57" i="1"/>
  <c r="U57" i="4" s="1"/>
  <c r="G57" i="1"/>
  <c r="T57" i="4" s="1"/>
  <c r="F57" i="1"/>
  <c r="S57" i="4" s="1"/>
  <c r="E57" i="1"/>
  <c r="R57" i="4" s="1"/>
  <c r="D57" i="1"/>
  <c r="Q57" i="4" s="1"/>
  <c r="C57" i="1"/>
  <c r="P57" i="4" s="1"/>
  <c r="B57" i="1"/>
  <c r="O57" i="4" s="1"/>
  <c r="D85" i="1"/>
  <c r="Q85" i="4" s="1"/>
  <c r="Q73" i="4"/>
  <c r="B85" i="1"/>
  <c r="O85" i="4" s="1"/>
  <c r="J85" i="1"/>
  <c r="W85" i="4" s="1"/>
  <c r="N79" i="1"/>
  <c r="AA79" i="4" s="1"/>
  <c r="AF10" i="4" s="1"/>
  <c r="F82" i="1"/>
  <c r="S82" i="4"/>
  <c r="D84" i="1"/>
  <c r="Q84" i="4"/>
  <c r="L84" i="1"/>
  <c r="Y84" i="4"/>
  <c r="H73" i="1"/>
  <c r="N84" i="1"/>
  <c r="AA84" i="4" s="1"/>
  <c r="E73" i="1"/>
  <c r="E85" i="1" s="1"/>
  <c r="I73" i="1"/>
  <c r="M73" i="1"/>
  <c r="N76" i="1"/>
  <c r="AA76" i="4"/>
  <c r="AF76" i="4" s="1"/>
  <c r="B82" i="1"/>
  <c r="O82" i="4"/>
  <c r="J82" i="1"/>
  <c r="W82" i="4"/>
  <c r="N78" i="2"/>
  <c r="N84" i="2"/>
  <c r="K79" i="2"/>
  <c r="K85" i="2"/>
  <c r="G79" i="2"/>
  <c r="C79" i="2"/>
  <c r="C82" i="2"/>
  <c r="C82" i="4"/>
  <c r="F85" i="2"/>
  <c r="N76" i="2"/>
  <c r="I73" i="2"/>
  <c r="I85" i="2" s="1"/>
  <c r="L73" i="2"/>
  <c r="L85" i="2" s="1"/>
  <c r="H73" i="2"/>
  <c r="D73" i="2"/>
  <c r="D85" i="2" s="1"/>
  <c r="N82" i="2"/>
  <c r="D41" i="2"/>
  <c r="L41" i="2"/>
  <c r="F63" i="2"/>
  <c r="N35" i="2"/>
  <c r="N40" i="2"/>
  <c r="E41" i="2"/>
  <c r="I41" i="2"/>
  <c r="M41" i="2"/>
  <c r="B41" i="1"/>
  <c r="O41" i="4" s="1"/>
  <c r="F41" i="1"/>
  <c r="S41" i="4" s="1"/>
  <c r="J41" i="1"/>
  <c r="W41" i="4" s="1"/>
  <c r="Z73" i="4"/>
  <c r="U73" i="4"/>
  <c r="V73" i="4"/>
  <c r="R85" i="4"/>
  <c r="D62" i="1"/>
  <c r="Q62" i="4" s="1"/>
  <c r="L61" i="1"/>
  <c r="Y61" i="4" s="1"/>
  <c r="F62" i="1"/>
  <c r="S62" i="4" s="1"/>
  <c r="J62" i="1"/>
  <c r="W62" i="4" s="1"/>
  <c r="D61" i="1"/>
  <c r="Q61" i="4" s="1"/>
  <c r="M62" i="1"/>
  <c r="Z62" i="4" s="1"/>
  <c r="G61" i="1"/>
  <c r="T61" i="4" s="1"/>
  <c r="I62" i="1"/>
  <c r="V62" i="4" s="1"/>
  <c r="B61" i="1"/>
  <c r="O61" i="4" s="1"/>
  <c r="K62" i="1"/>
  <c r="X62" i="4" s="1"/>
  <c r="I61" i="1"/>
  <c r="V61" i="4" s="1"/>
  <c r="K61" i="1"/>
  <c r="X61" i="4" s="1"/>
  <c r="K51" i="1"/>
  <c r="X51" i="4" s="1"/>
  <c r="I51" i="1"/>
  <c r="V51" i="4" s="1"/>
  <c r="I63" i="1"/>
  <c r="V63" i="4" s="1"/>
  <c r="D51" i="1"/>
  <c r="Q51" i="4" s="1"/>
  <c r="D63" i="1"/>
  <c r="Q63" i="4" s="1"/>
  <c r="K60" i="1"/>
  <c r="X60" i="4" s="1"/>
  <c r="H61" i="1"/>
  <c r="U61" i="4" s="1"/>
  <c r="C62" i="1"/>
  <c r="P62" i="4" s="1"/>
  <c r="M61" i="1"/>
  <c r="Z61" i="4" s="1"/>
  <c r="J51" i="1"/>
  <c r="W51" i="4" s="1"/>
  <c r="J63" i="1"/>
  <c r="W63" i="4" s="1"/>
  <c r="L51" i="1"/>
  <c r="Y51" i="4" s="1"/>
  <c r="L63" i="1"/>
  <c r="Y63" i="4" s="1"/>
  <c r="E61" i="1"/>
  <c r="R61" i="4" s="1"/>
  <c r="L62" i="1"/>
  <c r="Y62" i="4" s="1"/>
  <c r="B62" i="1"/>
  <c r="O62" i="4" s="1"/>
  <c r="E51" i="1"/>
  <c r="R51" i="4" s="1"/>
  <c r="J61" i="1"/>
  <c r="W61" i="4" s="1"/>
  <c r="G62" i="1"/>
  <c r="T62" i="4" s="1"/>
  <c r="M51" i="1"/>
  <c r="L60" i="1"/>
  <c r="Y60" i="4" s="1"/>
  <c r="H60" i="1"/>
  <c r="U60" i="4" s="1"/>
  <c r="H51" i="1"/>
  <c r="U51" i="4" s="1"/>
  <c r="F61" i="1"/>
  <c r="S61" i="4" s="1"/>
  <c r="J60" i="1"/>
  <c r="W60" i="4" s="1"/>
  <c r="M60" i="1"/>
  <c r="Z60" i="4" s="1"/>
  <c r="I60" i="1"/>
  <c r="V60" i="4" s="1"/>
  <c r="E62" i="1"/>
  <c r="R62" i="4" s="1"/>
  <c r="C61" i="1"/>
  <c r="P61" i="4" s="1"/>
  <c r="E60" i="1"/>
  <c r="R60" i="4" s="1"/>
  <c r="F60" i="1"/>
  <c r="S60" i="4" s="1"/>
  <c r="F51" i="1"/>
  <c r="H62" i="1"/>
  <c r="U62" i="4" s="1"/>
  <c r="C60" i="1"/>
  <c r="P60" i="4" s="1"/>
  <c r="C51" i="1"/>
  <c r="B60" i="1"/>
  <c r="O60" i="4" s="1"/>
  <c r="B51" i="1"/>
  <c r="O51" i="4" s="1"/>
  <c r="B63" i="1"/>
  <c r="O63" i="4" s="1"/>
  <c r="G60" i="1"/>
  <c r="T60" i="4" s="1"/>
  <c r="G51" i="1"/>
  <c r="D60" i="1"/>
  <c r="Q60" i="4" s="1"/>
  <c r="P51" i="4" l="1"/>
  <c r="C63" i="1"/>
  <c r="P63" i="4" s="1"/>
  <c r="AB76" i="4"/>
  <c r="AC76" i="4" s="1"/>
  <c r="H85" i="2"/>
  <c r="K83" i="1"/>
  <c r="X83" i="4" s="1"/>
  <c r="AF13" i="4"/>
  <c r="N7" i="1"/>
  <c r="D19" i="1"/>
  <c r="Q19" i="4" s="1"/>
  <c r="Q7" i="4"/>
  <c r="F85" i="4"/>
  <c r="N13" i="4"/>
  <c r="AA56" i="4"/>
  <c r="N62" i="1"/>
  <c r="AA62" i="4" s="1"/>
  <c r="AB62" i="4" s="1"/>
  <c r="AC62" i="4" s="1"/>
  <c r="D19" i="2"/>
  <c r="N7" i="2"/>
  <c r="B19" i="2"/>
  <c r="N13" i="2"/>
  <c r="N79" i="4"/>
  <c r="AE78" i="4" s="1"/>
  <c r="I85" i="1"/>
  <c r="V85" i="4" s="1"/>
  <c r="V79" i="4"/>
  <c r="AB6" i="4"/>
  <c r="AC6" i="4" s="1"/>
  <c r="K85" i="4"/>
  <c r="Z51" i="4"/>
  <c r="M63" i="1"/>
  <c r="Z63" i="4" s="1"/>
  <c r="Y29" i="4"/>
  <c r="L41" i="1"/>
  <c r="Y41" i="4" s="1"/>
  <c r="N70" i="1"/>
  <c r="N16" i="1"/>
  <c r="AA16" i="4" s="1"/>
  <c r="N41" i="4"/>
  <c r="N51" i="4"/>
  <c r="H63" i="4"/>
  <c r="K79" i="4"/>
  <c r="Q33" i="6"/>
  <c r="Q39" i="6" s="1"/>
  <c r="Q21" i="6"/>
  <c r="H7" i="4"/>
  <c r="H19" i="4" s="1"/>
  <c r="N4" i="4"/>
  <c r="N16" i="4" s="1"/>
  <c r="AF77" i="4"/>
  <c r="AB77" i="4"/>
  <c r="AC77" i="4" s="1"/>
  <c r="N29" i="2"/>
  <c r="N41" i="2" s="1"/>
  <c r="T29" i="4"/>
  <c r="G41" i="1"/>
  <c r="T41" i="4" s="1"/>
  <c r="N83" i="1"/>
  <c r="AA83" i="4" s="1"/>
  <c r="AA71" i="4"/>
  <c r="K63" i="2"/>
  <c r="K73" i="1"/>
  <c r="AB78" i="4"/>
  <c r="AC78" i="4" s="1"/>
  <c r="AF78" i="4"/>
  <c r="T51" i="4"/>
  <c r="G63" i="1"/>
  <c r="T63" i="4" s="1"/>
  <c r="S51" i="4"/>
  <c r="F63" i="1"/>
  <c r="S63" i="4" s="1"/>
  <c r="AF33" i="4"/>
  <c r="AF54" i="4"/>
  <c r="AF79" i="4"/>
  <c r="AF34" i="4"/>
  <c r="AF55" i="4"/>
  <c r="AF32" i="4"/>
  <c r="AF12" i="4"/>
  <c r="M70" i="4"/>
  <c r="M73" i="4" s="1"/>
  <c r="M85" i="4" s="1"/>
  <c r="M73" i="2"/>
  <c r="M85" i="2" s="1"/>
  <c r="M82" i="2"/>
  <c r="M82" i="4" s="1"/>
  <c r="E70" i="4"/>
  <c r="E82" i="2"/>
  <c r="E82" i="4" s="1"/>
  <c r="E73" i="2"/>
  <c r="E85" i="2" s="1"/>
  <c r="G84" i="2"/>
  <c r="G84" i="4" s="1"/>
  <c r="G72" i="4"/>
  <c r="N72" i="4" s="1"/>
  <c r="N84" i="4" s="1"/>
  <c r="AB84" i="4" s="1"/>
  <c r="AC84" i="4" s="1"/>
  <c r="G73" i="2"/>
  <c r="G85" i="2" s="1"/>
  <c r="J71" i="4"/>
  <c r="J73" i="4" s="1"/>
  <c r="J85" i="4" s="1"/>
  <c r="J83" i="2"/>
  <c r="J83" i="4" s="1"/>
  <c r="B71" i="4"/>
  <c r="B83" i="2"/>
  <c r="B83" i="4" s="1"/>
  <c r="B73" i="2"/>
  <c r="T70" i="4"/>
  <c r="G73" i="1"/>
  <c r="P71" i="4"/>
  <c r="C73" i="1"/>
  <c r="T72" i="4"/>
  <c r="G84" i="1"/>
  <c r="T84" i="4" s="1"/>
  <c r="N78" i="5"/>
  <c r="R73" i="4"/>
  <c r="H85" i="1"/>
  <c r="U85" i="4" s="1"/>
  <c r="N51" i="2"/>
  <c r="N63" i="2" s="1"/>
  <c r="N7" i="4"/>
  <c r="N19" i="4" s="1"/>
  <c r="B19" i="4"/>
  <c r="N33" i="4"/>
  <c r="AB33" i="4" s="1"/>
  <c r="AC33" i="4" s="1"/>
  <c r="C35" i="4"/>
  <c r="N35" i="4" s="1"/>
  <c r="H73" i="5"/>
  <c r="H85" i="5" s="1"/>
  <c r="H82" i="5"/>
  <c r="H63" i="1"/>
  <c r="U63" i="4" s="1"/>
  <c r="E63" i="1"/>
  <c r="R63" i="4" s="1"/>
  <c r="M41" i="1"/>
  <c r="Z41" i="4" s="1"/>
  <c r="N57" i="1"/>
  <c r="AA57" i="4" s="1"/>
  <c r="C41" i="4"/>
  <c r="AA27" i="4"/>
  <c r="AB27" i="4" s="1"/>
  <c r="AC27" i="4" s="1"/>
  <c r="K33" i="6"/>
  <c r="K12" i="6"/>
  <c r="N32" i="6"/>
  <c r="N11" i="6"/>
  <c r="F32" i="6"/>
  <c r="F11" i="6"/>
  <c r="I31" i="6"/>
  <c r="I37" i="6" s="1"/>
  <c r="I10" i="6"/>
  <c r="AA33" i="6"/>
  <c r="AA39" i="6" s="1"/>
  <c r="AA12" i="6"/>
  <c r="S33" i="6"/>
  <c r="S39" i="6" s="1"/>
  <c r="S12" i="6"/>
  <c r="V32" i="6"/>
  <c r="V38" i="6" s="1"/>
  <c r="V11" i="6"/>
  <c r="Y31" i="6"/>
  <c r="Y37" i="6" s="1"/>
  <c r="Y10" i="6"/>
  <c r="AL32" i="6"/>
  <c r="AL11" i="6"/>
  <c r="AD32" i="6"/>
  <c r="AD38" i="6" s="1"/>
  <c r="AD11" i="6"/>
  <c r="AG31" i="6"/>
  <c r="AG37" i="6" s="1"/>
  <c r="AG10" i="6"/>
  <c r="E10" i="6"/>
  <c r="K21" i="6"/>
  <c r="AI33" i="6"/>
  <c r="AI39" i="6" s="1"/>
  <c r="K63" i="1"/>
  <c r="X63" i="4" s="1"/>
  <c r="F85" i="1"/>
  <c r="S85" i="4" s="1"/>
  <c r="N35" i="1"/>
  <c r="AA35" i="4" s="1"/>
  <c r="K19" i="1"/>
  <c r="X19" i="4" s="1"/>
  <c r="N18" i="2"/>
  <c r="N55" i="4"/>
  <c r="AE55" i="4" s="1"/>
  <c r="N34" i="4"/>
  <c r="I85" i="5"/>
  <c r="M85" i="1"/>
  <c r="Z85" i="4" s="1"/>
  <c r="L85" i="1"/>
  <c r="Y85" i="4" s="1"/>
  <c r="AF11" i="4"/>
  <c r="D41" i="1"/>
  <c r="Q41" i="4" s="1"/>
  <c r="I41" i="1"/>
  <c r="V41" i="4" s="1"/>
  <c r="N38" i="1"/>
  <c r="AA38" i="4" s="1"/>
  <c r="N17" i="2"/>
  <c r="N57" i="4"/>
  <c r="U10" i="6"/>
  <c r="AB48" i="4"/>
  <c r="AC48" i="4" s="1"/>
  <c r="N32" i="4"/>
  <c r="E19" i="5"/>
  <c r="M19" i="5"/>
  <c r="O12" i="6"/>
  <c r="K41" i="1"/>
  <c r="X41" i="4" s="1"/>
  <c r="N39" i="1"/>
  <c r="AA39" i="4" s="1"/>
  <c r="C41" i="1"/>
  <c r="P41" i="4" s="1"/>
  <c r="E41" i="1"/>
  <c r="R41" i="4" s="1"/>
  <c r="N40" i="1"/>
  <c r="AA40" i="4" s="1"/>
  <c r="N51" i="1"/>
  <c r="N54" i="4"/>
  <c r="C19" i="4"/>
  <c r="F79" i="5"/>
  <c r="M10" i="6"/>
  <c r="R38" i="6"/>
  <c r="F35" i="6"/>
  <c r="AE12" i="6"/>
  <c r="N29" i="1"/>
  <c r="N60" i="1"/>
  <c r="AA60" i="4" s="1"/>
  <c r="N13" i="5"/>
  <c r="C82" i="5"/>
  <c r="L33" i="6"/>
  <c r="L39" i="6" s="1"/>
  <c r="L12" i="6"/>
  <c r="O11" i="6"/>
  <c r="O32" i="6"/>
  <c r="O38" i="6" s="1"/>
  <c r="G32" i="6"/>
  <c r="G38" i="6" s="1"/>
  <c r="G11" i="6"/>
  <c r="J10" i="6"/>
  <c r="J31" i="6"/>
  <c r="J37" i="6" s="1"/>
  <c r="AB33" i="6"/>
  <c r="AB39" i="6" s="1"/>
  <c r="AB12" i="6"/>
  <c r="T12" i="6"/>
  <c r="T33" i="6"/>
  <c r="T39" i="6" s="1"/>
  <c r="W11" i="6"/>
  <c r="W32" i="6"/>
  <c r="W38" i="6" s="1"/>
  <c r="Z31" i="6"/>
  <c r="Z37" i="6" s="1"/>
  <c r="Z10" i="6"/>
  <c r="AJ12" i="6"/>
  <c r="AJ33" i="6"/>
  <c r="AJ39" i="6" s="1"/>
  <c r="AE32" i="6"/>
  <c r="AE38" i="6" s="1"/>
  <c r="AE11" i="6"/>
  <c r="AN36" i="6"/>
  <c r="AN39" i="6" s="1"/>
  <c r="AF36" i="6"/>
  <c r="AI35" i="6"/>
  <c r="AL34" i="6"/>
  <c r="AD34" i="6"/>
  <c r="T10" i="6"/>
  <c r="AJ10" i="6"/>
  <c r="AG11" i="6"/>
  <c r="N12" i="6"/>
  <c r="AD12" i="6"/>
  <c r="AD39" i="6"/>
  <c r="M31" i="6"/>
  <c r="M37" i="6" s="1"/>
  <c r="I39" i="6"/>
  <c r="AF33" i="6"/>
  <c r="F73" i="5"/>
  <c r="F85" i="5" s="1"/>
  <c r="E33" i="6"/>
  <c r="E39" i="6" s="1"/>
  <c r="E12" i="6"/>
  <c r="J33" i="6"/>
  <c r="J39" i="6" s="1"/>
  <c r="J12" i="6"/>
  <c r="M32" i="6"/>
  <c r="M11" i="6"/>
  <c r="P31" i="6"/>
  <c r="P37" i="6" s="1"/>
  <c r="P10" i="6"/>
  <c r="H31" i="6"/>
  <c r="H37" i="6" s="1"/>
  <c r="H10" i="6"/>
  <c r="Z12" i="6"/>
  <c r="Z33" i="6"/>
  <c r="Z39" i="6" s="1"/>
  <c r="R33" i="6"/>
  <c r="R39" i="6" s="1"/>
  <c r="R12" i="6"/>
  <c r="U32" i="6"/>
  <c r="U11" i="6"/>
  <c r="X10" i="6"/>
  <c r="X31" i="6"/>
  <c r="X37" i="6" s="1"/>
  <c r="AC12" i="6"/>
  <c r="AC33" i="6"/>
  <c r="AC39" i="6" s="1"/>
  <c r="AH33" i="6"/>
  <c r="AH39" i="6" s="1"/>
  <c r="AH12" i="6"/>
  <c r="AN31" i="6"/>
  <c r="AN10" i="6"/>
  <c r="AF31" i="6"/>
  <c r="AF37" i="6" s="1"/>
  <c r="AF10" i="6"/>
  <c r="I38" i="6"/>
  <c r="Y38" i="6"/>
  <c r="P12" i="6"/>
  <c r="N20" i="6"/>
  <c r="F20" i="6"/>
  <c r="I19" i="6"/>
  <c r="K32" i="6"/>
  <c r="K38" i="6" s="1"/>
  <c r="AM33" i="6"/>
  <c r="AM39" i="6" s="1"/>
  <c r="N38" i="5"/>
  <c r="B83" i="5"/>
  <c r="D73" i="5"/>
  <c r="D85" i="5" s="1"/>
  <c r="L38" i="6"/>
  <c r="Y39" i="6"/>
  <c r="AB38" i="6"/>
  <c r="AG39" i="6"/>
  <c r="AM37" i="6"/>
  <c r="Q38" i="6"/>
  <c r="S37" i="6"/>
  <c r="AM11" i="6"/>
  <c r="AD21" i="6"/>
  <c r="K30" i="6"/>
  <c r="N29" i="6"/>
  <c r="F29" i="6"/>
  <c r="I28" i="6"/>
  <c r="E38" i="6"/>
  <c r="R31" i="6"/>
  <c r="R37" i="6" s="1"/>
  <c r="M35" i="6"/>
  <c r="E82" i="5"/>
  <c r="M82" i="5"/>
  <c r="B73" i="5"/>
  <c r="B85" i="5" s="1"/>
  <c r="P39" i="6"/>
  <c r="F37" i="6"/>
  <c r="V37" i="6"/>
  <c r="AI38" i="6"/>
  <c r="AL37" i="6"/>
  <c r="AD37" i="6"/>
  <c r="L10" i="6"/>
  <c r="AB10" i="6"/>
  <c r="I11" i="6"/>
  <c r="Y11" i="6"/>
  <c r="F12" i="6"/>
  <c r="V12" i="6"/>
  <c r="AA21" i="6"/>
  <c r="S21" i="6"/>
  <c r="V20" i="6"/>
  <c r="Y19" i="6"/>
  <c r="AC19" i="6"/>
  <c r="AH31" i="6"/>
  <c r="AH37" i="6" s="1"/>
  <c r="AF38" i="6"/>
  <c r="E41" i="5"/>
  <c r="M41" i="5"/>
  <c r="E63" i="5"/>
  <c r="M63" i="5"/>
  <c r="O39" i="6"/>
  <c r="J38" i="6"/>
  <c r="Q37" i="6"/>
  <c r="W39" i="6"/>
  <c r="Z38" i="6"/>
  <c r="U37" i="6"/>
  <c r="AE39" i="6"/>
  <c r="AH38" i="6"/>
  <c r="E34" i="6"/>
  <c r="E37" i="6" s="1"/>
  <c r="K36" i="6"/>
  <c r="N35" i="6"/>
  <c r="I34" i="6"/>
  <c r="AL38" i="6"/>
  <c r="J11" i="6"/>
  <c r="Z11" i="6"/>
  <c r="G12" i="6"/>
  <c r="W12" i="6"/>
  <c r="AJ37" i="6"/>
  <c r="P38" i="6"/>
  <c r="V39" i="6"/>
  <c r="B79" i="5"/>
  <c r="J79" i="5"/>
  <c r="N39" i="6"/>
  <c r="L37" i="6"/>
  <c r="Q12" i="6"/>
  <c r="AB37" i="6"/>
  <c r="AL12" i="6"/>
  <c r="U38" i="6"/>
  <c r="AN37" i="6"/>
  <c r="N10" i="6"/>
  <c r="AD10" i="6"/>
  <c r="K11" i="6"/>
  <c r="AA11" i="6"/>
  <c r="H12" i="6"/>
  <c r="X12" i="6"/>
  <c r="I82" i="5"/>
  <c r="Q10" i="6"/>
  <c r="X33" i="6"/>
  <c r="X39" i="6" s="1"/>
  <c r="X21" i="6"/>
  <c r="AA32" i="6"/>
  <c r="AA38" i="6" s="1"/>
  <c r="AA20" i="6"/>
  <c r="AK28" i="6"/>
  <c r="AE31" i="6"/>
  <c r="AE37" i="6" s="1"/>
  <c r="AC32" i="6"/>
  <c r="AC38" i="6" s="1"/>
  <c r="AJ32" i="6"/>
  <c r="AJ38" i="6" s="1"/>
  <c r="N71" i="5"/>
  <c r="AK36" i="6"/>
  <c r="G10" i="6"/>
  <c r="O10" i="6"/>
  <c r="W10" i="6"/>
  <c r="L11" i="6"/>
  <c r="T11" i="6"/>
  <c r="AB11" i="6"/>
  <c r="Y12" i="6"/>
  <c r="AG12" i="6"/>
  <c r="AI31" i="6"/>
  <c r="AI37" i="6" s="1"/>
  <c r="H32" i="6"/>
  <c r="H38" i="6" s="1"/>
  <c r="M33" i="6"/>
  <c r="M39" i="6" s="1"/>
  <c r="N60" i="5"/>
  <c r="N61" i="5"/>
  <c r="J41" i="5"/>
  <c r="J63" i="5"/>
  <c r="AK35" i="6"/>
  <c r="AN11" i="6"/>
  <c r="U33" i="6"/>
  <c r="U39" i="6" s="1"/>
  <c r="AL33" i="6"/>
  <c r="AL39" i="6" s="1"/>
  <c r="N7" i="5"/>
  <c r="S10" i="6"/>
  <c r="X11" i="6"/>
  <c r="AK31" i="6"/>
  <c r="AK10" i="6"/>
  <c r="N19" i="5"/>
  <c r="AK32" i="6"/>
  <c r="AK38" i="6" s="1"/>
  <c r="N51" i="5"/>
  <c r="N63" i="5" s="1"/>
  <c r="N70" i="5"/>
  <c r="N62" i="5"/>
  <c r="J73" i="5"/>
  <c r="J85" i="5" s="1"/>
  <c r="N40" i="5"/>
  <c r="N29" i="5"/>
  <c r="N41" i="5" s="1"/>
  <c r="N39" i="5"/>
  <c r="N72" i="5"/>
  <c r="N73" i="5" s="1"/>
  <c r="AK33" i="6"/>
  <c r="AK39" i="6" s="1"/>
  <c r="AK19" i="6"/>
  <c r="AK20" i="6"/>
  <c r="J84" i="5"/>
  <c r="J83" i="5"/>
  <c r="J82" i="5"/>
  <c r="N82" i="5"/>
  <c r="N77" i="5"/>
  <c r="N83" i="5" s="1"/>
  <c r="AK34" i="6"/>
  <c r="AK11" i="6"/>
  <c r="AK12" i="6"/>
  <c r="AB60" i="4" l="1"/>
  <c r="AC60" i="4" s="1"/>
  <c r="AE34" i="4"/>
  <c r="AE35" i="4"/>
  <c r="B73" i="4"/>
  <c r="N71" i="4"/>
  <c r="N83" i="4" s="1"/>
  <c r="AB83" i="4" s="1"/>
  <c r="AC83" i="4" s="1"/>
  <c r="E73" i="4"/>
  <c r="E85" i="4" s="1"/>
  <c r="N70" i="4"/>
  <c r="N82" i="4" s="1"/>
  <c r="AB71" i="4"/>
  <c r="AC71" i="4" s="1"/>
  <c r="N63" i="4"/>
  <c r="AB34" i="4"/>
  <c r="AC34" i="4" s="1"/>
  <c r="AE13" i="4"/>
  <c r="AB55" i="4"/>
  <c r="AC55" i="4" s="1"/>
  <c r="AA29" i="4"/>
  <c r="AB29" i="4" s="1"/>
  <c r="AC29" i="4" s="1"/>
  <c r="N41" i="1"/>
  <c r="AA41" i="4" s="1"/>
  <c r="AB41" i="4" s="1"/>
  <c r="AC41" i="4" s="1"/>
  <c r="AE54" i="4"/>
  <c r="AF57" i="4"/>
  <c r="AB57" i="4"/>
  <c r="AC57" i="4" s="1"/>
  <c r="P73" i="4"/>
  <c r="N73" i="1"/>
  <c r="C85" i="1"/>
  <c r="P85" i="4" s="1"/>
  <c r="AB16" i="4"/>
  <c r="AC16" i="4" s="1"/>
  <c r="AA51" i="4"/>
  <c r="AB51" i="4" s="1"/>
  <c r="AC51" i="4" s="1"/>
  <c r="N63" i="1"/>
  <c r="AA63" i="4" s="1"/>
  <c r="F38" i="6"/>
  <c r="AB79" i="4"/>
  <c r="AC79" i="4" s="1"/>
  <c r="N61" i="4"/>
  <c r="AB61" i="4" s="1"/>
  <c r="AC61" i="4" s="1"/>
  <c r="AA70" i="4"/>
  <c r="N82" i="1"/>
  <c r="AA82" i="4" s="1"/>
  <c r="G73" i="4"/>
  <c r="G85" i="4" s="1"/>
  <c r="AE33" i="4"/>
  <c r="N39" i="4"/>
  <c r="AB39" i="4" s="1"/>
  <c r="AC39" i="4" s="1"/>
  <c r="AE32" i="4"/>
  <c r="AB32" i="4"/>
  <c r="AC32" i="4" s="1"/>
  <c r="N38" i="4"/>
  <c r="AB35" i="4"/>
  <c r="AC35" i="4" s="1"/>
  <c r="AF35" i="4"/>
  <c r="G85" i="1"/>
  <c r="T85" i="4" s="1"/>
  <c r="T73" i="4"/>
  <c r="AE77" i="4"/>
  <c r="AB72" i="4"/>
  <c r="AC72" i="4" s="1"/>
  <c r="N19" i="2"/>
  <c r="AA7" i="4"/>
  <c r="AB7" i="4" s="1"/>
  <c r="AC7" i="4" s="1"/>
  <c r="N19" i="1"/>
  <c r="AA19" i="4" s="1"/>
  <c r="AB19" i="4" s="1"/>
  <c r="AC19" i="4" s="1"/>
  <c r="M38" i="6"/>
  <c r="AF39" i="6"/>
  <c r="N38" i="6"/>
  <c r="N60" i="4"/>
  <c r="N40" i="4"/>
  <c r="AB40" i="4" s="1"/>
  <c r="AC40" i="4" s="1"/>
  <c r="AB4" i="4"/>
  <c r="AC4" i="4" s="1"/>
  <c r="AB13" i="4"/>
  <c r="AC13" i="4" s="1"/>
  <c r="AB38" i="4"/>
  <c r="AC38" i="4" s="1"/>
  <c r="AE10" i="4"/>
  <c r="AE79" i="4"/>
  <c r="AE12" i="4"/>
  <c r="AE56" i="4"/>
  <c r="N84" i="5"/>
  <c r="AK37" i="6"/>
  <c r="B85" i="2"/>
  <c r="N73" i="2"/>
  <c r="N85" i="2" s="1"/>
  <c r="AB54" i="4"/>
  <c r="AC54" i="4" s="1"/>
  <c r="X73" i="4"/>
  <c r="K85" i="1"/>
  <c r="X85" i="4" s="1"/>
  <c r="AE11" i="4"/>
  <c r="AE76" i="4"/>
  <c r="AE57" i="4"/>
  <c r="K39" i="6"/>
  <c r="AB56" i="4"/>
  <c r="AC56" i="4" s="1"/>
  <c r="AF56" i="4"/>
  <c r="N79" i="5"/>
  <c r="N85" i="5" s="1"/>
  <c r="AB63" i="4" l="1"/>
  <c r="AC63" i="4" s="1"/>
  <c r="AB82" i="4"/>
  <c r="AC82" i="4" s="1"/>
  <c r="N73" i="4"/>
  <c r="N85" i="4" s="1"/>
  <c r="B85" i="4"/>
  <c r="AB70" i="4"/>
  <c r="AC70" i="4" s="1"/>
  <c r="AA73" i="4"/>
  <c r="AB73" i="4" s="1"/>
  <c r="AC73" i="4" s="1"/>
  <c r="N85" i="1"/>
  <c r="AA85" i="4" s="1"/>
  <c r="AB85" i="4" s="1"/>
  <c r="AC85" i="4" s="1"/>
</calcChain>
</file>

<file path=xl/connections.xml><?xml version="1.0" encoding="utf-8"?>
<connections xmlns="http://schemas.openxmlformats.org/spreadsheetml/2006/main">
  <connection id="1" name="Query - Table1" description="Connection to the 'Table1' query in the workbook." type="100" refreshedVersion="5" minRefreshableVersion="5">
    <extLst>
      <ext xmlns:x15="http://schemas.microsoft.com/office/spreadsheetml/2010/11/main" uri="{DE250136-89BD-433C-8126-D09CA5730AF9}">
        <x15:connection id="c35933dc-3a88-497c-aa4c-5fae3f238409">
          <x15:oledbPr connection="provider=Microsoft.Mashup.OleDb.1;data source=$EmbeddedMashup(85ddf6df-7d5f-4a8e-a606-5a713cfc7b65)$;location=Table1;extended properties=&quot;UEsDBBQAAgAIAAt4M0ne5PrZqgAAAPsAAAASABwAQ29uZmlnL1BhY2thZ2UueG1sIKIYACigFAAAAAAAAAAAAAAAAAAAAAAAAAAAAIWPQQ6CMBREr0K657cFJEo+ZeFWEhOicdtAhUYoBopwNxceyStIohh37mZe3mLmeX9gMjW1c1Ndr1sTEw6MOMrkbaFNGZPBnt01SQTuZX6RpXJm2fTR1Bcxqay9RpSO4wijD21XUo8xTk/pLssr1UjylfV/2dWmt9Lkigg8vscID/wQgsAPgM8u0oVjqs2SOazA9zYhMKQ/GLdDbYdOCWXcQ4Z0qUg/R8QLUEsDBBQAAgAIAAt4M0k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ALeDNJ8m6djwgCAAAmCAAAEwAcAEZvcm11bGFzL1NlY3Rpb24xLm0gohgAKKAUAAAAAAAAAAAAAAAAAAAAAAAAAAAAhZVda9swFIbvA/kPQrtJwXOrxPmi9GJLy9hFu7G0HaP0QnG0xdSWjCyNFJP/PskfcRzreLmx0ePzvq/PIccZC1UkOFqXV3I9HAwH2Y5KtkWPdBMzgm5QzNRwgMxvLbQMmTm524cs9ldaSsbVTyHfNkK8jS7ylweasBtcVuLXw8tKcGUeefVKgQ94taP8jxV/Txk2SsWj/qOkPPstZLISsU64hdmodPPyHK9pzDL0RQqdYg8pQ5Fie3XwUI4/m9Jt5/Se0UxL1jknl+RyfEWCGnCdbJgs0BhGExgFMJrCaAajOYwWMFrCiFz1sJ5+kJ6GVGVTuI0uNIFRAKMpjGYwmsNoAaMljOo2OllPP0hPQ6qyGdxGF5rAKIDRFEYzGM1htIDRskFfuZoFvv1Dt7roQgRGYyc6XBzXyhNPo79CmcVSbpCs2S0V+qZ2TFZwdLaHrEd7xxzXynGTmCD4k1Iy2mhlK/AzjTXDTYQfjJvl5whQgsa6m9XuuJb2LVWFY165WO9EaK7w6UufvgP5zzLt5rOmhU81v625P1W/1WkchbTJ2TgcUQlG51HqN6iu6KNRSN9xjzbpE+8mcRv4BB4HgefhCFP3pk5ufH4xKsuRtB0N+s5kJLat0dztlaShlSzqoNk45lKaF1Uesla+vXdr35uv665X/CyHla7SVuKFhFEfDiIOGVz/A1BLAQItABQAAgAIAAt4M0ne5PrZqgAAAPsAAAASAAAAAAAAAAAAAAAAAAAAAABDb25maWcvUGFja2FnZS54bWxQSwECLQAUAAIACAALeDNJD8rpq6QAAADpAAAAEwAAAAAAAAAAAAAAAAD2AAAAW0NvbnRlbnRfVHlwZXNdLnhtbFBLAQItABQAAgAIAAt4M0nybp2PCAIAACYIAAATAAAAAAAAAAAAAAAAAOcBAABGb3JtdWxhcy9TZWN0aW9uMS5tUEsFBgAAAAADAAMAwgAAADwEAAAAAA==&quot;">
            <x15:dbTables>
              <x15:dbTable name="Table1"/>
            </x15:dbTables>
          </x15:oledbPr>
        </x15:connection>
      </ext>
    </extLst>
  </connection>
  <connection id="2" keepAlive="1" name="ThisWorkbookDataModel" description="Data Model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Table1].[Brand].[All]}"/>
    <s v="{[Table1].[Measure].&amp;[CPM]}"/>
    <s v="{[Table1].[Sales Group].&amp;[All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<sst xmlns="http://schemas.openxmlformats.org/spreadsheetml/2006/main" count="559" uniqueCount="60">
  <si>
    <t>Revenue</t>
  </si>
  <si>
    <t>Total</t>
  </si>
  <si>
    <t>boats.com</t>
  </si>
  <si>
    <t>boattrader.com</t>
  </si>
  <si>
    <t>yachtworld.com</t>
  </si>
  <si>
    <t>Impressions</t>
  </si>
  <si>
    <t>CPM</t>
  </si>
  <si>
    <t>Network</t>
  </si>
  <si>
    <t>Direct</t>
  </si>
  <si>
    <t>Marine Sales</t>
  </si>
  <si>
    <t>Var.</t>
  </si>
  <si>
    <t>15-14</t>
  </si>
  <si>
    <t>% of Total Impressions</t>
  </si>
  <si>
    <t>Sales Group</t>
  </si>
  <si>
    <t>Brand</t>
  </si>
  <si>
    <t>Measure</t>
  </si>
  <si>
    <t>Imps</t>
  </si>
  <si>
    <t>All</t>
  </si>
  <si>
    <t>1/1/2014</t>
  </si>
  <si>
    <t>2/1/2014</t>
  </si>
  <si>
    <t>3/1/2014</t>
  </si>
  <si>
    <t>4/1/2014</t>
  </si>
  <si>
    <t>5/1/2014</t>
  </si>
  <si>
    <t>6/1/2014</t>
  </si>
  <si>
    <t>7/1/2014</t>
  </si>
  <si>
    <t>8/1/2014</t>
  </si>
  <si>
    <t>9/1/2014</t>
  </si>
  <si>
    <t>10/1/2014</t>
  </si>
  <si>
    <t>11/1/2014</t>
  </si>
  <si>
    <t>12/1/2014</t>
  </si>
  <si>
    <t>1/1/2015</t>
  </si>
  <si>
    <t>2/1/2015</t>
  </si>
  <si>
    <t>3/1/2015</t>
  </si>
  <si>
    <t>4/1/2015</t>
  </si>
  <si>
    <t>5/1/2015</t>
  </si>
  <si>
    <t>6/1/2015</t>
  </si>
  <si>
    <t>7/1/2015</t>
  </si>
  <si>
    <t>8/1/2015</t>
  </si>
  <si>
    <t>9/1/2015</t>
  </si>
  <si>
    <t>10/1/2015</t>
  </si>
  <si>
    <t>11/1/2015</t>
  </si>
  <si>
    <t>12/1/2015</t>
  </si>
  <si>
    <t>1/1/2016</t>
  </si>
  <si>
    <t>2/1/2016</t>
  </si>
  <si>
    <t>3/1/2016</t>
  </si>
  <si>
    <t>4/1/2016</t>
  </si>
  <si>
    <t>5/1/2016</t>
  </si>
  <si>
    <t>6/1/2016</t>
  </si>
  <si>
    <t>7/1/2016</t>
  </si>
  <si>
    <t>8/1/2016</t>
  </si>
  <si>
    <t>9/1/2016</t>
  </si>
  <si>
    <t>10/1/2016</t>
  </si>
  <si>
    <t>11/1/2016</t>
  </si>
  <si>
    <t>12/1/2016</t>
  </si>
  <si>
    <t>Grand Total</t>
  </si>
  <si>
    <t>Year</t>
  </si>
  <si>
    <t>Period</t>
  </si>
  <si>
    <t>Sum of Amount</t>
  </si>
  <si>
    <t>Imps Total</t>
  </si>
  <si>
    <t>Revenue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</si>
</sst>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%"/>
    <numFmt numFmtId="166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17" fontId="2" fillId="0" borderId="0" xfId="0" applyNumberFormat="1" applyFont="1" applyAlignment="1">
      <alignment horizontal="center"/>
    </xf>
    <xf numFmtId="164" fontId="0" fillId="0" borderId="0" xfId="1" applyNumberFormat="1" applyFont="1"/>
    <xf numFmtId="164" fontId="2" fillId="0" borderId="0" xfId="1" applyNumberFormat="1" applyFont="1"/>
    <xf numFmtId="0" fontId="0" fillId="0" borderId="0" xfId="0" applyAlignment="1">
      <alignment horizontal="left" indent="1"/>
    </xf>
    <xf numFmtId="43" fontId="0" fillId="0" borderId="0" xfId="0" applyNumberFormat="1"/>
    <xf numFmtId="3" fontId="0" fillId="0" borderId="0" xfId="0" applyNumberFormat="1"/>
    <xf numFmtId="3" fontId="2" fillId="0" borderId="0" xfId="0" applyNumberFormat="1" applyFont="1"/>
    <xf numFmtId="0" fontId="0" fillId="0" borderId="0" xfId="0" applyAlignment="1">
      <alignment horizontal="left"/>
    </xf>
    <xf numFmtId="44" fontId="0" fillId="0" borderId="0" xfId="1" applyFont="1" applyAlignment="1">
      <alignment horizontal="left"/>
    </xf>
    <xf numFmtId="44" fontId="2" fillId="0" borderId="0" xfId="1" applyFont="1" applyAlignment="1">
      <alignment horizontal="left"/>
    </xf>
    <xf numFmtId="0" fontId="2" fillId="0" borderId="0" xfId="0" applyFont="1" applyAlignment="1">
      <alignment horizontal="center"/>
    </xf>
    <xf numFmtId="165" fontId="0" fillId="0" borderId="0" xfId="2" applyNumberFormat="1" applyFont="1"/>
    <xf numFmtId="165" fontId="2" fillId="0" borderId="0" xfId="2" applyNumberFormat="1" applyFont="1"/>
    <xf numFmtId="164" fontId="1" fillId="0" borderId="0" xfId="1" applyNumberFormat="1" applyFont="1"/>
    <xf numFmtId="44" fontId="0" fillId="0" borderId="0" xfId="1" applyNumberFormat="1" applyFont="1"/>
    <xf numFmtId="164" fontId="0" fillId="2" borderId="0" xfId="1" applyNumberFormat="1" applyFont="1" applyFill="1"/>
    <xf numFmtId="3" fontId="0" fillId="2" borderId="0" xfId="0" applyNumberFormat="1" applyFill="1"/>
    <xf numFmtId="44" fontId="0" fillId="2" borderId="0" xfId="1" applyNumberFormat="1" applyFont="1" applyFill="1"/>
    <xf numFmtId="14" fontId="2" fillId="0" borderId="0" xfId="0" applyNumberFormat="1" applyFont="1"/>
    <xf numFmtId="0" fontId="0" fillId="0" borderId="0" xfId="0" pivotButton="1"/>
    <xf numFmtId="0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44" fontId="0" fillId="0" borderId="0" xfId="1" applyFont="1"/>
    <xf numFmtId="164" fontId="0" fillId="0" borderId="0" xfId="0" applyNumberFormat="1"/>
    <xf numFmtId="0" fontId="0" fillId="3" borderId="0" xfId="0" applyFill="1"/>
  </cellXfs>
  <cellStyles count="3">
    <cellStyle name="Currency" xfId="1" builtinId="4"/>
    <cellStyle name="Normal" xfId="0" builtinId="0"/>
    <cellStyle name="Percent" xfId="2" builtinId="5"/>
  </cellStyles>
  <dxfs count="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onnections" Target="connections.xml"/><Relationship Id="rId18" Type="http://schemas.openxmlformats.org/officeDocument/2006/relationships/calcChain" Target="calcChain.xml"/><Relationship Id="rId26" Type="http://schemas.openxmlformats.org/officeDocument/2006/relationships/customXml" Target="../customXml/item8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powerPivotData" Target="model/item.data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sheetMetadata" Target="metadata.xml"/><Relationship Id="rId20" Type="http://schemas.openxmlformats.org/officeDocument/2006/relationships/customXml" Target="../customXml/item2.xml"/><Relationship Id="rId29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10" Type="http://schemas.openxmlformats.org/officeDocument/2006/relationships/pivotCacheDefinition" Target="pivotCache/pivotCacheDefinition1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35" Type="http://schemas.openxmlformats.org/officeDocument/2006/relationships/customXml" Target="../customXml/item1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Marine Sold Sales By Month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boattrader.com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Sheet2!$D$1:$AJ$1</c:f>
              <c:strCache>
                <c:ptCount val="33"/>
                <c:pt idx="0">
                  <c:v>1/1/2014</c:v>
                </c:pt>
                <c:pt idx="1">
                  <c:v>2/1/2014</c:v>
                </c:pt>
                <c:pt idx="2">
                  <c:v>3/1/2014</c:v>
                </c:pt>
                <c:pt idx="3">
                  <c:v>4/1/2014</c:v>
                </c:pt>
                <c:pt idx="4">
                  <c:v>5/1/2014</c:v>
                </c:pt>
                <c:pt idx="5">
                  <c:v>6/1/2014</c:v>
                </c:pt>
                <c:pt idx="6">
                  <c:v>7/1/2014</c:v>
                </c:pt>
                <c:pt idx="7">
                  <c:v>8/1/2014</c:v>
                </c:pt>
                <c:pt idx="8">
                  <c:v>9/1/2014</c:v>
                </c:pt>
                <c:pt idx="9">
                  <c:v>10/1/2014</c:v>
                </c:pt>
                <c:pt idx="10">
                  <c:v>11/1/2014</c:v>
                </c:pt>
                <c:pt idx="11">
                  <c:v>12/1/2014</c:v>
                </c:pt>
                <c:pt idx="12">
                  <c:v>1/1/2015</c:v>
                </c:pt>
                <c:pt idx="13">
                  <c:v>2/1/2015</c:v>
                </c:pt>
                <c:pt idx="14">
                  <c:v>3/1/2015</c:v>
                </c:pt>
                <c:pt idx="15">
                  <c:v>4/1/2015</c:v>
                </c:pt>
                <c:pt idx="16">
                  <c:v>5/1/2015</c:v>
                </c:pt>
                <c:pt idx="17">
                  <c:v>6/1/2015</c:v>
                </c:pt>
                <c:pt idx="18">
                  <c:v>7/1/2015</c:v>
                </c:pt>
                <c:pt idx="19">
                  <c:v>8/1/2015</c:v>
                </c:pt>
                <c:pt idx="20">
                  <c:v>9/1/2015</c:v>
                </c:pt>
                <c:pt idx="21">
                  <c:v>10/1/2015</c:v>
                </c:pt>
                <c:pt idx="22">
                  <c:v>11/1/2015</c:v>
                </c:pt>
                <c:pt idx="23">
                  <c:v>12/1/2015</c:v>
                </c:pt>
                <c:pt idx="24">
                  <c:v>1/1/2016</c:v>
                </c:pt>
                <c:pt idx="25">
                  <c:v>2/1/2016</c:v>
                </c:pt>
                <c:pt idx="26">
                  <c:v>3/1/2016</c:v>
                </c:pt>
                <c:pt idx="27">
                  <c:v>4/1/2016</c:v>
                </c:pt>
                <c:pt idx="28">
                  <c:v>5/1/2016</c:v>
                </c:pt>
                <c:pt idx="29">
                  <c:v>6/1/2016</c:v>
                </c:pt>
                <c:pt idx="30">
                  <c:v>7/1/2016</c:v>
                </c:pt>
                <c:pt idx="31">
                  <c:v>8/1/2016</c:v>
                </c:pt>
                <c:pt idx="32">
                  <c:v>9/1/2016</c:v>
                </c:pt>
              </c:strCache>
            </c:strRef>
          </c:cat>
          <c:val>
            <c:numRef>
              <c:f>Sheet2!$D$3:$AJ$3</c:f>
              <c:numCache>
                <c:formatCode>_("$"* #,##0_);_("$"* \(#,##0\);_("$"* "-"??_);_(@_)</c:formatCode>
                <c:ptCount val="33"/>
                <c:pt idx="0">
                  <c:v>247669.04000000225</c:v>
                </c:pt>
                <c:pt idx="1">
                  <c:v>251129.91000000216</c:v>
                </c:pt>
                <c:pt idx="2">
                  <c:v>256901.37000000183</c:v>
                </c:pt>
                <c:pt idx="3">
                  <c:v>278023.81000000169</c:v>
                </c:pt>
                <c:pt idx="4">
                  <c:v>277768.0100000017</c:v>
                </c:pt>
                <c:pt idx="5">
                  <c:v>252348.78000000183</c:v>
                </c:pt>
                <c:pt idx="6">
                  <c:v>244920.54000000007</c:v>
                </c:pt>
                <c:pt idx="7">
                  <c:v>167436.89000000004</c:v>
                </c:pt>
                <c:pt idx="8">
                  <c:v>152036.88000000009</c:v>
                </c:pt>
                <c:pt idx="9">
                  <c:v>116656.74000000008</c:v>
                </c:pt>
                <c:pt idx="10">
                  <c:v>144800.69000000012</c:v>
                </c:pt>
                <c:pt idx="11">
                  <c:v>118531.0600000001</c:v>
                </c:pt>
                <c:pt idx="12">
                  <c:v>165643.63000000009</c:v>
                </c:pt>
                <c:pt idx="13">
                  <c:v>204008.69000000015</c:v>
                </c:pt>
                <c:pt idx="14">
                  <c:v>223437.62000000011</c:v>
                </c:pt>
                <c:pt idx="15">
                  <c:v>234466.80000000005</c:v>
                </c:pt>
                <c:pt idx="16">
                  <c:v>247478.53000000009</c:v>
                </c:pt>
                <c:pt idx="17">
                  <c:v>252157.15999999866</c:v>
                </c:pt>
                <c:pt idx="18">
                  <c:v>243554.83000000048</c:v>
                </c:pt>
                <c:pt idx="19">
                  <c:v>203236.33000000005</c:v>
                </c:pt>
                <c:pt idx="20">
                  <c:v>185706.72</c:v>
                </c:pt>
                <c:pt idx="21">
                  <c:v>171960.12000000005</c:v>
                </c:pt>
                <c:pt idx="22">
                  <c:v>178974.54000000021</c:v>
                </c:pt>
                <c:pt idx="23">
                  <c:v>188139.25000000006</c:v>
                </c:pt>
                <c:pt idx="24">
                  <c:v>240705.19999999998</c:v>
                </c:pt>
                <c:pt idx="25">
                  <c:v>270502.5</c:v>
                </c:pt>
                <c:pt idx="26">
                  <c:v>292364.15000000002</c:v>
                </c:pt>
                <c:pt idx="27">
                  <c:v>294815.21000000008</c:v>
                </c:pt>
                <c:pt idx="28">
                  <c:v>312052.98999999987</c:v>
                </c:pt>
                <c:pt idx="29">
                  <c:v>303275.50999999995</c:v>
                </c:pt>
                <c:pt idx="30">
                  <c:v>275622.35000000003</c:v>
                </c:pt>
                <c:pt idx="31">
                  <c:v>247981.11000000002</c:v>
                </c:pt>
                <c:pt idx="32">
                  <c:v>217702.19000000006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D-4B15-8F30-621ACF8CE0BF}"/>
            </c:ext>
          </c:extLst>
        </c:ser>
        <c:ser>
          <c:idx val="1"/>
          <c:order val="1"/>
          <c:tx>
            <c:strRef>
              <c:f>Sheet2!$B$4</c:f>
              <c:strCache>
                <c:ptCount val="1"/>
                <c:pt idx="0">
                  <c:v>yachtworld.com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Sheet2!$D$1:$AJ$1</c:f>
              <c:strCache>
                <c:ptCount val="33"/>
                <c:pt idx="0">
                  <c:v>1/1/2014</c:v>
                </c:pt>
                <c:pt idx="1">
                  <c:v>2/1/2014</c:v>
                </c:pt>
                <c:pt idx="2">
                  <c:v>3/1/2014</c:v>
                </c:pt>
                <c:pt idx="3">
                  <c:v>4/1/2014</c:v>
                </c:pt>
                <c:pt idx="4">
                  <c:v>5/1/2014</c:v>
                </c:pt>
                <c:pt idx="5">
                  <c:v>6/1/2014</c:v>
                </c:pt>
                <c:pt idx="6">
                  <c:v>7/1/2014</c:v>
                </c:pt>
                <c:pt idx="7">
                  <c:v>8/1/2014</c:v>
                </c:pt>
                <c:pt idx="8">
                  <c:v>9/1/2014</c:v>
                </c:pt>
                <c:pt idx="9">
                  <c:v>10/1/2014</c:v>
                </c:pt>
                <c:pt idx="10">
                  <c:v>11/1/2014</c:v>
                </c:pt>
                <c:pt idx="11">
                  <c:v>12/1/2014</c:v>
                </c:pt>
                <c:pt idx="12">
                  <c:v>1/1/2015</c:v>
                </c:pt>
                <c:pt idx="13">
                  <c:v>2/1/2015</c:v>
                </c:pt>
                <c:pt idx="14">
                  <c:v>3/1/2015</c:v>
                </c:pt>
                <c:pt idx="15">
                  <c:v>4/1/2015</c:v>
                </c:pt>
                <c:pt idx="16">
                  <c:v>5/1/2015</c:v>
                </c:pt>
                <c:pt idx="17">
                  <c:v>6/1/2015</c:v>
                </c:pt>
                <c:pt idx="18">
                  <c:v>7/1/2015</c:v>
                </c:pt>
                <c:pt idx="19">
                  <c:v>8/1/2015</c:v>
                </c:pt>
                <c:pt idx="20">
                  <c:v>9/1/2015</c:v>
                </c:pt>
                <c:pt idx="21">
                  <c:v>10/1/2015</c:v>
                </c:pt>
                <c:pt idx="22">
                  <c:v>11/1/2015</c:v>
                </c:pt>
                <c:pt idx="23">
                  <c:v>12/1/2015</c:v>
                </c:pt>
                <c:pt idx="24">
                  <c:v>1/1/2016</c:v>
                </c:pt>
                <c:pt idx="25">
                  <c:v>2/1/2016</c:v>
                </c:pt>
                <c:pt idx="26">
                  <c:v>3/1/2016</c:v>
                </c:pt>
                <c:pt idx="27">
                  <c:v>4/1/2016</c:v>
                </c:pt>
                <c:pt idx="28">
                  <c:v>5/1/2016</c:v>
                </c:pt>
                <c:pt idx="29">
                  <c:v>6/1/2016</c:v>
                </c:pt>
                <c:pt idx="30">
                  <c:v>7/1/2016</c:v>
                </c:pt>
                <c:pt idx="31">
                  <c:v>8/1/2016</c:v>
                </c:pt>
                <c:pt idx="32">
                  <c:v>9/1/2016</c:v>
                </c:pt>
              </c:strCache>
            </c:strRef>
          </c:cat>
          <c:val>
            <c:numRef>
              <c:f>Sheet2!$D$4:$AJ$4</c:f>
              <c:numCache>
                <c:formatCode>_("$"* #,##0_);_("$"* \(#,##0\);_("$"* "-"??_);_(@_)</c:formatCode>
                <c:ptCount val="33"/>
                <c:pt idx="0">
                  <c:v>136199.68999999994</c:v>
                </c:pt>
                <c:pt idx="1">
                  <c:v>133768.65000000002</c:v>
                </c:pt>
                <c:pt idx="2">
                  <c:v>143500.81000000008</c:v>
                </c:pt>
                <c:pt idx="3">
                  <c:v>153372.20999999996</c:v>
                </c:pt>
                <c:pt idx="4">
                  <c:v>129957.52000000002</c:v>
                </c:pt>
                <c:pt idx="5">
                  <c:v>121031.37000000002</c:v>
                </c:pt>
                <c:pt idx="6">
                  <c:v>125410.79000000004</c:v>
                </c:pt>
                <c:pt idx="7">
                  <c:v>122071.22999999995</c:v>
                </c:pt>
                <c:pt idx="8">
                  <c:v>145747.03</c:v>
                </c:pt>
                <c:pt idx="9">
                  <c:v>138245.80999999994</c:v>
                </c:pt>
                <c:pt idx="10">
                  <c:v>106405.38</c:v>
                </c:pt>
                <c:pt idx="11">
                  <c:v>103671.94</c:v>
                </c:pt>
                <c:pt idx="12">
                  <c:v>96846.44</c:v>
                </c:pt>
                <c:pt idx="13">
                  <c:v>146866.67000000004</c:v>
                </c:pt>
                <c:pt idx="14">
                  <c:v>119429.55999999994</c:v>
                </c:pt>
                <c:pt idx="15">
                  <c:v>127230.81999999998</c:v>
                </c:pt>
                <c:pt idx="16">
                  <c:v>124624.25999999998</c:v>
                </c:pt>
                <c:pt idx="17">
                  <c:v>134143.59000000003</c:v>
                </c:pt>
                <c:pt idx="18">
                  <c:v>117085.45000000001</c:v>
                </c:pt>
                <c:pt idx="19">
                  <c:v>140685.96000000002</c:v>
                </c:pt>
                <c:pt idx="20">
                  <c:v>127042.22</c:v>
                </c:pt>
                <c:pt idx="21">
                  <c:v>125730.79000000007</c:v>
                </c:pt>
                <c:pt idx="22">
                  <c:v>110883.03</c:v>
                </c:pt>
                <c:pt idx="23">
                  <c:v>90660.590000000011</c:v>
                </c:pt>
                <c:pt idx="24">
                  <c:v>124895.49000000008</c:v>
                </c:pt>
                <c:pt idx="25">
                  <c:v>147602.25999999995</c:v>
                </c:pt>
                <c:pt idx="26">
                  <c:v>145446.10000000006</c:v>
                </c:pt>
                <c:pt idx="27">
                  <c:v>150199.57000000004</c:v>
                </c:pt>
                <c:pt idx="28">
                  <c:v>155033.92999999996</c:v>
                </c:pt>
                <c:pt idx="29">
                  <c:v>126160.35999999993</c:v>
                </c:pt>
                <c:pt idx="30">
                  <c:v>129337.29999999999</c:v>
                </c:pt>
                <c:pt idx="31">
                  <c:v>137264.43</c:v>
                </c:pt>
                <c:pt idx="32">
                  <c:v>150965.85999999996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D-4B15-8F30-621ACF8CE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4851328"/>
        <c:axId val="1074853408"/>
      </c:lineChart>
      <c:catAx>
        <c:axId val="107485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853408"/>
        <c:crosses val="autoZero"/>
        <c:auto val="1"/>
        <c:lblAlgn val="ctr"/>
        <c:lblOffset val="100"/>
        <c:noMultiLvlLbl val="0"/>
      </c:catAx>
      <c:valAx>
        <c:axId val="107485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851328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Marine Sold CPM by Month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Sheet2!$B$6</c:f>
              <c:strCache>
                <c:ptCount val="1"/>
                <c:pt idx="0">
                  <c:v>boattrader.com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Sheet2!$D$1:$AJ$1</c:f>
              <c:strCache>
                <c:ptCount val="33"/>
                <c:pt idx="0">
                  <c:v>1/1/2014</c:v>
                </c:pt>
                <c:pt idx="1">
                  <c:v>2/1/2014</c:v>
                </c:pt>
                <c:pt idx="2">
                  <c:v>3/1/2014</c:v>
                </c:pt>
                <c:pt idx="3">
                  <c:v>4/1/2014</c:v>
                </c:pt>
                <c:pt idx="4">
                  <c:v>5/1/2014</c:v>
                </c:pt>
                <c:pt idx="5">
                  <c:v>6/1/2014</c:v>
                </c:pt>
                <c:pt idx="6">
                  <c:v>7/1/2014</c:v>
                </c:pt>
                <c:pt idx="7">
                  <c:v>8/1/2014</c:v>
                </c:pt>
                <c:pt idx="8">
                  <c:v>9/1/2014</c:v>
                </c:pt>
                <c:pt idx="9">
                  <c:v>10/1/2014</c:v>
                </c:pt>
                <c:pt idx="10">
                  <c:v>11/1/2014</c:v>
                </c:pt>
                <c:pt idx="11">
                  <c:v>12/1/2014</c:v>
                </c:pt>
                <c:pt idx="12">
                  <c:v>1/1/2015</c:v>
                </c:pt>
                <c:pt idx="13">
                  <c:v>2/1/2015</c:v>
                </c:pt>
                <c:pt idx="14">
                  <c:v>3/1/2015</c:v>
                </c:pt>
                <c:pt idx="15">
                  <c:v>4/1/2015</c:v>
                </c:pt>
                <c:pt idx="16">
                  <c:v>5/1/2015</c:v>
                </c:pt>
                <c:pt idx="17">
                  <c:v>6/1/2015</c:v>
                </c:pt>
                <c:pt idx="18">
                  <c:v>7/1/2015</c:v>
                </c:pt>
                <c:pt idx="19">
                  <c:v>8/1/2015</c:v>
                </c:pt>
                <c:pt idx="20">
                  <c:v>9/1/2015</c:v>
                </c:pt>
                <c:pt idx="21">
                  <c:v>10/1/2015</c:v>
                </c:pt>
                <c:pt idx="22">
                  <c:v>11/1/2015</c:v>
                </c:pt>
                <c:pt idx="23">
                  <c:v>12/1/2015</c:v>
                </c:pt>
                <c:pt idx="24">
                  <c:v>1/1/2016</c:v>
                </c:pt>
                <c:pt idx="25">
                  <c:v>2/1/2016</c:v>
                </c:pt>
                <c:pt idx="26">
                  <c:v>3/1/2016</c:v>
                </c:pt>
                <c:pt idx="27">
                  <c:v>4/1/2016</c:v>
                </c:pt>
                <c:pt idx="28">
                  <c:v>5/1/2016</c:v>
                </c:pt>
                <c:pt idx="29">
                  <c:v>6/1/2016</c:v>
                </c:pt>
                <c:pt idx="30">
                  <c:v>7/1/2016</c:v>
                </c:pt>
                <c:pt idx="31">
                  <c:v>8/1/2016</c:v>
                </c:pt>
                <c:pt idx="32">
                  <c:v>9/1/2016</c:v>
                </c:pt>
              </c:strCache>
            </c:strRef>
          </c:cat>
          <c:val>
            <c:numRef>
              <c:f>Sheet2!$D$6:$AJ$6</c:f>
              <c:numCache>
                <c:formatCode>_("$"* #,##0_);_("$"* \(#,##0\);_("$"* "-"??_);_(@_)</c:formatCode>
                <c:ptCount val="33"/>
                <c:pt idx="0">
                  <c:v>13.775419577090268</c:v>
                </c:pt>
                <c:pt idx="1">
                  <c:v>12.451486511083212</c:v>
                </c:pt>
                <c:pt idx="2">
                  <c:v>10.31578501440455</c:v>
                </c:pt>
                <c:pt idx="3">
                  <c:v>5.9458425470852054</c:v>
                </c:pt>
                <c:pt idx="4">
                  <c:v>10.417198337496757</c:v>
                </c:pt>
                <c:pt idx="5">
                  <c:v>9.6548080487858776</c:v>
                </c:pt>
                <c:pt idx="6">
                  <c:v>7.7036545380926684</c:v>
                </c:pt>
                <c:pt idx="7">
                  <c:v>8.6237662722274457</c:v>
                </c:pt>
                <c:pt idx="8">
                  <c:v>4.0375461254098104</c:v>
                </c:pt>
                <c:pt idx="9">
                  <c:v>7.5127087208074279</c:v>
                </c:pt>
                <c:pt idx="10">
                  <c:v>9.226344145456963</c:v>
                </c:pt>
                <c:pt idx="11">
                  <c:v>8.6015255035163847</c:v>
                </c:pt>
                <c:pt idx="12">
                  <c:v>8.6629561046588144</c:v>
                </c:pt>
                <c:pt idx="13">
                  <c:v>9.8510298016207898</c:v>
                </c:pt>
                <c:pt idx="14">
                  <c:v>9.2079576162394474</c:v>
                </c:pt>
                <c:pt idx="15">
                  <c:v>9.7157961351430302</c:v>
                </c:pt>
                <c:pt idx="16">
                  <c:v>9.7703014077718855</c:v>
                </c:pt>
                <c:pt idx="17">
                  <c:v>9.802129335997332</c:v>
                </c:pt>
                <c:pt idx="18">
                  <c:v>10.152697206135704</c:v>
                </c:pt>
                <c:pt idx="19">
                  <c:v>10.557671647469634</c:v>
                </c:pt>
                <c:pt idx="20">
                  <c:v>11.794990289333281</c:v>
                </c:pt>
                <c:pt idx="21">
                  <c:v>11.251198334227098</c:v>
                </c:pt>
                <c:pt idx="22">
                  <c:v>11.622890948850525</c:v>
                </c:pt>
                <c:pt idx="23">
                  <c:v>12.080750255209599</c:v>
                </c:pt>
                <c:pt idx="24">
                  <c:v>11.395114919878733</c:v>
                </c:pt>
                <c:pt idx="25">
                  <c:v>11.984891998069497</c:v>
                </c:pt>
                <c:pt idx="26">
                  <c:v>12.05007750872759</c:v>
                </c:pt>
                <c:pt idx="27">
                  <c:v>12.034430656497801</c:v>
                </c:pt>
                <c:pt idx="28">
                  <c:v>11.359026728747763</c:v>
                </c:pt>
                <c:pt idx="29">
                  <c:v>11.761715243991139</c:v>
                </c:pt>
                <c:pt idx="30">
                  <c:v>11.173207604672731</c:v>
                </c:pt>
                <c:pt idx="31">
                  <c:v>12.206901175491065</c:v>
                </c:pt>
                <c:pt idx="32">
                  <c:v>12.898862500042219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4F-4075-8994-53938E8FA910}"/>
            </c:ext>
          </c:extLst>
        </c:ser>
        <c:ser>
          <c:idx val="1"/>
          <c:order val="1"/>
          <c:tx>
            <c:strRef>
              <c:f>Sheet2!$B$7</c:f>
              <c:strCache>
                <c:ptCount val="1"/>
                <c:pt idx="0">
                  <c:v>yachtworld.com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Sheet2!$D$1:$AJ$1</c:f>
              <c:strCache>
                <c:ptCount val="33"/>
                <c:pt idx="0">
                  <c:v>1/1/2014</c:v>
                </c:pt>
                <c:pt idx="1">
                  <c:v>2/1/2014</c:v>
                </c:pt>
                <c:pt idx="2">
                  <c:v>3/1/2014</c:v>
                </c:pt>
                <c:pt idx="3">
                  <c:v>4/1/2014</c:v>
                </c:pt>
                <c:pt idx="4">
                  <c:v>5/1/2014</c:v>
                </c:pt>
                <c:pt idx="5">
                  <c:v>6/1/2014</c:v>
                </c:pt>
                <c:pt idx="6">
                  <c:v>7/1/2014</c:v>
                </c:pt>
                <c:pt idx="7">
                  <c:v>8/1/2014</c:v>
                </c:pt>
                <c:pt idx="8">
                  <c:v>9/1/2014</c:v>
                </c:pt>
                <c:pt idx="9">
                  <c:v>10/1/2014</c:v>
                </c:pt>
                <c:pt idx="10">
                  <c:v>11/1/2014</c:v>
                </c:pt>
                <c:pt idx="11">
                  <c:v>12/1/2014</c:v>
                </c:pt>
                <c:pt idx="12">
                  <c:v>1/1/2015</c:v>
                </c:pt>
                <c:pt idx="13">
                  <c:v>2/1/2015</c:v>
                </c:pt>
                <c:pt idx="14">
                  <c:v>3/1/2015</c:v>
                </c:pt>
                <c:pt idx="15">
                  <c:v>4/1/2015</c:v>
                </c:pt>
                <c:pt idx="16">
                  <c:v>5/1/2015</c:v>
                </c:pt>
                <c:pt idx="17">
                  <c:v>6/1/2015</c:v>
                </c:pt>
                <c:pt idx="18">
                  <c:v>7/1/2015</c:v>
                </c:pt>
                <c:pt idx="19">
                  <c:v>8/1/2015</c:v>
                </c:pt>
                <c:pt idx="20">
                  <c:v>9/1/2015</c:v>
                </c:pt>
                <c:pt idx="21">
                  <c:v>10/1/2015</c:v>
                </c:pt>
                <c:pt idx="22">
                  <c:v>11/1/2015</c:v>
                </c:pt>
                <c:pt idx="23">
                  <c:v>12/1/2015</c:v>
                </c:pt>
                <c:pt idx="24">
                  <c:v>1/1/2016</c:v>
                </c:pt>
                <c:pt idx="25">
                  <c:v>2/1/2016</c:v>
                </c:pt>
                <c:pt idx="26">
                  <c:v>3/1/2016</c:v>
                </c:pt>
                <c:pt idx="27">
                  <c:v>4/1/2016</c:v>
                </c:pt>
                <c:pt idx="28">
                  <c:v>5/1/2016</c:v>
                </c:pt>
                <c:pt idx="29">
                  <c:v>6/1/2016</c:v>
                </c:pt>
                <c:pt idx="30">
                  <c:v>7/1/2016</c:v>
                </c:pt>
                <c:pt idx="31">
                  <c:v>8/1/2016</c:v>
                </c:pt>
                <c:pt idx="32">
                  <c:v>9/1/2016</c:v>
                </c:pt>
              </c:strCache>
            </c:strRef>
          </c:cat>
          <c:val>
            <c:numRef>
              <c:f>Sheet2!$D$7:$AJ$7</c:f>
              <c:numCache>
                <c:formatCode>_("$"* #,##0_);_("$"* \(#,##0\);_("$"* "-"??_);_(@_)</c:formatCode>
                <c:ptCount val="33"/>
                <c:pt idx="0">
                  <c:v>6.6912256167032202</c:v>
                </c:pt>
                <c:pt idx="1">
                  <c:v>7.8441623585007791</c:v>
                </c:pt>
                <c:pt idx="2">
                  <c:v>7.6020092500302665</c:v>
                </c:pt>
                <c:pt idx="3">
                  <c:v>7.803606652197697</c:v>
                </c:pt>
                <c:pt idx="4">
                  <c:v>7.5380841184107368</c:v>
                </c:pt>
                <c:pt idx="5">
                  <c:v>7.5985186101328566</c:v>
                </c:pt>
                <c:pt idx="6">
                  <c:v>6.4557029400829009</c:v>
                </c:pt>
                <c:pt idx="7">
                  <c:v>4.491853974084246</c:v>
                </c:pt>
                <c:pt idx="8">
                  <c:v>5.3290642667167836</c:v>
                </c:pt>
                <c:pt idx="9">
                  <c:v>5.3457194087010436</c:v>
                </c:pt>
                <c:pt idx="10">
                  <c:v>5.6289508118583935</c:v>
                </c:pt>
                <c:pt idx="11">
                  <c:v>6.2156001269356844</c:v>
                </c:pt>
                <c:pt idx="12">
                  <c:v>5.9151493918715836</c:v>
                </c:pt>
                <c:pt idx="13">
                  <c:v>10.600117226804423</c:v>
                </c:pt>
                <c:pt idx="14">
                  <c:v>7.253104899668652</c:v>
                </c:pt>
                <c:pt idx="15">
                  <c:v>7.0501077513060721</c:v>
                </c:pt>
                <c:pt idx="16">
                  <c:v>7.5378303040904298</c:v>
                </c:pt>
                <c:pt idx="17">
                  <c:v>9.154400105640617</c:v>
                </c:pt>
                <c:pt idx="18">
                  <c:v>6.8598448017709623</c:v>
                </c:pt>
                <c:pt idx="19">
                  <c:v>8.3000757346875336</c:v>
                </c:pt>
                <c:pt idx="20">
                  <c:v>8.5974073152208934</c:v>
                </c:pt>
                <c:pt idx="21">
                  <c:v>9.1483814786348887</c:v>
                </c:pt>
                <c:pt idx="22">
                  <c:v>8.2091272813798426</c:v>
                </c:pt>
                <c:pt idx="23">
                  <c:v>7.6264434817844355</c:v>
                </c:pt>
                <c:pt idx="24">
                  <c:v>10.80917235964532</c:v>
                </c:pt>
                <c:pt idx="25">
                  <c:v>13.091394003683448</c:v>
                </c:pt>
                <c:pt idx="26">
                  <c:v>10.760252772476219</c:v>
                </c:pt>
                <c:pt idx="27">
                  <c:v>11.753158396485878</c:v>
                </c:pt>
                <c:pt idx="28">
                  <c:v>11.55780208278197</c:v>
                </c:pt>
                <c:pt idx="29">
                  <c:v>10.691930149758626</c:v>
                </c:pt>
                <c:pt idx="30">
                  <c:v>10.895794720087894</c:v>
                </c:pt>
                <c:pt idx="31">
                  <c:v>8.6638579572057353</c:v>
                </c:pt>
                <c:pt idx="32">
                  <c:v>10.867511347239788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4F-4075-8994-53938E8FA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5327632"/>
        <c:axId val="1125323888"/>
      </c:lineChart>
      <c:catAx>
        <c:axId val="112532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323888"/>
        <c:crosses val="autoZero"/>
        <c:auto val="1"/>
        <c:lblAlgn val="ctr"/>
        <c:lblOffset val="100"/>
        <c:noMultiLvlLbl val="0"/>
      </c:catAx>
      <c:valAx>
        <c:axId val="112532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32763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Marine Sold Impressions by Month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Sheet2!$B$9</c:f>
              <c:strCache>
                <c:ptCount val="1"/>
                <c:pt idx="0">
                  <c:v>boattrader.com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Sheet2!$D$1:$AJ$1</c:f>
              <c:strCache>
                <c:ptCount val="33"/>
                <c:pt idx="0">
                  <c:v>1/1/2014</c:v>
                </c:pt>
                <c:pt idx="1">
                  <c:v>2/1/2014</c:v>
                </c:pt>
                <c:pt idx="2">
                  <c:v>3/1/2014</c:v>
                </c:pt>
                <c:pt idx="3">
                  <c:v>4/1/2014</c:v>
                </c:pt>
                <c:pt idx="4">
                  <c:v>5/1/2014</c:v>
                </c:pt>
                <c:pt idx="5">
                  <c:v>6/1/2014</c:v>
                </c:pt>
                <c:pt idx="6">
                  <c:v>7/1/2014</c:v>
                </c:pt>
                <c:pt idx="7">
                  <c:v>8/1/2014</c:v>
                </c:pt>
                <c:pt idx="8">
                  <c:v>9/1/2014</c:v>
                </c:pt>
                <c:pt idx="9">
                  <c:v>10/1/2014</c:v>
                </c:pt>
                <c:pt idx="10">
                  <c:v>11/1/2014</c:v>
                </c:pt>
                <c:pt idx="11">
                  <c:v>12/1/2014</c:v>
                </c:pt>
                <c:pt idx="12">
                  <c:v>1/1/2015</c:v>
                </c:pt>
                <c:pt idx="13">
                  <c:v>2/1/2015</c:v>
                </c:pt>
                <c:pt idx="14">
                  <c:v>3/1/2015</c:v>
                </c:pt>
                <c:pt idx="15">
                  <c:v>4/1/2015</c:v>
                </c:pt>
                <c:pt idx="16">
                  <c:v>5/1/2015</c:v>
                </c:pt>
                <c:pt idx="17">
                  <c:v>6/1/2015</c:v>
                </c:pt>
                <c:pt idx="18">
                  <c:v>7/1/2015</c:v>
                </c:pt>
                <c:pt idx="19">
                  <c:v>8/1/2015</c:v>
                </c:pt>
                <c:pt idx="20">
                  <c:v>9/1/2015</c:v>
                </c:pt>
                <c:pt idx="21">
                  <c:v>10/1/2015</c:v>
                </c:pt>
                <c:pt idx="22">
                  <c:v>11/1/2015</c:v>
                </c:pt>
                <c:pt idx="23">
                  <c:v>12/1/2015</c:v>
                </c:pt>
                <c:pt idx="24">
                  <c:v>1/1/2016</c:v>
                </c:pt>
                <c:pt idx="25">
                  <c:v>2/1/2016</c:v>
                </c:pt>
                <c:pt idx="26">
                  <c:v>3/1/2016</c:v>
                </c:pt>
                <c:pt idx="27">
                  <c:v>4/1/2016</c:v>
                </c:pt>
                <c:pt idx="28">
                  <c:v>5/1/2016</c:v>
                </c:pt>
                <c:pt idx="29">
                  <c:v>6/1/2016</c:v>
                </c:pt>
                <c:pt idx="30">
                  <c:v>7/1/2016</c:v>
                </c:pt>
                <c:pt idx="31">
                  <c:v>8/1/2016</c:v>
                </c:pt>
                <c:pt idx="32">
                  <c:v>9/1/2016</c:v>
                </c:pt>
              </c:strCache>
            </c:strRef>
          </c:cat>
          <c:val>
            <c:numRef>
              <c:f>Sheet2!$D$9:$AJ$9</c:f>
              <c:numCache>
                <c:formatCode>General</c:formatCode>
                <c:ptCount val="33"/>
                <c:pt idx="0">
                  <c:v>17979056</c:v>
                </c:pt>
                <c:pt idx="1">
                  <c:v>20168669</c:v>
                </c:pt>
                <c:pt idx="2">
                  <c:v>24903715</c:v>
                </c:pt>
                <c:pt idx="3">
                  <c:v>46759363</c:v>
                </c:pt>
                <c:pt idx="4">
                  <c:v>26664368</c:v>
                </c:pt>
                <c:pt idx="5">
                  <c:v>26137110</c:v>
                </c:pt>
                <c:pt idx="6">
                  <c:v>31792773</c:v>
                </c:pt>
                <c:pt idx="7">
                  <c:v>19415750</c:v>
                </c:pt>
                <c:pt idx="8">
                  <c:v>37655763</c:v>
                </c:pt>
                <c:pt idx="9">
                  <c:v>15527920</c:v>
                </c:pt>
                <c:pt idx="10">
                  <c:v>15694265</c:v>
                </c:pt>
                <c:pt idx="11">
                  <c:v>13780237</c:v>
                </c:pt>
                <c:pt idx="12">
                  <c:v>19120913</c:v>
                </c:pt>
                <c:pt idx="13">
                  <c:v>20709377</c:v>
                </c:pt>
                <c:pt idx="14">
                  <c:v>24265709</c:v>
                </c:pt>
                <c:pt idx="15">
                  <c:v>24132536</c:v>
                </c:pt>
                <c:pt idx="16">
                  <c:v>25329672</c:v>
                </c:pt>
                <c:pt idx="17">
                  <c:v>25724733</c:v>
                </c:pt>
                <c:pt idx="18">
                  <c:v>23989175</c:v>
                </c:pt>
                <c:pt idx="19">
                  <c:v>19250109</c:v>
                </c:pt>
                <c:pt idx="20">
                  <c:v>15744542</c:v>
                </c:pt>
                <c:pt idx="21">
                  <c:v>15283716</c:v>
                </c:pt>
                <c:pt idx="22">
                  <c:v>15398453</c:v>
                </c:pt>
                <c:pt idx="23">
                  <c:v>15573474</c:v>
                </c:pt>
                <c:pt idx="24">
                  <c:v>21123543</c:v>
                </c:pt>
                <c:pt idx="25">
                  <c:v>22570291</c:v>
                </c:pt>
                <c:pt idx="26">
                  <c:v>24262429</c:v>
                </c:pt>
                <c:pt idx="27">
                  <c:v>24497645</c:v>
                </c:pt>
                <c:pt idx="28">
                  <c:v>27471807</c:v>
                </c:pt>
                <c:pt idx="29">
                  <c:v>25784973</c:v>
                </c:pt>
                <c:pt idx="30">
                  <c:v>24668149</c:v>
                </c:pt>
                <c:pt idx="31">
                  <c:v>20314829</c:v>
                </c:pt>
                <c:pt idx="32">
                  <c:v>16877627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FF-4A56-90E7-A5D72E334ACD}"/>
            </c:ext>
          </c:extLst>
        </c:ser>
        <c:ser>
          <c:idx val="1"/>
          <c:order val="1"/>
          <c:tx>
            <c:strRef>
              <c:f>Sheet2!$B$10</c:f>
              <c:strCache>
                <c:ptCount val="1"/>
                <c:pt idx="0">
                  <c:v>yachtworld.com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Sheet2!$D$1:$AJ$1</c:f>
              <c:strCache>
                <c:ptCount val="33"/>
                <c:pt idx="0">
                  <c:v>1/1/2014</c:v>
                </c:pt>
                <c:pt idx="1">
                  <c:v>2/1/2014</c:v>
                </c:pt>
                <c:pt idx="2">
                  <c:v>3/1/2014</c:v>
                </c:pt>
                <c:pt idx="3">
                  <c:v>4/1/2014</c:v>
                </c:pt>
                <c:pt idx="4">
                  <c:v>5/1/2014</c:v>
                </c:pt>
                <c:pt idx="5">
                  <c:v>6/1/2014</c:v>
                </c:pt>
                <c:pt idx="6">
                  <c:v>7/1/2014</c:v>
                </c:pt>
                <c:pt idx="7">
                  <c:v>8/1/2014</c:v>
                </c:pt>
                <c:pt idx="8">
                  <c:v>9/1/2014</c:v>
                </c:pt>
                <c:pt idx="9">
                  <c:v>10/1/2014</c:v>
                </c:pt>
                <c:pt idx="10">
                  <c:v>11/1/2014</c:v>
                </c:pt>
                <c:pt idx="11">
                  <c:v>12/1/2014</c:v>
                </c:pt>
                <c:pt idx="12">
                  <c:v>1/1/2015</c:v>
                </c:pt>
                <c:pt idx="13">
                  <c:v>2/1/2015</c:v>
                </c:pt>
                <c:pt idx="14">
                  <c:v>3/1/2015</c:v>
                </c:pt>
                <c:pt idx="15">
                  <c:v>4/1/2015</c:v>
                </c:pt>
                <c:pt idx="16">
                  <c:v>5/1/2015</c:v>
                </c:pt>
                <c:pt idx="17">
                  <c:v>6/1/2015</c:v>
                </c:pt>
                <c:pt idx="18">
                  <c:v>7/1/2015</c:v>
                </c:pt>
                <c:pt idx="19">
                  <c:v>8/1/2015</c:v>
                </c:pt>
                <c:pt idx="20">
                  <c:v>9/1/2015</c:v>
                </c:pt>
                <c:pt idx="21">
                  <c:v>10/1/2015</c:v>
                </c:pt>
                <c:pt idx="22">
                  <c:v>11/1/2015</c:v>
                </c:pt>
                <c:pt idx="23">
                  <c:v>12/1/2015</c:v>
                </c:pt>
                <c:pt idx="24">
                  <c:v>1/1/2016</c:v>
                </c:pt>
                <c:pt idx="25">
                  <c:v>2/1/2016</c:v>
                </c:pt>
                <c:pt idx="26">
                  <c:v>3/1/2016</c:v>
                </c:pt>
                <c:pt idx="27">
                  <c:v>4/1/2016</c:v>
                </c:pt>
                <c:pt idx="28">
                  <c:v>5/1/2016</c:v>
                </c:pt>
                <c:pt idx="29">
                  <c:v>6/1/2016</c:v>
                </c:pt>
                <c:pt idx="30">
                  <c:v>7/1/2016</c:v>
                </c:pt>
                <c:pt idx="31">
                  <c:v>8/1/2016</c:v>
                </c:pt>
                <c:pt idx="32">
                  <c:v>9/1/2016</c:v>
                </c:pt>
              </c:strCache>
            </c:strRef>
          </c:cat>
          <c:val>
            <c:numRef>
              <c:f>Sheet2!$D$10:$AJ$10</c:f>
              <c:numCache>
                <c:formatCode>General</c:formatCode>
                <c:ptCount val="33"/>
                <c:pt idx="0">
                  <c:v>20354969</c:v>
                </c:pt>
                <c:pt idx="1">
                  <c:v>17053274</c:v>
                </c:pt>
                <c:pt idx="2">
                  <c:v>18876695</c:v>
                </c:pt>
                <c:pt idx="3">
                  <c:v>19654016</c:v>
                </c:pt>
                <c:pt idx="4">
                  <c:v>17240126</c:v>
                </c:pt>
                <c:pt idx="5">
                  <c:v>15928285</c:v>
                </c:pt>
                <c:pt idx="6">
                  <c:v>19426357</c:v>
                </c:pt>
                <c:pt idx="7">
                  <c:v>27176135</c:v>
                </c:pt>
                <c:pt idx="8">
                  <c:v>27349460</c:v>
                </c:pt>
                <c:pt idx="9">
                  <c:v>25861030</c:v>
                </c:pt>
                <c:pt idx="10">
                  <c:v>18903235</c:v>
                </c:pt>
                <c:pt idx="11">
                  <c:v>16679313</c:v>
                </c:pt>
                <c:pt idx="12">
                  <c:v>16372611</c:v>
                </c:pt>
                <c:pt idx="13">
                  <c:v>13855193</c:v>
                </c:pt>
                <c:pt idx="14">
                  <c:v>16465991</c:v>
                </c:pt>
                <c:pt idx="15">
                  <c:v>18046649</c:v>
                </c:pt>
                <c:pt idx="16">
                  <c:v>16533174</c:v>
                </c:pt>
                <c:pt idx="17">
                  <c:v>14653455</c:v>
                </c:pt>
                <c:pt idx="18">
                  <c:v>17068236</c:v>
                </c:pt>
                <c:pt idx="19">
                  <c:v>16949961</c:v>
                </c:pt>
                <c:pt idx="20">
                  <c:v>14776806</c:v>
                </c:pt>
                <c:pt idx="21">
                  <c:v>13743501</c:v>
                </c:pt>
                <c:pt idx="22">
                  <c:v>13507286</c:v>
                </c:pt>
                <c:pt idx="23">
                  <c:v>11887663</c:v>
                </c:pt>
                <c:pt idx="24">
                  <c:v>11554584</c:v>
                </c:pt>
                <c:pt idx="25">
                  <c:v>11274755</c:v>
                </c:pt>
                <c:pt idx="26">
                  <c:v>13516978</c:v>
                </c:pt>
                <c:pt idx="27">
                  <c:v>12779507</c:v>
                </c:pt>
                <c:pt idx="28">
                  <c:v>13413790</c:v>
                </c:pt>
                <c:pt idx="29">
                  <c:v>11799587</c:v>
                </c:pt>
                <c:pt idx="30">
                  <c:v>11870387</c:v>
                </c:pt>
                <c:pt idx="31">
                  <c:v>15843338</c:v>
                </c:pt>
                <c:pt idx="32">
                  <c:v>13891484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FF-4A56-90E7-A5D72E334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6825104"/>
        <c:axId val="1086821776"/>
      </c:lineChart>
      <c:catAx>
        <c:axId val="108682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21776"/>
        <c:crosses val="autoZero"/>
        <c:auto val="1"/>
        <c:lblAlgn val="ctr"/>
        <c:lblOffset val="100"/>
        <c:noMultiLvlLbl val="0"/>
      </c:catAx>
      <c:valAx>
        <c:axId val="108682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25104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Marine Sold Sales By Month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boattrader.com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Sheet2!$D$1:$AJ$1</c:f>
              <c:strCache>
                <c:ptCount val="33"/>
                <c:pt idx="0">
                  <c:v>1/1/2014</c:v>
                </c:pt>
                <c:pt idx="1">
                  <c:v>2/1/2014</c:v>
                </c:pt>
                <c:pt idx="2">
                  <c:v>3/1/2014</c:v>
                </c:pt>
                <c:pt idx="3">
                  <c:v>4/1/2014</c:v>
                </c:pt>
                <c:pt idx="4">
                  <c:v>5/1/2014</c:v>
                </c:pt>
                <c:pt idx="5">
                  <c:v>6/1/2014</c:v>
                </c:pt>
                <c:pt idx="6">
                  <c:v>7/1/2014</c:v>
                </c:pt>
                <c:pt idx="7">
                  <c:v>8/1/2014</c:v>
                </c:pt>
                <c:pt idx="8">
                  <c:v>9/1/2014</c:v>
                </c:pt>
                <c:pt idx="9">
                  <c:v>10/1/2014</c:v>
                </c:pt>
                <c:pt idx="10">
                  <c:v>11/1/2014</c:v>
                </c:pt>
                <c:pt idx="11">
                  <c:v>12/1/2014</c:v>
                </c:pt>
                <c:pt idx="12">
                  <c:v>1/1/2015</c:v>
                </c:pt>
                <c:pt idx="13">
                  <c:v>2/1/2015</c:v>
                </c:pt>
                <c:pt idx="14">
                  <c:v>3/1/2015</c:v>
                </c:pt>
                <c:pt idx="15">
                  <c:v>4/1/2015</c:v>
                </c:pt>
                <c:pt idx="16">
                  <c:v>5/1/2015</c:v>
                </c:pt>
                <c:pt idx="17">
                  <c:v>6/1/2015</c:v>
                </c:pt>
                <c:pt idx="18">
                  <c:v>7/1/2015</c:v>
                </c:pt>
                <c:pt idx="19">
                  <c:v>8/1/2015</c:v>
                </c:pt>
                <c:pt idx="20">
                  <c:v>9/1/2015</c:v>
                </c:pt>
                <c:pt idx="21">
                  <c:v>10/1/2015</c:v>
                </c:pt>
                <c:pt idx="22">
                  <c:v>11/1/2015</c:v>
                </c:pt>
                <c:pt idx="23">
                  <c:v>12/1/2015</c:v>
                </c:pt>
                <c:pt idx="24">
                  <c:v>1/1/2016</c:v>
                </c:pt>
                <c:pt idx="25">
                  <c:v>2/1/2016</c:v>
                </c:pt>
                <c:pt idx="26">
                  <c:v>3/1/2016</c:v>
                </c:pt>
                <c:pt idx="27">
                  <c:v>4/1/2016</c:v>
                </c:pt>
                <c:pt idx="28">
                  <c:v>5/1/2016</c:v>
                </c:pt>
                <c:pt idx="29">
                  <c:v>6/1/2016</c:v>
                </c:pt>
                <c:pt idx="30">
                  <c:v>7/1/2016</c:v>
                </c:pt>
                <c:pt idx="31">
                  <c:v>8/1/2016</c:v>
                </c:pt>
                <c:pt idx="32">
                  <c:v>9/1/2016</c:v>
                </c:pt>
              </c:strCache>
            </c:strRef>
          </c:cat>
          <c:val>
            <c:numRef>
              <c:f>Sheet2!$D$3:$AJ$3</c:f>
              <c:numCache>
                <c:formatCode>_("$"* #,##0_);_("$"* \(#,##0\);_("$"* "-"??_);_(@_)</c:formatCode>
                <c:ptCount val="33"/>
                <c:pt idx="0">
                  <c:v>247669.04000000225</c:v>
                </c:pt>
                <c:pt idx="1">
                  <c:v>251129.91000000216</c:v>
                </c:pt>
                <c:pt idx="2">
                  <c:v>256901.37000000183</c:v>
                </c:pt>
                <c:pt idx="3">
                  <c:v>278023.81000000169</c:v>
                </c:pt>
                <c:pt idx="4">
                  <c:v>277768.0100000017</c:v>
                </c:pt>
                <c:pt idx="5">
                  <c:v>252348.78000000183</c:v>
                </c:pt>
                <c:pt idx="6">
                  <c:v>244920.54000000007</c:v>
                </c:pt>
                <c:pt idx="7">
                  <c:v>167436.89000000004</c:v>
                </c:pt>
                <c:pt idx="8">
                  <c:v>152036.88000000009</c:v>
                </c:pt>
                <c:pt idx="9">
                  <c:v>116656.74000000008</c:v>
                </c:pt>
                <c:pt idx="10">
                  <c:v>144800.69000000012</c:v>
                </c:pt>
                <c:pt idx="11">
                  <c:v>118531.0600000001</c:v>
                </c:pt>
                <c:pt idx="12">
                  <c:v>165643.63000000009</c:v>
                </c:pt>
                <c:pt idx="13">
                  <c:v>204008.69000000015</c:v>
                </c:pt>
                <c:pt idx="14">
                  <c:v>223437.62000000011</c:v>
                </c:pt>
                <c:pt idx="15">
                  <c:v>234466.80000000005</c:v>
                </c:pt>
                <c:pt idx="16">
                  <c:v>247478.53000000009</c:v>
                </c:pt>
                <c:pt idx="17">
                  <c:v>252157.15999999866</c:v>
                </c:pt>
                <c:pt idx="18">
                  <c:v>243554.83000000048</c:v>
                </c:pt>
                <c:pt idx="19">
                  <c:v>203236.33000000005</c:v>
                </c:pt>
                <c:pt idx="20">
                  <c:v>185706.72</c:v>
                </c:pt>
                <c:pt idx="21">
                  <c:v>171960.12000000005</c:v>
                </c:pt>
                <c:pt idx="22">
                  <c:v>178974.54000000021</c:v>
                </c:pt>
                <c:pt idx="23">
                  <c:v>188139.25000000006</c:v>
                </c:pt>
                <c:pt idx="24">
                  <c:v>240705.19999999998</c:v>
                </c:pt>
                <c:pt idx="25">
                  <c:v>270502.5</c:v>
                </c:pt>
                <c:pt idx="26">
                  <c:v>292364.15000000002</c:v>
                </c:pt>
                <c:pt idx="27">
                  <c:v>294815.21000000008</c:v>
                </c:pt>
                <c:pt idx="28">
                  <c:v>312052.98999999987</c:v>
                </c:pt>
                <c:pt idx="29">
                  <c:v>303275.50999999995</c:v>
                </c:pt>
                <c:pt idx="30">
                  <c:v>275622.35000000003</c:v>
                </c:pt>
                <c:pt idx="31">
                  <c:v>247981.11000000002</c:v>
                </c:pt>
                <c:pt idx="32">
                  <c:v>217702.19000000006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98-4C0B-90CC-B104515DACB1}"/>
            </c:ext>
          </c:extLst>
        </c:ser>
        <c:ser>
          <c:idx val="1"/>
          <c:order val="1"/>
          <c:tx>
            <c:strRef>
              <c:f>Sheet2!$B$4</c:f>
              <c:strCache>
                <c:ptCount val="1"/>
                <c:pt idx="0">
                  <c:v>yachtworld.com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Sheet2!$D$1:$AJ$1</c:f>
              <c:strCache>
                <c:ptCount val="33"/>
                <c:pt idx="0">
                  <c:v>1/1/2014</c:v>
                </c:pt>
                <c:pt idx="1">
                  <c:v>2/1/2014</c:v>
                </c:pt>
                <c:pt idx="2">
                  <c:v>3/1/2014</c:v>
                </c:pt>
                <c:pt idx="3">
                  <c:v>4/1/2014</c:v>
                </c:pt>
                <c:pt idx="4">
                  <c:v>5/1/2014</c:v>
                </c:pt>
                <c:pt idx="5">
                  <c:v>6/1/2014</c:v>
                </c:pt>
                <c:pt idx="6">
                  <c:v>7/1/2014</c:v>
                </c:pt>
                <c:pt idx="7">
                  <c:v>8/1/2014</c:v>
                </c:pt>
                <c:pt idx="8">
                  <c:v>9/1/2014</c:v>
                </c:pt>
                <c:pt idx="9">
                  <c:v>10/1/2014</c:v>
                </c:pt>
                <c:pt idx="10">
                  <c:v>11/1/2014</c:v>
                </c:pt>
                <c:pt idx="11">
                  <c:v>12/1/2014</c:v>
                </c:pt>
                <c:pt idx="12">
                  <c:v>1/1/2015</c:v>
                </c:pt>
                <c:pt idx="13">
                  <c:v>2/1/2015</c:v>
                </c:pt>
                <c:pt idx="14">
                  <c:v>3/1/2015</c:v>
                </c:pt>
                <c:pt idx="15">
                  <c:v>4/1/2015</c:v>
                </c:pt>
                <c:pt idx="16">
                  <c:v>5/1/2015</c:v>
                </c:pt>
                <c:pt idx="17">
                  <c:v>6/1/2015</c:v>
                </c:pt>
                <c:pt idx="18">
                  <c:v>7/1/2015</c:v>
                </c:pt>
                <c:pt idx="19">
                  <c:v>8/1/2015</c:v>
                </c:pt>
                <c:pt idx="20">
                  <c:v>9/1/2015</c:v>
                </c:pt>
                <c:pt idx="21">
                  <c:v>10/1/2015</c:v>
                </c:pt>
                <c:pt idx="22">
                  <c:v>11/1/2015</c:v>
                </c:pt>
                <c:pt idx="23">
                  <c:v>12/1/2015</c:v>
                </c:pt>
                <c:pt idx="24">
                  <c:v>1/1/2016</c:v>
                </c:pt>
                <c:pt idx="25">
                  <c:v>2/1/2016</c:v>
                </c:pt>
                <c:pt idx="26">
                  <c:v>3/1/2016</c:v>
                </c:pt>
                <c:pt idx="27">
                  <c:v>4/1/2016</c:v>
                </c:pt>
                <c:pt idx="28">
                  <c:v>5/1/2016</c:v>
                </c:pt>
                <c:pt idx="29">
                  <c:v>6/1/2016</c:v>
                </c:pt>
                <c:pt idx="30">
                  <c:v>7/1/2016</c:v>
                </c:pt>
                <c:pt idx="31">
                  <c:v>8/1/2016</c:v>
                </c:pt>
                <c:pt idx="32">
                  <c:v>9/1/2016</c:v>
                </c:pt>
              </c:strCache>
            </c:strRef>
          </c:cat>
          <c:val>
            <c:numRef>
              <c:f>Sheet2!$D$4:$AJ$4</c:f>
              <c:numCache>
                <c:formatCode>_("$"* #,##0_);_("$"* \(#,##0\);_("$"* "-"??_);_(@_)</c:formatCode>
                <c:ptCount val="33"/>
                <c:pt idx="0">
                  <c:v>136199.68999999994</c:v>
                </c:pt>
                <c:pt idx="1">
                  <c:v>133768.65000000002</c:v>
                </c:pt>
                <c:pt idx="2">
                  <c:v>143500.81000000008</c:v>
                </c:pt>
                <c:pt idx="3">
                  <c:v>153372.20999999996</c:v>
                </c:pt>
                <c:pt idx="4">
                  <c:v>129957.52000000002</c:v>
                </c:pt>
                <c:pt idx="5">
                  <c:v>121031.37000000002</c:v>
                </c:pt>
                <c:pt idx="6">
                  <c:v>125410.79000000004</c:v>
                </c:pt>
                <c:pt idx="7">
                  <c:v>122071.22999999995</c:v>
                </c:pt>
                <c:pt idx="8">
                  <c:v>145747.03</c:v>
                </c:pt>
                <c:pt idx="9">
                  <c:v>138245.80999999994</c:v>
                </c:pt>
                <c:pt idx="10">
                  <c:v>106405.38</c:v>
                </c:pt>
                <c:pt idx="11">
                  <c:v>103671.94</c:v>
                </c:pt>
                <c:pt idx="12">
                  <c:v>96846.44</c:v>
                </c:pt>
                <c:pt idx="13">
                  <c:v>146866.67000000004</c:v>
                </c:pt>
                <c:pt idx="14">
                  <c:v>119429.55999999994</c:v>
                </c:pt>
                <c:pt idx="15">
                  <c:v>127230.81999999998</c:v>
                </c:pt>
                <c:pt idx="16">
                  <c:v>124624.25999999998</c:v>
                </c:pt>
                <c:pt idx="17">
                  <c:v>134143.59000000003</c:v>
                </c:pt>
                <c:pt idx="18">
                  <c:v>117085.45000000001</c:v>
                </c:pt>
                <c:pt idx="19">
                  <c:v>140685.96000000002</c:v>
                </c:pt>
                <c:pt idx="20">
                  <c:v>127042.22</c:v>
                </c:pt>
                <c:pt idx="21">
                  <c:v>125730.79000000007</c:v>
                </c:pt>
                <c:pt idx="22">
                  <c:v>110883.03</c:v>
                </c:pt>
                <c:pt idx="23">
                  <c:v>90660.590000000011</c:v>
                </c:pt>
                <c:pt idx="24">
                  <c:v>124895.49000000008</c:v>
                </c:pt>
                <c:pt idx="25">
                  <c:v>147602.25999999995</c:v>
                </c:pt>
                <c:pt idx="26">
                  <c:v>145446.10000000006</c:v>
                </c:pt>
                <c:pt idx="27">
                  <c:v>150199.57000000004</c:v>
                </c:pt>
                <c:pt idx="28">
                  <c:v>155033.92999999996</c:v>
                </c:pt>
                <c:pt idx="29">
                  <c:v>126160.35999999993</c:v>
                </c:pt>
                <c:pt idx="30">
                  <c:v>129337.29999999999</c:v>
                </c:pt>
                <c:pt idx="31">
                  <c:v>137264.43</c:v>
                </c:pt>
                <c:pt idx="32">
                  <c:v>150965.85999999996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98-4C0B-90CC-B104515DA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4851328"/>
        <c:axId val="1074853408"/>
      </c:lineChart>
      <c:catAx>
        <c:axId val="107485132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1074853408"/>
        <c:crosses val="autoZero"/>
        <c:auto val="1"/>
        <c:lblAlgn val="ctr"/>
        <c:lblOffset val="100"/>
        <c:noMultiLvlLbl val="0"/>
      </c:catAx>
      <c:valAx>
        <c:axId val="107485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851328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Marine Sold CPM by Month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Sheet2!$B$6</c:f>
              <c:strCache>
                <c:ptCount val="1"/>
                <c:pt idx="0">
                  <c:v>boattrader.com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Sheet2!$D$1:$AJ$1</c:f>
              <c:strCache>
                <c:ptCount val="33"/>
                <c:pt idx="0">
                  <c:v>1/1/2014</c:v>
                </c:pt>
                <c:pt idx="1">
                  <c:v>2/1/2014</c:v>
                </c:pt>
                <c:pt idx="2">
                  <c:v>3/1/2014</c:v>
                </c:pt>
                <c:pt idx="3">
                  <c:v>4/1/2014</c:v>
                </c:pt>
                <c:pt idx="4">
                  <c:v>5/1/2014</c:v>
                </c:pt>
                <c:pt idx="5">
                  <c:v>6/1/2014</c:v>
                </c:pt>
                <c:pt idx="6">
                  <c:v>7/1/2014</c:v>
                </c:pt>
                <c:pt idx="7">
                  <c:v>8/1/2014</c:v>
                </c:pt>
                <c:pt idx="8">
                  <c:v>9/1/2014</c:v>
                </c:pt>
                <c:pt idx="9">
                  <c:v>10/1/2014</c:v>
                </c:pt>
                <c:pt idx="10">
                  <c:v>11/1/2014</c:v>
                </c:pt>
                <c:pt idx="11">
                  <c:v>12/1/2014</c:v>
                </c:pt>
                <c:pt idx="12">
                  <c:v>1/1/2015</c:v>
                </c:pt>
                <c:pt idx="13">
                  <c:v>2/1/2015</c:v>
                </c:pt>
                <c:pt idx="14">
                  <c:v>3/1/2015</c:v>
                </c:pt>
                <c:pt idx="15">
                  <c:v>4/1/2015</c:v>
                </c:pt>
                <c:pt idx="16">
                  <c:v>5/1/2015</c:v>
                </c:pt>
                <c:pt idx="17">
                  <c:v>6/1/2015</c:v>
                </c:pt>
                <c:pt idx="18">
                  <c:v>7/1/2015</c:v>
                </c:pt>
                <c:pt idx="19">
                  <c:v>8/1/2015</c:v>
                </c:pt>
                <c:pt idx="20">
                  <c:v>9/1/2015</c:v>
                </c:pt>
                <c:pt idx="21">
                  <c:v>10/1/2015</c:v>
                </c:pt>
                <c:pt idx="22">
                  <c:v>11/1/2015</c:v>
                </c:pt>
                <c:pt idx="23">
                  <c:v>12/1/2015</c:v>
                </c:pt>
                <c:pt idx="24">
                  <c:v>1/1/2016</c:v>
                </c:pt>
                <c:pt idx="25">
                  <c:v>2/1/2016</c:v>
                </c:pt>
                <c:pt idx="26">
                  <c:v>3/1/2016</c:v>
                </c:pt>
                <c:pt idx="27">
                  <c:v>4/1/2016</c:v>
                </c:pt>
                <c:pt idx="28">
                  <c:v>5/1/2016</c:v>
                </c:pt>
                <c:pt idx="29">
                  <c:v>6/1/2016</c:v>
                </c:pt>
                <c:pt idx="30">
                  <c:v>7/1/2016</c:v>
                </c:pt>
                <c:pt idx="31">
                  <c:v>8/1/2016</c:v>
                </c:pt>
                <c:pt idx="32">
                  <c:v>9/1/2016</c:v>
                </c:pt>
              </c:strCache>
            </c:strRef>
          </c:cat>
          <c:val>
            <c:numRef>
              <c:f>Sheet2!$D$6:$AJ$6</c:f>
              <c:numCache>
                <c:formatCode>_("$"* #,##0_);_("$"* \(#,##0\);_("$"* "-"??_);_(@_)</c:formatCode>
                <c:ptCount val="33"/>
                <c:pt idx="0">
                  <c:v>13.775419577090268</c:v>
                </c:pt>
                <c:pt idx="1">
                  <c:v>12.451486511083212</c:v>
                </c:pt>
                <c:pt idx="2">
                  <c:v>10.31578501440455</c:v>
                </c:pt>
                <c:pt idx="3">
                  <c:v>5.9458425470852054</c:v>
                </c:pt>
                <c:pt idx="4">
                  <c:v>10.417198337496757</c:v>
                </c:pt>
                <c:pt idx="5">
                  <c:v>9.6548080487858776</c:v>
                </c:pt>
                <c:pt idx="6">
                  <c:v>7.7036545380926684</c:v>
                </c:pt>
                <c:pt idx="7">
                  <c:v>8.6237662722274457</c:v>
                </c:pt>
                <c:pt idx="8">
                  <c:v>4.0375461254098104</c:v>
                </c:pt>
                <c:pt idx="9">
                  <c:v>7.5127087208074279</c:v>
                </c:pt>
                <c:pt idx="10">
                  <c:v>9.226344145456963</c:v>
                </c:pt>
                <c:pt idx="11">
                  <c:v>8.6015255035163847</c:v>
                </c:pt>
                <c:pt idx="12">
                  <c:v>8.6629561046588144</c:v>
                </c:pt>
                <c:pt idx="13">
                  <c:v>9.8510298016207898</c:v>
                </c:pt>
                <c:pt idx="14">
                  <c:v>9.2079576162394474</c:v>
                </c:pt>
                <c:pt idx="15">
                  <c:v>9.7157961351430302</c:v>
                </c:pt>
                <c:pt idx="16">
                  <c:v>9.7703014077718855</c:v>
                </c:pt>
                <c:pt idx="17">
                  <c:v>9.802129335997332</c:v>
                </c:pt>
                <c:pt idx="18">
                  <c:v>10.152697206135704</c:v>
                </c:pt>
                <c:pt idx="19">
                  <c:v>10.557671647469634</c:v>
                </c:pt>
                <c:pt idx="20">
                  <c:v>11.794990289333281</c:v>
                </c:pt>
                <c:pt idx="21">
                  <c:v>11.251198334227098</c:v>
                </c:pt>
                <c:pt idx="22">
                  <c:v>11.622890948850525</c:v>
                </c:pt>
                <c:pt idx="23">
                  <c:v>12.080750255209599</c:v>
                </c:pt>
                <c:pt idx="24">
                  <c:v>11.395114919878733</c:v>
                </c:pt>
                <c:pt idx="25">
                  <c:v>11.984891998069497</c:v>
                </c:pt>
                <c:pt idx="26">
                  <c:v>12.05007750872759</c:v>
                </c:pt>
                <c:pt idx="27">
                  <c:v>12.034430656497801</c:v>
                </c:pt>
                <c:pt idx="28">
                  <c:v>11.359026728747763</c:v>
                </c:pt>
                <c:pt idx="29">
                  <c:v>11.761715243991139</c:v>
                </c:pt>
                <c:pt idx="30">
                  <c:v>11.173207604672731</c:v>
                </c:pt>
                <c:pt idx="31">
                  <c:v>12.206901175491065</c:v>
                </c:pt>
                <c:pt idx="32">
                  <c:v>12.898862500042219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63-4078-8AE9-0A2D3CF1010A}"/>
            </c:ext>
          </c:extLst>
        </c:ser>
        <c:ser>
          <c:idx val="1"/>
          <c:order val="1"/>
          <c:tx>
            <c:strRef>
              <c:f>Sheet2!$B$7</c:f>
              <c:strCache>
                <c:ptCount val="1"/>
                <c:pt idx="0">
                  <c:v>yachtworld.com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Sheet2!$D$1:$AJ$1</c:f>
              <c:strCache>
                <c:ptCount val="33"/>
                <c:pt idx="0">
                  <c:v>1/1/2014</c:v>
                </c:pt>
                <c:pt idx="1">
                  <c:v>2/1/2014</c:v>
                </c:pt>
                <c:pt idx="2">
                  <c:v>3/1/2014</c:v>
                </c:pt>
                <c:pt idx="3">
                  <c:v>4/1/2014</c:v>
                </c:pt>
                <c:pt idx="4">
                  <c:v>5/1/2014</c:v>
                </c:pt>
                <c:pt idx="5">
                  <c:v>6/1/2014</c:v>
                </c:pt>
                <c:pt idx="6">
                  <c:v>7/1/2014</c:v>
                </c:pt>
                <c:pt idx="7">
                  <c:v>8/1/2014</c:v>
                </c:pt>
                <c:pt idx="8">
                  <c:v>9/1/2014</c:v>
                </c:pt>
                <c:pt idx="9">
                  <c:v>10/1/2014</c:v>
                </c:pt>
                <c:pt idx="10">
                  <c:v>11/1/2014</c:v>
                </c:pt>
                <c:pt idx="11">
                  <c:v>12/1/2014</c:v>
                </c:pt>
                <c:pt idx="12">
                  <c:v>1/1/2015</c:v>
                </c:pt>
                <c:pt idx="13">
                  <c:v>2/1/2015</c:v>
                </c:pt>
                <c:pt idx="14">
                  <c:v>3/1/2015</c:v>
                </c:pt>
                <c:pt idx="15">
                  <c:v>4/1/2015</c:v>
                </c:pt>
                <c:pt idx="16">
                  <c:v>5/1/2015</c:v>
                </c:pt>
                <c:pt idx="17">
                  <c:v>6/1/2015</c:v>
                </c:pt>
                <c:pt idx="18">
                  <c:v>7/1/2015</c:v>
                </c:pt>
                <c:pt idx="19">
                  <c:v>8/1/2015</c:v>
                </c:pt>
                <c:pt idx="20">
                  <c:v>9/1/2015</c:v>
                </c:pt>
                <c:pt idx="21">
                  <c:v>10/1/2015</c:v>
                </c:pt>
                <c:pt idx="22">
                  <c:v>11/1/2015</c:v>
                </c:pt>
                <c:pt idx="23">
                  <c:v>12/1/2015</c:v>
                </c:pt>
                <c:pt idx="24">
                  <c:v>1/1/2016</c:v>
                </c:pt>
                <c:pt idx="25">
                  <c:v>2/1/2016</c:v>
                </c:pt>
                <c:pt idx="26">
                  <c:v>3/1/2016</c:v>
                </c:pt>
                <c:pt idx="27">
                  <c:v>4/1/2016</c:v>
                </c:pt>
                <c:pt idx="28">
                  <c:v>5/1/2016</c:v>
                </c:pt>
                <c:pt idx="29">
                  <c:v>6/1/2016</c:v>
                </c:pt>
                <c:pt idx="30">
                  <c:v>7/1/2016</c:v>
                </c:pt>
                <c:pt idx="31">
                  <c:v>8/1/2016</c:v>
                </c:pt>
                <c:pt idx="32">
                  <c:v>9/1/2016</c:v>
                </c:pt>
              </c:strCache>
            </c:strRef>
          </c:cat>
          <c:val>
            <c:numRef>
              <c:f>Sheet2!$D$7:$AJ$7</c:f>
              <c:numCache>
                <c:formatCode>_("$"* #,##0_);_("$"* \(#,##0\);_("$"* "-"??_);_(@_)</c:formatCode>
                <c:ptCount val="33"/>
                <c:pt idx="0">
                  <c:v>6.6912256167032202</c:v>
                </c:pt>
                <c:pt idx="1">
                  <c:v>7.8441623585007791</c:v>
                </c:pt>
                <c:pt idx="2">
                  <c:v>7.6020092500302665</c:v>
                </c:pt>
                <c:pt idx="3">
                  <c:v>7.803606652197697</c:v>
                </c:pt>
                <c:pt idx="4">
                  <c:v>7.5380841184107368</c:v>
                </c:pt>
                <c:pt idx="5">
                  <c:v>7.5985186101328566</c:v>
                </c:pt>
                <c:pt idx="6">
                  <c:v>6.4557029400829009</c:v>
                </c:pt>
                <c:pt idx="7">
                  <c:v>4.491853974084246</c:v>
                </c:pt>
                <c:pt idx="8">
                  <c:v>5.3290642667167836</c:v>
                </c:pt>
                <c:pt idx="9">
                  <c:v>5.3457194087010436</c:v>
                </c:pt>
                <c:pt idx="10">
                  <c:v>5.6289508118583935</c:v>
                </c:pt>
                <c:pt idx="11">
                  <c:v>6.2156001269356844</c:v>
                </c:pt>
                <c:pt idx="12">
                  <c:v>5.9151493918715836</c:v>
                </c:pt>
                <c:pt idx="13">
                  <c:v>10.600117226804423</c:v>
                </c:pt>
                <c:pt idx="14">
                  <c:v>7.253104899668652</c:v>
                </c:pt>
                <c:pt idx="15">
                  <c:v>7.0501077513060721</c:v>
                </c:pt>
                <c:pt idx="16">
                  <c:v>7.5378303040904298</c:v>
                </c:pt>
                <c:pt idx="17">
                  <c:v>9.154400105640617</c:v>
                </c:pt>
                <c:pt idx="18">
                  <c:v>6.8598448017709623</c:v>
                </c:pt>
                <c:pt idx="19">
                  <c:v>8.3000757346875336</c:v>
                </c:pt>
                <c:pt idx="20">
                  <c:v>8.5974073152208934</c:v>
                </c:pt>
                <c:pt idx="21">
                  <c:v>9.1483814786348887</c:v>
                </c:pt>
                <c:pt idx="22">
                  <c:v>8.2091272813798426</c:v>
                </c:pt>
                <c:pt idx="23">
                  <c:v>7.6264434817844355</c:v>
                </c:pt>
                <c:pt idx="24">
                  <c:v>10.80917235964532</c:v>
                </c:pt>
                <c:pt idx="25">
                  <c:v>13.091394003683448</c:v>
                </c:pt>
                <c:pt idx="26">
                  <c:v>10.760252772476219</c:v>
                </c:pt>
                <c:pt idx="27">
                  <c:v>11.753158396485878</c:v>
                </c:pt>
                <c:pt idx="28">
                  <c:v>11.55780208278197</c:v>
                </c:pt>
                <c:pt idx="29">
                  <c:v>10.691930149758626</c:v>
                </c:pt>
                <c:pt idx="30">
                  <c:v>10.895794720087894</c:v>
                </c:pt>
                <c:pt idx="31">
                  <c:v>8.6638579572057353</c:v>
                </c:pt>
                <c:pt idx="32">
                  <c:v>10.867511347239788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63-4078-8AE9-0A2D3CF10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5327632"/>
        <c:axId val="1125323888"/>
      </c:lineChart>
      <c:catAx>
        <c:axId val="112532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323888"/>
        <c:crosses val="autoZero"/>
        <c:auto val="1"/>
        <c:lblAlgn val="ctr"/>
        <c:lblOffset val="100"/>
        <c:noMultiLvlLbl val="0"/>
      </c:catAx>
      <c:valAx>
        <c:axId val="112532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32763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Marine Sold Impressions by Month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Sheet2!$B$9</c:f>
              <c:strCache>
                <c:ptCount val="1"/>
                <c:pt idx="0">
                  <c:v>boattrader.com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Sheet2!$D$1:$AJ$1</c:f>
              <c:strCache>
                <c:ptCount val="33"/>
                <c:pt idx="0">
                  <c:v>1/1/2014</c:v>
                </c:pt>
                <c:pt idx="1">
                  <c:v>2/1/2014</c:v>
                </c:pt>
                <c:pt idx="2">
                  <c:v>3/1/2014</c:v>
                </c:pt>
                <c:pt idx="3">
                  <c:v>4/1/2014</c:v>
                </c:pt>
                <c:pt idx="4">
                  <c:v>5/1/2014</c:v>
                </c:pt>
                <c:pt idx="5">
                  <c:v>6/1/2014</c:v>
                </c:pt>
                <c:pt idx="6">
                  <c:v>7/1/2014</c:v>
                </c:pt>
                <c:pt idx="7">
                  <c:v>8/1/2014</c:v>
                </c:pt>
                <c:pt idx="8">
                  <c:v>9/1/2014</c:v>
                </c:pt>
                <c:pt idx="9">
                  <c:v>10/1/2014</c:v>
                </c:pt>
                <c:pt idx="10">
                  <c:v>11/1/2014</c:v>
                </c:pt>
                <c:pt idx="11">
                  <c:v>12/1/2014</c:v>
                </c:pt>
                <c:pt idx="12">
                  <c:v>1/1/2015</c:v>
                </c:pt>
                <c:pt idx="13">
                  <c:v>2/1/2015</c:v>
                </c:pt>
                <c:pt idx="14">
                  <c:v>3/1/2015</c:v>
                </c:pt>
                <c:pt idx="15">
                  <c:v>4/1/2015</c:v>
                </c:pt>
                <c:pt idx="16">
                  <c:v>5/1/2015</c:v>
                </c:pt>
                <c:pt idx="17">
                  <c:v>6/1/2015</c:v>
                </c:pt>
                <c:pt idx="18">
                  <c:v>7/1/2015</c:v>
                </c:pt>
                <c:pt idx="19">
                  <c:v>8/1/2015</c:v>
                </c:pt>
                <c:pt idx="20">
                  <c:v>9/1/2015</c:v>
                </c:pt>
                <c:pt idx="21">
                  <c:v>10/1/2015</c:v>
                </c:pt>
                <c:pt idx="22">
                  <c:v>11/1/2015</c:v>
                </c:pt>
                <c:pt idx="23">
                  <c:v>12/1/2015</c:v>
                </c:pt>
                <c:pt idx="24">
                  <c:v>1/1/2016</c:v>
                </c:pt>
                <c:pt idx="25">
                  <c:v>2/1/2016</c:v>
                </c:pt>
                <c:pt idx="26">
                  <c:v>3/1/2016</c:v>
                </c:pt>
                <c:pt idx="27">
                  <c:v>4/1/2016</c:v>
                </c:pt>
                <c:pt idx="28">
                  <c:v>5/1/2016</c:v>
                </c:pt>
                <c:pt idx="29">
                  <c:v>6/1/2016</c:v>
                </c:pt>
                <c:pt idx="30">
                  <c:v>7/1/2016</c:v>
                </c:pt>
                <c:pt idx="31">
                  <c:v>8/1/2016</c:v>
                </c:pt>
                <c:pt idx="32">
                  <c:v>9/1/2016</c:v>
                </c:pt>
              </c:strCache>
            </c:strRef>
          </c:cat>
          <c:val>
            <c:numRef>
              <c:f>Sheet2!$D$9:$AJ$9</c:f>
              <c:numCache>
                <c:formatCode>General</c:formatCode>
                <c:ptCount val="33"/>
                <c:pt idx="0">
                  <c:v>17979056</c:v>
                </c:pt>
                <c:pt idx="1">
                  <c:v>20168669</c:v>
                </c:pt>
                <c:pt idx="2">
                  <c:v>24903715</c:v>
                </c:pt>
                <c:pt idx="3">
                  <c:v>46759363</c:v>
                </c:pt>
                <c:pt idx="4">
                  <c:v>26664368</c:v>
                </c:pt>
                <c:pt idx="5">
                  <c:v>26137110</c:v>
                </c:pt>
                <c:pt idx="6">
                  <c:v>31792773</c:v>
                </c:pt>
                <c:pt idx="7">
                  <c:v>19415750</c:v>
                </c:pt>
                <c:pt idx="8">
                  <c:v>37655763</c:v>
                </c:pt>
                <c:pt idx="9">
                  <c:v>15527920</c:v>
                </c:pt>
                <c:pt idx="10">
                  <c:v>15694265</c:v>
                </c:pt>
                <c:pt idx="11">
                  <c:v>13780237</c:v>
                </c:pt>
                <c:pt idx="12">
                  <c:v>19120913</c:v>
                </c:pt>
                <c:pt idx="13">
                  <c:v>20709377</c:v>
                </c:pt>
                <c:pt idx="14">
                  <c:v>24265709</c:v>
                </c:pt>
                <c:pt idx="15">
                  <c:v>24132536</c:v>
                </c:pt>
                <c:pt idx="16">
                  <c:v>25329672</c:v>
                </c:pt>
                <c:pt idx="17">
                  <c:v>25724733</c:v>
                </c:pt>
                <c:pt idx="18">
                  <c:v>23989175</c:v>
                </c:pt>
                <c:pt idx="19">
                  <c:v>19250109</c:v>
                </c:pt>
                <c:pt idx="20">
                  <c:v>15744542</c:v>
                </c:pt>
                <c:pt idx="21">
                  <c:v>15283716</c:v>
                </c:pt>
                <c:pt idx="22">
                  <c:v>15398453</c:v>
                </c:pt>
                <c:pt idx="23">
                  <c:v>15573474</c:v>
                </c:pt>
                <c:pt idx="24">
                  <c:v>21123543</c:v>
                </c:pt>
                <c:pt idx="25">
                  <c:v>22570291</c:v>
                </c:pt>
                <c:pt idx="26">
                  <c:v>24262429</c:v>
                </c:pt>
                <c:pt idx="27">
                  <c:v>24497645</c:v>
                </c:pt>
                <c:pt idx="28">
                  <c:v>27471807</c:v>
                </c:pt>
                <c:pt idx="29">
                  <c:v>25784973</c:v>
                </c:pt>
                <c:pt idx="30">
                  <c:v>24668149</c:v>
                </c:pt>
                <c:pt idx="31">
                  <c:v>20314829</c:v>
                </c:pt>
                <c:pt idx="32">
                  <c:v>16877627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0C-4358-9DC9-69D4FA454B73}"/>
            </c:ext>
          </c:extLst>
        </c:ser>
        <c:ser>
          <c:idx val="1"/>
          <c:order val="1"/>
          <c:tx>
            <c:strRef>
              <c:f>Sheet2!$B$10</c:f>
              <c:strCache>
                <c:ptCount val="1"/>
                <c:pt idx="0">
                  <c:v>yachtworld.com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Sheet2!$D$1:$AJ$1</c:f>
              <c:strCache>
                <c:ptCount val="33"/>
                <c:pt idx="0">
                  <c:v>1/1/2014</c:v>
                </c:pt>
                <c:pt idx="1">
                  <c:v>2/1/2014</c:v>
                </c:pt>
                <c:pt idx="2">
                  <c:v>3/1/2014</c:v>
                </c:pt>
                <c:pt idx="3">
                  <c:v>4/1/2014</c:v>
                </c:pt>
                <c:pt idx="4">
                  <c:v>5/1/2014</c:v>
                </c:pt>
                <c:pt idx="5">
                  <c:v>6/1/2014</c:v>
                </c:pt>
                <c:pt idx="6">
                  <c:v>7/1/2014</c:v>
                </c:pt>
                <c:pt idx="7">
                  <c:v>8/1/2014</c:v>
                </c:pt>
                <c:pt idx="8">
                  <c:v>9/1/2014</c:v>
                </c:pt>
                <c:pt idx="9">
                  <c:v>10/1/2014</c:v>
                </c:pt>
                <c:pt idx="10">
                  <c:v>11/1/2014</c:v>
                </c:pt>
                <c:pt idx="11">
                  <c:v>12/1/2014</c:v>
                </c:pt>
                <c:pt idx="12">
                  <c:v>1/1/2015</c:v>
                </c:pt>
                <c:pt idx="13">
                  <c:v>2/1/2015</c:v>
                </c:pt>
                <c:pt idx="14">
                  <c:v>3/1/2015</c:v>
                </c:pt>
                <c:pt idx="15">
                  <c:v>4/1/2015</c:v>
                </c:pt>
                <c:pt idx="16">
                  <c:v>5/1/2015</c:v>
                </c:pt>
                <c:pt idx="17">
                  <c:v>6/1/2015</c:v>
                </c:pt>
                <c:pt idx="18">
                  <c:v>7/1/2015</c:v>
                </c:pt>
                <c:pt idx="19">
                  <c:v>8/1/2015</c:v>
                </c:pt>
                <c:pt idx="20">
                  <c:v>9/1/2015</c:v>
                </c:pt>
                <c:pt idx="21">
                  <c:v>10/1/2015</c:v>
                </c:pt>
                <c:pt idx="22">
                  <c:v>11/1/2015</c:v>
                </c:pt>
                <c:pt idx="23">
                  <c:v>12/1/2015</c:v>
                </c:pt>
                <c:pt idx="24">
                  <c:v>1/1/2016</c:v>
                </c:pt>
                <c:pt idx="25">
                  <c:v>2/1/2016</c:v>
                </c:pt>
                <c:pt idx="26">
                  <c:v>3/1/2016</c:v>
                </c:pt>
                <c:pt idx="27">
                  <c:v>4/1/2016</c:v>
                </c:pt>
                <c:pt idx="28">
                  <c:v>5/1/2016</c:v>
                </c:pt>
                <c:pt idx="29">
                  <c:v>6/1/2016</c:v>
                </c:pt>
                <c:pt idx="30">
                  <c:v>7/1/2016</c:v>
                </c:pt>
                <c:pt idx="31">
                  <c:v>8/1/2016</c:v>
                </c:pt>
                <c:pt idx="32">
                  <c:v>9/1/2016</c:v>
                </c:pt>
              </c:strCache>
            </c:strRef>
          </c:cat>
          <c:val>
            <c:numRef>
              <c:f>Sheet2!$D$10:$AJ$10</c:f>
              <c:numCache>
                <c:formatCode>General</c:formatCode>
                <c:ptCount val="33"/>
                <c:pt idx="0">
                  <c:v>20354969</c:v>
                </c:pt>
                <c:pt idx="1">
                  <c:v>17053274</c:v>
                </c:pt>
                <c:pt idx="2">
                  <c:v>18876695</c:v>
                </c:pt>
                <c:pt idx="3">
                  <c:v>19654016</c:v>
                </c:pt>
                <c:pt idx="4">
                  <c:v>17240126</c:v>
                </c:pt>
                <c:pt idx="5">
                  <c:v>15928285</c:v>
                </c:pt>
                <c:pt idx="6">
                  <c:v>19426357</c:v>
                </c:pt>
                <c:pt idx="7">
                  <c:v>27176135</c:v>
                </c:pt>
                <c:pt idx="8">
                  <c:v>27349460</c:v>
                </c:pt>
                <c:pt idx="9">
                  <c:v>25861030</c:v>
                </c:pt>
                <c:pt idx="10">
                  <c:v>18903235</c:v>
                </c:pt>
                <c:pt idx="11">
                  <c:v>16679313</c:v>
                </c:pt>
                <c:pt idx="12">
                  <c:v>16372611</c:v>
                </c:pt>
                <c:pt idx="13">
                  <c:v>13855193</c:v>
                </c:pt>
                <c:pt idx="14">
                  <c:v>16465991</c:v>
                </c:pt>
                <c:pt idx="15">
                  <c:v>18046649</c:v>
                </c:pt>
                <c:pt idx="16">
                  <c:v>16533174</c:v>
                </c:pt>
                <c:pt idx="17">
                  <c:v>14653455</c:v>
                </c:pt>
                <c:pt idx="18">
                  <c:v>17068236</c:v>
                </c:pt>
                <c:pt idx="19">
                  <c:v>16949961</c:v>
                </c:pt>
                <c:pt idx="20">
                  <c:v>14776806</c:v>
                </c:pt>
                <c:pt idx="21">
                  <c:v>13743501</c:v>
                </c:pt>
                <c:pt idx="22">
                  <c:v>13507286</c:v>
                </c:pt>
                <c:pt idx="23">
                  <c:v>11887663</c:v>
                </c:pt>
                <c:pt idx="24">
                  <c:v>11554584</c:v>
                </c:pt>
                <c:pt idx="25">
                  <c:v>11274755</c:v>
                </c:pt>
                <c:pt idx="26">
                  <c:v>13516978</c:v>
                </c:pt>
                <c:pt idx="27">
                  <c:v>12779507</c:v>
                </c:pt>
                <c:pt idx="28">
                  <c:v>13413790</c:v>
                </c:pt>
                <c:pt idx="29">
                  <c:v>11799587</c:v>
                </c:pt>
                <c:pt idx="30">
                  <c:v>11870387</c:v>
                </c:pt>
                <c:pt idx="31">
                  <c:v>15843338</c:v>
                </c:pt>
                <c:pt idx="32">
                  <c:v>13891484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0C-4358-9DC9-69D4FA454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6825104"/>
        <c:axId val="1086821776"/>
      </c:lineChart>
      <c:catAx>
        <c:axId val="108682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21776"/>
        <c:crosses val="autoZero"/>
        <c:auto val="1"/>
        <c:lblAlgn val="ctr"/>
        <c:lblOffset val="100"/>
        <c:noMultiLvlLbl val="0"/>
      </c:catAx>
      <c:valAx>
        <c:axId val="108682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25104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Marine Sold Sales By Month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boattrader.com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Sheet2!$D$1:$AJ$1</c:f>
              <c:strCache>
                <c:ptCount val="33"/>
                <c:pt idx="0">
                  <c:v>1/1/2014</c:v>
                </c:pt>
                <c:pt idx="1">
                  <c:v>2/1/2014</c:v>
                </c:pt>
                <c:pt idx="2">
                  <c:v>3/1/2014</c:v>
                </c:pt>
                <c:pt idx="3">
                  <c:v>4/1/2014</c:v>
                </c:pt>
                <c:pt idx="4">
                  <c:v>5/1/2014</c:v>
                </c:pt>
                <c:pt idx="5">
                  <c:v>6/1/2014</c:v>
                </c:pt>
                <c:pt idx="6">
                  <c:v>7/1/2014</c:v>
                </c:pt>
                <c:pt idx="7">
                  <c:v>8/1/2014</c:v>
                </c:pt>
                <c:pt idx="8">
                  <c:v>9/1/2014</c:v>
                </c:pt>
                <c:pt idx="9">
                  <c:v>10/1/2014</c:v>
                </c:pt>
                <c:pt idx="10">
                  <c:v>11/1/2014</c:v>
                </c:pt>
                <c:pt idx="11">
                  <c:v>12/1/2014</c:v>
                </c:pt>
                <c:pt idx="12">
                  <c:v>1/1/2015</c:v>
                </c:pt>
                <c:pt idx="13">
                  <c:v>2/1/2015</c:v>
                </c:pt>
                <c:pt idx="14">
                  <c:v>3/1/2015</c:v>
                </c:pt>
                <c:pt idx="15">
                  <c:v>4/1/2015</c:v>
                </c:pt>
                <c:pt idx="16">
                  <c:v>5/1/2015</c:v>
                </c:pt>
                <c:pt idx="17">
                  <c:v>6/1/2015</c:v>
                </c:pt>
                <c:pt idx="18">
                  <c:v>7/1/2015</c:v>
                </c:pt>
                <c:pt idx="19">
                  <c:v>8/1/2015</c:v>
                </c:pt>
                <c:pt idx="20">
                  <c:v>9/1/2015</c:v>
                </c:pt>
                <c:pt idx="21">
                  <c:v>10/1/2015</c:v>
                </c:pt>
                <c:pt idx="22">
                  <c:v>11/1/2015</c:v>
                </c:pt>
                <c:pt idx="23">
                  <c:v>12/1/2015</c:v>
                </c:pt>
                <c:pt idx="24">
                  <c:v>1/1/2016</c:v>
                </c:pt>
                <c:pt idx="25">
                  <c:v>2/1/2016</c:v>
                </c:pt>
                <c:pt idx="26">
                  <c:v>3/1/2016</c:v>
                </c:pt>
                <c:pt idx="27">
                  <c:v>4/1/2016</c:v>
                </c:pt>
                <c:pt idx="28">
                  <c:v>5/1/2016</c:v>
                </c:pt>
                <c:pt idx="29">
                  <c:v>6/1/2016</c:v>
                </c:pt>
                <c:pt idx="30">
                  <c:v>7/1/2016</c:v>
                </c:pt>
                <c:pt idx="31">
                  <c:v>8/1/2016</c:v>
                </c:pt>
                <c:pt idx="32">
                  <c:v>9/1/2016</c:v>
                </c:pt>
              </c:strCache>
            </c:strRef>
          </c:cat>
          <c:val>
            <c:numRef>
              <c:f>Sheet2!$D$3:$AJ$3</c:f>
              <c:numCache>
                <c:formatCode>_("$"* #,##0_);_("$"* \(#,##0\);_("$"* "-"??_);_(@_)</c:formatCode>
                <c:ptCount val="33"/>
                <c:pt idx="0">
                  <c:v>247669.04000000225</c:v>
                </c:pt>
                <c:pt idx="1">
                  <c:v>251129.91000000216</c:v>
                </c:pt>
                <c:pt idx="2">
                  <c:v>256901.37000000183</c:v>
                </c:pt>
                <c:pt idx="3">
                  <c:v>278023.81000000169</c:v>
                </c:pt>
                <c:pt idx="4">
                  <c:v>277768.0100000017</c:v>
                </c:pt>
                <c:pt idx="5">
                  <c:v>252348.78000000183</c:v>
                </c:pt>
                <c:pt idx="6">
                  <c:v>244920.54000000007</c:v>
                </c:pt>
                <c:pt idx="7">
                  <c:v>167436.89000000004</c:v>
                </c:pt>
                <c:pt idx="8">
                  <c:v>152036.88000000009</c:v>
                </c:pt>
                <c:pt idx="9">
                  <c:v>116656.74000000008</c:v>
                </c:pt>
                <c:pt idx="10">
                  <c:v>144800.69000000012</c:v>
                </c:pt>
                <c:pt idx="11">
                  <c:v>118531.0600000001</c:v>
                </c:pt>
                <c:pt idx="12">
                  <c:v>165643.63000000009</c:v>
                </c:pt>
                <c:pt idx="13">
                  <c:v>204008.69000000015</c:v>
                </c:pt>
                <c:pt idx="14">
                  <c:v>223437.62000000011</c:v>
                </c:pt>
                <c:pt idx="15">
                  <c:v>234466.80000000005</c:v>
                </c:pt>
                <c:pt idx="16">
                  <c:v>247478.53000000009</c:v>
                </c:pt>
                <c:pt idx="17">
                  <c:v>252157.15999999866</c:v>
                </c:pt>
                <c:pt idx="18">
                  <c:v>243554.83000000048</c:v>
                </c:pt>
                <c:pt idx="19">
                  <c:v>203236.33000000005</c:v>
                </c:pt>
                <c:pt idx="20">
                  <c:v>185706.72</c:v>
                </c:pt>
                <c:pt idx="21">
                  <c:v>171960.12000000005</c:v>
                </c:pt>
                <c:pt idx="22">
                  <c:v>178974.54000000021</c:v>
                </c:pt>
                <c:pt idx="23">
                  <c:v>188139.25000000006</c:v>
                </c:pt>
                <c:pt idx="24">
                  <c:v>240705.19999999998</c:v>
                </c:pt>
                <c:pt idx="25">
                  <c:v>270502.5</c:v>
                </c:pt>
                <c:pt idx="26">
                  <c:v>292364.15000000002</c:v>
                </c:pt>
                <c:pt idx="27">
                  <c:v>294815.21000000008</c:v>
                </c:pt>
                <c:pt idx="28">
                  <c:v>312052.98999999987</c:v>
                </c:pt>
                <c:pt idx="29">
                  <c:v>303275.50999999995</c:v>
                </c:pt>
                <c:pt idx="30">
                  <c:v>275622.35000000003</c:v>
                </c:pt>
                <c:pt idx="31">
                  <c:v>247981.11000000002</c:v>
                </c:pt>
                <c:pt idx="32">
                  <c:v>217702.19000000006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1A-4B3B-BA12-F09238D8495D}"/>
            </c:ext>
          </c:extLst>
        </c:ser>
        <c:ser>
          <c:idx val="1"/>
          <c:order val="1"/>
          <c:tx>
            <c:strRef>
              <c:f>Sheet2!$B$4</c:f>
              <c:strCache>
                <c:ptCount val="1"/>
                <c:pt idx="0">
                  <c:v>yachtworld.com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Sheet2!$D$1:$AJ$1</c:f>
              <c:strCache>
                <c:ptCount val="33"/>
                <c:pt idx="0">
                  <c:v>1/1/2014</c:v>
                </c:pt>
                <c:pt idx="1">
                  <c:v>2/1/2014</c:v>
                </c:pt>
                <c:pt idx="2">
                  <c:v>3/1/2014</c:v>
                </c:pt>
                <c:pt idx="3">
                  <c:v>4/1/2014</c:v>
                </c:pt>
                <c:pt idx="4">
                  <c:v>5/1/2014</c:v>
                </c:pt>
                <c:pt idx="5">
                  <c:v>6/1/2014</c:v>
                </c:pt>
                <c:pt idx="6">
                  <c:v>7/1/2014</c:v>
                </c:pt>
                <c:pt idx="7">
                  <c:v>8/1/2014</c:v>
                </c:pt>
                <c:pt idx="8">
                  <c:v>9/1/2014</c:v>
                </c:pt>
                <c:pt idx="9">
                  <c:v>10/1/2014</c:v>
                </c:pt>
                <c:pt idx="10">
                  <c:v>11/1/2014</c:v>
                </c:pt>
                <c:pt idx="11">
                  <c:v>12/1/2014</c:v>
                </c:pt>
                <c:pt idx="12">
                  <c:v>1/1/2015</c:v>
                </c:pt>
                <c:pt idx="13">
                  <c:v>2/1/2015</c:v>
                </c:pt>
                <c:pt idx="14">
                  <c:v>3/1/2015</c:v>
                </c:pt>
                <c:pt idx="15">
                  <c:v>4/1/2015</c:v>
                </c:pt>
                <c:pt idx="16">
                  <c:v>5/1/2015</c:v>
                </c:pt>
                <c:pt idx="17">
                  <c:v>6/1/2015</c:v>
                </c:pt>
                <c:pt idx="18">
                  <c:v>7/1/2015</c:v>
                </c:pt>
                <c:pt idx="19">
                  <c:v>8/1/2015</c:v>
                </c:pt>
                <c:pt idx="20">
                  <c:v>9/1/2015</c:v>
                </c:pt>
                <c:pt idx="21">
                  <c:v>10/1/2015</c:v>
                </c:pt>
                <c:pt idx="22">
                  <c:v>11/1/2015</c:v>
                </c:pt>
                <c:pt idx="23">
                  <c:v>12/1/2015</c:v>
                </c:pt>
                <c:pt idx="24">
                  <c:v>1/1/2016</c:v>
                </c:pt>
                <c:pt idx="25">
                  <c:v>2/1/2016</c:v>
                </c:pt>
                <c:pt idx="26">
                  <c:v>3/1/2016</c:v>
                </c:pt>
                <c:pt idx="27">
                  <c:v>4/1/2016</c:v>
                </c:pt>
                <c:pt idx="28">
                  <c:v>5/1/2016</c:v>
                </c:pt>
                <c:pt idx="29">
                  <c:v>6/1/2016</c:v>
                </c:pt>
                <c:pt idx="30">
                  <c:v>7/1/2016</c:v>
                </c:pt>
                <c:pt idx="31">
                  <c:v>8/1/2016</c:v>
                </c:pt>
                <c:pt idx="32">
                  <c:v>9/1/2016</c:v>
                </c:pt>
              </c:strCache>
            </c:strRef>
          </c:cat>
          <c:val>
            <c:numRef>
              <c:f>Sheet2!$D$4:$AJ$4</c:f>
              <c:numCache>
                <c:formatCode>_("$"* #,##0_);_("$"* \(#,##0\);_("$"* "-"??_);_(@_)</c:formatCode>
                <c:ptCount val="33"/>
                <c:pt idx="0">
                  <c:v>136199.68999999994</c:v>
                </c:pt>
                <c:pt idx="1">
                  <c:v>133768.65000000002</c:v>
                </c:pt>
                <c:pt idx="2">
                  <c:v>143500.81000000008</c:v>
                </c:pt>
                <c:pt idx="3">
                  <c:v>153372.20999999996</c:v>
                </c:pt>
                <c:pt idx="4">
                  <c:v>129957.52000000002</c:v>
                </c:pt>
                <c:pt idx="5">
                  <c:v>121031.37000000002</c:v>
                </c:pt>
                <c:pt idx="6">
                  <c:v>125410.79000000004</c:v>
                </c:pt>
                <c:pt idx="7">
                  <c:v>122071.22999999995</c:v>
                </c:pt>
                <c:pt idx="8">
                  <c:v>145747.03</c:v>
                </c:pt>
                <c:pt idx="9">
                  <c:v>138245.80999999994</c:v>
                </c:pt>
                <c:pt idx="10">
                  <c:v>106405.38</c:v>
                </c:pt>
                <c:pt idx="11">
                  <c:v>103671.94</c:v>
                </c:pt>
                <c:pt idx="12">
                  <c:v>96846.44</c:v>
                </c:pt>
                <c:pt idx="13">
                  <c:v>146866.67000000004</c:v>
                </c:pt>
                <c:pt idx="14">
                  <c:v>119429.55999999994</c:v>
                </c:pt>
                <c:pt idx="15">
                  <c:v>127230.81999999998</c:v>
                </c:pt>
                <c:pt idx="16">
                  <c:v>124624.25999999998</c:v>
                </c:pt>
                <c:pt idx="17">
                  <c:v>134143.59000000003</c:v>
                </c:pt>
                <c:pt idx="18">
                  <c:v>117085.45000000001</c:v>
                </c:pt>
                <c:pt idx="19">
                  <c:v>140685.96000000002</c:v>
                </c:pt>
                <c:pt idx="20">
                  <c:v>127042.22</c:v>
                </c:pt>
                <c:pt idx="21">
                  <c:v>125730.79000000007</c:v>
                </c:pt>
                <c:pt idx="22">
                  <c:v>110883.03</c:v>
                </c:pt>
                <c:pt idx="23">
                  <c:v>90660.590000000011</c:v>
                </c:pt>
                <c:pt idx="24">
                  <c:v>124895.49000000008</c:v>
                </c:pt>
                <c:pt idx="25">
                  <c:v>147602.25999999995</c:v>
                </c:pt>
                <c:pt idx="26">
                  <c:v>145446.10000000006</c:v>
                </c:pt>
                <c:pt idx="27">
                  <c:v>150199.57000000004</c:v>
                </c:pt>
                <c:pt idx="28">
                  <c:v>155033.92999999996</c:v>
                </c:pt>
                <c:pt idx="29">
                  <c:v>126160.35999999993</c:v>
                </c:pt>
                <c:pt idx="30">
                  <c:v>129337.29999999999</c:v>
                </c:pt>
                <c:pt idx="31">
                  <c:v>137264.43</c:v>
                </c:pt>
                <c:pt idx="32">
                  <c:v>150965.85999999996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1A-4B3B-BA12-F09238D84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4851328"/>
        <c:axId val="1074853408"/>
      </c:lineChart>
      <c:catAx>
        <c:axId val="107485132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1074853408"/>
        <c:crosses val="autoZero"/>
        <c:auto val="1"/>
        <c:lblAlgn val="ctr"/>
        <c:lblOffset val="100"/>
        <c:noMultiLvlLbl val="0"/>
      </c:catAx>
      <c:valAx>
        <c:axId val="107485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851328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Marine Sold Impressions by Month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Sheet2!$B$9</c:f>
              <c:strCache>
                <c:ptCount val="1"/>
                <c:pt idx="0">
                  <c:v>boattrader.com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Sheet2!$D$1:$AJ$1</c:f>
              <c:strCache>
                <c:ptCount val="33"/>
                <c:pt idx="0">
                  <c:v>1/1/2014</c:v>
                </c:pt>
                <c:pt idx="1">
                  <c:v>2/1/2014</c:v>
                </c:pt>
                <c:pt idx="2">
                  <c:v>3/1/2014</c:v>
                </c:pt>
                <c:pt idx="3">
                  <c:v>4/1/2014</c:v>
                </c:pt>
                <c:pt idx="4">
                  <c:v>5/1/2014</c:v>
                </c:pt>
                <c:pt idx="5">
                  <c:v>6/1/2014</c:v>
                </c:pt>
                <c:pt idx="6">
                  <c:v>7/1/2014</c:v>
                </c:pt>
                <c:pt idx="7">
                  <c:v>8/1/2014</c:v>
                </c:pt>
                <c:pt idx="8">
                  <c:v>9/1/2014</c:v>
                </c:pt>
                <c:pt idx="9">
                  <c:v>10/1/2014</c:v>
                </c:pt>
                <c:pt idx="10">
                  <c:v>11/1/2014</c:v>
                </c:pt>
                <c:pt idx="11">
                  <c:v>12/1/2014</c:v>
                </c:pt>
                <c:pt idx="12">
                  <c:v>1/1/2015</c:v>
                </c:pt>
                <c:pt idx="13">
                  <c:v>2/1/2015</c:v>
                </c:pt>
                <c:pt idx="14">
                  <c:v>3/1/2015</c:v>
                </c:pt>
                <c:pt idx="15">
                  <c:v>4/1/2015</c:v>
                </c:pt>
                <c:pt idx="16">
                  <c:v>5/1/2015</c:v>
                </c:pt>
                <c:pt idx="17">
                  <c:v>6/1/2015</c:v>
                </c:pt>
                <c:pt idx="18">
                  <c:v>7/1/2015</c:v>
                </c:pt>
                <c:pt idx="19">
                  <c:v>8/1/2015</c:v>
                </c:pt>
                <c:pt idx="20">
                  <c:v>9/1/2015</c:v>
                </c:pt>
                <c:pt idx="21">
                  <c:v>10/1/2015</c:v>
                </c:pt>
                <c:pt idx="22">
                  <c:v>11/1/2015</c:v>
                </c:pt>
                <c:pt idx="23">
                  <c:v>12/1/2015</c:v>
                </c:pt>
                <c:pt idx="24">
                  <c:v>1/1/2016</c:v>
                </c:pt>
                <c:pt idx="25">
                  <c:v>2/1/2016</c:v>
                </c:pt>
                <c:pt idx="26">
                  <c:v>3/1/2016</c:v>
                </c:pt>
                <c:pt idx="27">
                  <c:v>4/1/2016</c:v>
                </c:pt>
                <c:pt idx="28">
                  <c:v>5/1/2016</c:v>
                </c:pt>
                <c:pt idx="29">
                  <c:v>6/1/2016</c:v>
                </c:pt>
                <c:pt idx="30">
                  <c:v>7/1/2016</c:v>
                </c:pt>
                <c:pt idx="31">
                  <c:v>8/1/2016</c:v>
                </c:pt>
                <c:pt idx="32">
                  <c:v>9/1/2016</c:v>
                </c:pt>
              </c:strCache>
            </c:strRef>
          </c:cat>
          <c:val>
            <c:numRef>
              <c:f>Sheet2!$D$9:$AJ$9</c:f>
              <c:numCache>
                <c:formatCode>General</c:formatCode>
                <c:ptCount val="33"/>
                <c:pt idx="0">
                  <c:v>17979056</c:v>
                </c:pt>
                <c:pt idx="1">
                  <c:v>20168669</c:v>
                </c:pt>
                <c:pt idx="2">
                  <c:v>24903715</c:v>
                </c:pt>
                <c:pt idx="3">
                  <c:v>46759363</c:v>
                </c:pt>
                <c:pt idx="4">
                  <c:v>26664368</c:v>
                </c:pt>
                <c:pt idx="5">
                  <c:v>26137110</c:v>
                </c:pt>
                <c:pt idx="6">
                  <c:v>31792773</c:v>
                </c:pt>
                <c:pt idx="7">
                  <c:v>19415750</c:v>
                </c:pt>
                <c:pt idx="8">
                  <c:v>37655763</c:v>
                </c:pt>
                <c:pt idx="9">
                  <c:v>15527920</c:v>
                </c:pt>
                <c:pt idx="10">
                  <c:v>15694265</c:v>
                </c:pt>
                <c:pt idx="11">
                  <c:v>13780237</c:v>
                </c:pt>
                <c:pt idx="12">
                  <c:v>19120913</c:v>
                </c:pt>
                <c:pt idx="13">
                  <c:v>20709377</c:v>
                </c:pt>
                <c:pt idx="14">
                  <c:v>24265709</c:v>
                </c:pt>
                <c:pt idx="15">
                  <c:v>24132536</c:v>
                </c:pt>
                <c:pt idx="16">
                  <c:v>25329672</c:v>
                </c:pt>
                <c:pt idx="17">
                  <c:v>25724733</c:v>
                </c:pt>
                <c:pt idx="18">
                  <c:v>23989175</c:v>
                </c:pt>
                <c:pt idx="19">
                  <c:v>19250109</c:v>
                </c:pt>
                <c:pt idx="20">
                  <c:v>15744542</c:v>
                </c:pt>
                <c:pt idx="21">
                  <c:v>15283716</c:v>
                </c:pt>
                <c:pt idx="22">
                  <c:v>15398453</c:v>
                </c:pt>
                <c:pt idx="23">
                  <c:v>15573474</c:v>
                </c:pt>
                <c:pt idx="24">
                  <c:v>21123543</c:v>
                </c:pt>
                <c:pt idx="25">
                  <c:v>22570291</c:v>
                </c:pt>
                <c:pt idx="26">
                  <c:v>24262429</c:v>
                </c:pt>
                <c:pt idx="27">
                  <c:v>24497645</c:v>
                </c:pt>
                <c:pt idx="28">
                  <c:v>27471807</c:v>
                </c:pt>
                <c:pt idx="29">
                  <c:v>25784973</c:v>
                </c:pt>
                <c:pt idx="30">
                  <c:v>24668149</c:v>
                </c:pt>
                <c:pt idx="31">
                  <c:v>20314829</c:v>
                </c:pt>
                <c:pt idx="32">
                  <c:v>16877627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A1-4D8E-A063-248CE1E6E4BD}"/>
            </c:ext>
          </c:extLst>
        </c:ser>
        <c:ser>
          <c:idx val="1"/>
          <c:order val="1"/>
          <c:tx>
            <c:strRef>
              <c:f>Sheet2!$B$10</c:f>
              <c:strCache>
                <c:ptCount val="1"/>
                <c:pt idx="0">
                  <c:v>yachtworld.com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Sheet2!$D$1:$AJ$1</c:f>
              <c:strCache>
                <c:ptCount val="33"/>
                <c:pt idx="0">
                  <c:v>1/1/2014</c:v>
                </c:pt>
                <c:pt idx="1">
                  <c:v>2/1/2014</c:v>
                </c:pt>
                <c:pt idx="2">
                  <c:v>3/1/2014</c:v>
                </c:pt>
                <c:pt idx="3">
                  <c:v>4/1/2014</c:v>
                </c:pt>
                <c:pt idx="4">
                  <c:v>5/1/2014</c:v>
                </c:pt>
                <c:pt idx="5">
                  <c:v>6/1/2014</c:v>
                </c:pt>
                <c:pt idx="6">
                  <c:v>7/1/2014</c:v>
                </c:pt>
                <c:pt idx="7">
                  <c:v>8/1/2014</c:v>
                </c:pt>
                <c:pt idx="8">
                  <c:v>9/1/2014</c:v>
                </c:pt>
                <c:pt idx="9">
                  <c:v>10/1/2014</c:v>
                </c:pt>
                <c:pt idx="10">
                  <c:v>11/1/2014</c:v>
                </c:pt>
                <c:pt idx="11">
                  <c:v>12/1/2014</c:v>
                </c:pt>
                <c:pt idx="12">
                  <c:v>1/1/2015</c:v>
                </c:pt>
                <c:pt idx="13">
                  <c:v>2/1/2015</c:v>
                </c:pt>
                <c:pt idx="14">
                  <c:v>3/1/2015</c:v>
                </c:pt>
                <c:pt idx="15">
                  <c:v>4/1/2015</c:v>
                </c:pt>
                <c:pt idx="16">
                  <c:v>5/1/2015</c:v>
                </c:pt>
                <c:pt idx="17">
                  <c:v>6/1/2015</c:v>
                </c:pt>
                <c:pt idx="18">
                  <c:v>7/1/2015</c:v>
                </c:pt>
                <c:pt idx="19">
                  <c:v>8/1/2015</c:v>
                </c:pt>
                <c:pt idx="20">
                  <c:v>9/1/2015</c:v>
                </c:pt>
                <c:pt idx="21">
                  <c:v>10/1/2015</c:v>
                </c:pt>
                <c:pt idx="22">
                  <c:v>11/1/2015</c:v>
                </c:pt>
                <c:pt idx="23">
                  <c:v>12/1/2015</c:v>
                </c:pt>
                <c:pt idx="24">
                  <c:v>1/1/2016</c:v>
                </c:pt>
                <c:pt idx="25">
                  <c:v>2/1/2016</c:v>
                </c:pt>
                <c:pt idx="26">
                  <c:v>3/1/2016</c:v>
                </c:pt>
                <c:pt idx="27">
                  <c:v>4/1/2016</c:v>
                </c:pt>
                <c:pt idx="28">
                  <c:v>5/1/2016</c:v>
                </c:pt>
                <c:pt idx="29">
                  <c:v>6/1/2016</c:v>
                </c:pt>
                <c:pt idx="30">
                  <c:v>7/1/2016</c:v>
                </c:pt>
                <c:pt idx="31">
                  <c:v>8/1/2016</c:v>
                </c:pt>
                <c:pt idx="32">
                  <c:v>9/1/2016</c:v>
                </c:pt>
              </c:strCache>
            </c:strRef>
          </c:cat>
          <c:val>
            <c:numRef>
              <c:f>Sheet2!$D$10:$AJ$10</c:f>
              <c:numCache>
                <c:formatCode>General</c:formatCode>
                <c:ptCount val="33"/>
                <c:pt idx="0">
                  <c:v>20354969</c:v>
                </c:pt>
                <c:pt idx="1">
                  <c:v>17053274</c:v>
                </c:pt>
                <c:pt idx="2">
                  <c:v>18876695</c:v>
                </c:pt>
                <c:pt idx="3">
                  <c:v>19654016</c:v>
                </c:pt>
                <c:pt idx="4">
                  <c:v>17240126</c:v>
                </c:pt>
                <c:pt idx="5">
                  <c:v>15928285</c:v>
                </c:pt>
                <c:pt idx="6">
                  <c:v>19426357</c:v>
                </c:pt>
                <c:pt idx="7">
                  <c:v>27176135</c:v>
                </c:pt>
                <c:pt idx="8">
                  <c:v>27349460</c:v>
                </c:pt>
                <c:pt idx="9">
                  <c:v>25861030</c:v>
                </c:pt>
                <c:pt idx="10">
                  <c:v>18903235</c:v>
                </c:pt>
                <c:pt idx="11">
                  <c:v>16679313</c:v>
                </c:pt>
                <c:pt idx="12">
                  <c:v>16372611</c:v>
                </c:pt>
                <c:pt idx="13">
                  <c:v>13855193</c:v>
                </c:pt>
                <c:pt idx="14">
                  <c:v>16465991</c:v>
                </c:pt>
                <c:pt idx="15">
                  <c:v>18046649</c:v>
                </c:pt>
                <c:pt idx="16">
                  <c:v>16533174</c:v>
                </c:pt>
                <c:pt idx="17">
                  <c:v>14653455</c:v>
                </c:pt>
                <c:pt idx="18">
                  <c:v>17068236</c:v>
                </c:pt>
                <c:pt idx="19">
                  <c:v>16949961</c:v>
                </c:pt>
                <c:pt idx="20">
                  <c:v>14776806</c:v>
                </c:pt>
                <c:pt idx="21">
                  <c:v>13743501</c:v>
                </c:pt>
                <c:pt idx="22">
                  <c:v>13507286</c:v>
                </c:pt>
                <c:pt idx="23">
                  <c:v>11887663</c:v>
                </c:pt>
                <c:pt idx="24">
                  <c:v>11554584</c:v>
                </c:pt>
                <c:pt idx="25">
                  <c:v>11274755</c:v>
                </c:pt>
                <c:pt idx="26">
                  <c:v>13516978</c:v>
                </c:pt>
                <c:pt idx="27">
                  <c:v>12779507</c:v>
                </c:pt>
                <c:pt idx="28">
                  <c:v>13413790</c:v>
                </c:pt>
                <c:pt idx="29">
                  <c:v>11799587</c:v>
                </c:pt>
                <c:pt idx="30">
                  <c:v>11870387</c:v>
                </c:pt>
                <c:pt idx="31">
                  <c:v>15843338</c:v>
                </c:pt>
                <c:pt idx="32">
                  <c:v>13891484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A1-4D8E-A063-248CE1E6E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6825104"/>
        <c:axId val="1086821776"/>
      </c:lineChart>
      <c:catAx>
        <c:axId val="108682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21776"/>
        <c:crosses val="autoZero"/>
        <c:auto val="1"/>
        <c:lblAlgn val="ctr"/>
        <c:lblOffset val="100"/>
        <c:noMultiLvlLbl val="0"/>
      </c:catAx>
      <c:valAx>
        <c:axId val="108682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25104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99060</xdr:colOff>
      <xdr:row>17</xdr:row>
      <xdr:rowOff>34290</xdr:rowOff>
    </xdr:from>
    <xdr:to>
      <xdr:col>26</xdr:col>
      <xdr:colOff>419100</xdr:colOff>
      <xdr:row>32</xdr:row>
      <xdr:rowOff>34290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60960</xdr:colOff>
      <xdr:row>32</xdr:row>
      <xdr:rowOff>34290</xdr:rowOff>
    </xdr:from>
    <xdr:to>
      <xdr:col>26</xdr:col>
      <xdr:colOff>426720</xdr:colOff>
      <xdr:row>47</xdr:row>
      <xdr:rowOff>34290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15240</xdr:colOff>
      <xdr:row>47</xdr:row>
      <xdr:rowOff>83820</xdr:rowOff>
    </xdr:from>
    <xdr:to>
      <xdr:col>26</xdr:col>
      <xdr:colOff>434340</xdr:colOff>
      <xdr:row>62</xdr:row>
      <xdr:rowOff>83820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475129</xdr:colOff>
      <xdr:row>1</xdr:row>
      <xdr:rowOff>98612</xdr:rowOff>
    </xdr:from>
    <xdr:to>
      <xdr:col>12</xdr:col>
      <xdr:colOff>457199</xdr:colOff>
      <xdr:row>16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475129</xdr:colOff>
      <xdr:row>16</xdr:row>
      <xdr:rowOff>161364</xdr:rowOff>
    </xdr:from>
    <xdr:to>
      <xdr:col>12</xdr:col>
      <xdr:colOff>444619</xdr:colOff>
      <xdr:row>32</xdr:row>
      <xdr:rowOff>35858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157106</xdr:rowOff>
    </xdr:from>
    <xdr:to>
      <xdr:col>7</xdr:col>
      <xdr:colOff>304800</xdr:colOff>
      <xdr:row>66</xdr:row>
      <xdr:rowOff>31600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83820</xdr:colOff>
      <xdr:row>1</xdr:row>
      <xdr:rowOff>0</xdr:rowOff>
    </xdr:from>
    <xdr:to>
      <xdr:col>25</xdr:col>
      <xdr:colOff>44824</xdr:colOff>
      <xdr:row>16</xdr:row>
      <xdr:rowOff>53788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80681</xdr:colOff>
      <xdr:row>16</xdr:row>
      <xdr:rowOff>67459</xdr:rowOff>
    </xdr:from>
    <xdr:to>
      <xdr:col>25</xdr:col>
      <xdr:colOff>74936</xdr:colOff>
      <xdr:row>31</xdr:row>
      <xdr:rowOff>121247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ben.macmoyle" refreshedDate="42655.458596180557" createdVersion="5" refreshedVersion="5" minRefreshableVersion="3" recordCount="0" supportSubquery="1" supportAdvancedDrill="1">
  <cacheSource type="external" connectionId="2"/>
  <cacheFields count="6">
    <cacheField name="[Table1].[Sales Group].[Sales Group]" caption="Sales Group" numFmtId="0" level="1">
      <sharedItems count="3">
        <s v="Direct"/>
        <s v="Marine Sales"/>
        <s v="Network"/>
      </sharedItems>
    </cacheField>
    <cacheField name="[Table1].[Year].[Year]" caption="Year" numFmtId="0" hierarchy="5" level="1">
      <sharedItems containsSemiMixedTypes="0" containsString="0" containsNumber="1" containsInteger="1" minValue="2015" maxValue="2016" count="2">
        <n v="2015"/>
        <n v="2016"/>
      </sharedItems>
      <extLst>
        <ext xmlns:x15="http://schemas.microsoft.com/office/spreadsheetml/2010/11/main" uri="{4F2E5C28-24EA-4eb8-9CBF-B6C8F9C3D259}">
          <x15:cachedUniqueNames>
            <x15:cachedUniqueName index="0" name="[Table1].[Year].&amp;[2015]"/>
            <x15:cachedUniqueName index="1" name="[Table1].[Year].&amp;[2016]"/>
          </x15:cachedUniqueNames>
        </ext>
      </extLst>
    </cacheField>
    <cacheField name="[Table1].[Period].[Period]" caption="Period" numFmtId="0" hierarchy="6" level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  <extLst>
        <ext xmlns:x15="http://schemas.microsoft.com/office/spreadsheetml/2010/11/main" uri="{4F2E5C28-24EA-4eb8-9CBF-B6C8F9C3D259}">
          <x15:cachedUniqueNames>
            <x15:cachedUniqueName index="0" name="[Table1].[Period].&amp;[1]"/>
            <x15:cachedUniqueName index="1" name="[Table1].[Period].&amp;[2]"/>
            <x15:cachedUniqueName index="2" name="[Table1].[Period].&amp;[3]"/>
            <x15:cachedUniqueName index="3" name="[Table1].[Period].&amp;[4]"/>
            <x15:cachedUniqueName index="4" name="[Table1].[Period].&amp;[5]"/>
            <x15:cachedUniqueName index="5" name="[Table1].[Period].&amp;[6]"/>
            <x15:cachedUniqueName index="6" name="[Table1].[Period].&amp;[7]"/>
            <x15:cachedUniqueName index="7" name="[Table1].[Period].&amp;[8]"/>
            <x15:cachedUniqueName index="8" name="[Table1].[Period].&amp;[9]"/>
            <x15:cachedUniqueName index="9" name="[Table1].[Period].&amp;[10]"/>
            <x15:cachedUniqueName index="10" name="[Table1].[Period].&amp;[11]"/>
            <x15:cachedUniqueName index="11" name="[Table1].[Period].&amp;[12]"/>
          </x15:cachedUniqueNames>
        </ext>
      </extLst>
    </cacheField>
    <cacheField name="[Measures].[Sum of Amount]" caption="Sum of Amount" numFmtId="0" hierarchy="7" level="32767"/>
    <cacheField name="[Table1].[Measure].[Measure]" caption="Measure" numFmtId="0" hierarchy="2" level="1">
      <sharedItems count="2">
        <s v="Imps"/>
        <s v="Revenue"/>
      </sharedItems>
    </cacheField>
    <cacheField name="[Table1].[Brand].[Brand]" caption="Brand" numFmtId="0" hierarchy="1" level="1">
      <sharedItems count="3">
        <s v="boats.com"/>
        <s v="boattrader.com"/>
        <s v="yachtworld.com"/>
      </sharedItems>
    </cacheField>
  </cacheFields>
  <cacheHierarchies count="10">
    <cacheHierarchy uniqueName="[Table1].[Sales Group]" caption="Sales Group" attribute="1" defaultMemberUniqueName="[Table1].[Sales Group].[All]" allUniqueName="[Table1].[Sales Group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Brand]" caption="Brand" attribute="1" defaultMemberUniqueName="[Table1].[Brand].[All]" allUniqueName="[Table1].[Brand].[All]" dimensionUniqueName="[Table1]" displayFolder="" count="2" memberValueDatatype="130" unbalanced="0">
      <fieldsUsage count="2">
        <fieldUsage x="-1"/>
        <fieldUsage x="5"/>
      </fieldsUsage>
    </cacheHierarchy>
    <cacheHierarchy uniqueName="[Table1].[Measure]" caption="Measure" attribute="1" defaultMemberUniqueName="[Table1].[Measure].[All]" allUniqueName="[Table1].[Measure].[All]" dimensionUniqueName="[Table1]" displayFolder="" count="2" memberValueDatatype="130" unbalanced="0">
      <fieldsUsage count="2">
        <fieldUsage x="-1"/>
        <fieldUsage x="4"/>
      </fieldsUsage>
    </cacheHierarchy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Amount]" caption="Amount" attribute="1" defaultMemberUniqueName="[Table1].[Amount].[All]" allUniqueName="[Table1].[Amount].[All]" dimensionUniqueName="[Table1]" displayFolder="" count="0" memberValueDatatype="5" unbalanced="0"/>
    <cacheHierarchy uniqueName="[Table1].[Year]" caption="Year" attribute="1" defaultMemberUniqueName="[Table1].[Year].[All]" allUniqueName="[Table1].[Year].[All]" dimensionUniqueName="[Table1]" displayFolder="" count="2" memberValueDatatype="20" unbalanced="0">
      <fieldsUsage count="2">
        <fieldUsage x="-1"/>
        <fieldUsage x="1"/>
      </fieldsUsage>
    </cacheHierarchy>
    <cacheHierarchy uniqueName="[Table1].[Period]" caption="Period" attribute="1" defaultMemberUniqueName="[Table1].[Period].[All]" allUniqueName="[Table1].[Period].[All]" dimensionUniqueName="[Table1]" displayFolder="" count="2" memberValueDatatype="20" unbalanced="0">
      <fieldsUsage count="2">
        <fieldUsage x="-1"/>
        <fieldUsage x="2"/>
      </fieldsUsage>
    </cacheHierarchy>
    <cacheHierarchy uniqueName="[Measures].[Sum of Amount]" caption="Sum of Amount" measure="1" displayFolder="" measureGroup="Table1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__XL_Count Table1]" caption="__XL_Count Table1" measure="1" displayFolder="" measureGroup="Table1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ben.macmoyle" refreshedDate="42655.458597916666" createdVersion="5" refreshedVersion="5" minRefreshableVersion="3" recordCount="0" supportSubquery="1" supportAdvancedDrill="1">
  <cacheSource type="external" connectionId="2"/>
  <cacheFields count="6">
    <cacheField name="[Table1].[Sales Group].[Sales Group]" caption="Sales Group" numFmtId="0" level="1">
      <sharedItems count="3">
        <s v="Direct"/>
        <s v="Marine Sales"/>
        <s v="Network"/>
      </sharedItems>
    </cacheField>
    <cacheField name="[Table1].[Year].[Year]" caption="Year" numFmtId="0" hierarchy="5" level="1">
      <sharedItems containsSemiMixedTypes="0" containsString="0" containsNumber="1" containsInteger="1" minValue="2014" maxValue="2016" count="3">
        <n v="2015"/>
        <n v="2016"/>
        <n v="2014" u="1"/>
      </sharedItems>
      <extLst>
        <ext xmlns:x15="http://schemas.microsoft.com/office/spreadsheetml/2010/11/main" uri="{4F2E5C28-24EA-4eb8-9CBF-B6C8F9C3D259}">
          <x15:cachedUniqueNames>
            <x15:cachedUniqueName index="0" name="[Table1].[Year].&amp;[2015]"/>
            <x15:cachedUniqueName index="1" name="[Table1].[Year].&amp;[2016]"/>
            <x15:cachedUniqueName index="2" name="[Table1].[Year].&amp;[2014]"/>
          </x15:cachedUniqueNames>
        </ext>
      </extLst>
    </cacheField>
    <cacheField name="[Table1].[Period].[Period]" caption="Period" numFmtId="0" hierarchy="6" level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  <extLst>
        <ext xmlns:x15="http://schemas.microsoft.com/office/spreadsheetml/2010/11/main" uri="{4F2E5C28-24EA-4eb8-9CBF-B6C8F9C3D259}">
          <x15:cachedUniqueNames>
            <x15:cachedUniqueName index="0" name="[Table1].[Period].&amp;[1]"/>
            <x15:cachedUniqueName index="1" name="[Table1].[Period].&amp;[2]"/>
            <x15:cachedUniqueName index="2" name="[Table1].[Period].&amp;[3]"/>
            <x15:cachedUniqueName index="3" name="[Table1].[Period].&amp;[4]"/>
            <x15:cachedUniqueName index="4" name="[Table1].[Period].&amp;[5]"/>
            <x15:cachedUniqueName index="5" name="[Table1].[Period].&amp;[6]"/>
            <x15:cachedUniqueName index="6" name="[Table1].[Period].&amp;[7]"/>
            <x15:cachedUniqueName index="7" name="[Table1].[Period].&amp;[8]"/>
            <x15:cachedUniqueName index="8" name="[Table1].[Period].&amp;[9]"/>
            <x15:cachedUniqueName index="9" name="[Table1].[Period].&amp;[10]"/>
            <x15:cachedUniqueName index="10" name="[Table1].[Period].&amp;[11]"/>
            <x15:cachedUniqueName index="11" name="[Table1].[Period].&amp;[12]"/>
          </x15:cachedUniqueNames>
        </ext>
      </extLst>
    </cacheField>
    <cacheField name="[Measures].[Sum of Amount]" caption="Sum of Amount" numFmtId="0" hierarchy="7" level="32767"/>
    <cacheField name="[Table1].[Measure].[Measure]" caption="Measure" numFmtId="0" hierarchy="2" level="1">
      <sharedItems count="2">
        <s v="Imps"/>
        <s v="Revenue"/>
      </sharedItems>
    </cacheField>
    <cacheField name="[Table1].[Brand].[Brand]" caption="Brand" numFmtId="0" hierarchy="1" level="1">
      <sharedItems containsSemiMixedTypes="0" containsNonDate="0" containsString="0"/>
    </cacheField>
  </cacheFields>
  <cacheHierarchies count="10">
    <cacheHierarchy uniqueName="[Table1].[Sales Group]" caption="Sales Group" attribute="1" defaultMemberUniqueName="[Table1].[Sales Group].[All]" allUniqueName="[Table1].[Sales Group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Brand]" caption="Brand" attribute="1" defaultMemberUniqueName="[Table1].[Brand].[All]" allUniqueName="[Table1].[Brand].[All]" dimensionUniqueName="[Table1]" displayFolder="" count="2" memberValueDatatype="130" unbalanced="0">
      <fieldsUsage count="2">
        <fieldUsage x="-1"/>
        <fieldUsage x="5"/>
      </fieldsUsage>
    </cacheHierarchy>
    <cacheHierarchy uniqueName="[Table1].[Measure]" caption="Measure" attribute="1" defaultMemberUniqueName="[Table1].[Measure].[All]" allUniqueName="[Table1].[Measure].[All]" dimensionUniqueName="[Table1]" displayFolder="" count="2" memberValueDatatype="130" unbalanced="0">
      <fieldsUsage count="2">
        <fieldUsage x="-1"/>
        <fieldUsage x="4"/>
      </fieldsUsage>
    </cacheHierarchy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Amount]" caption="Amount" attribute="1" defaultMemberUniqueName="[Table1].[Amount].[All]" allUniqueName="[Table1].[Amount].[All]" dimensionUniqueName="[Table1]" displayFolder="" count="0" memberValueDatatype="5" unbalanced="0"/>
    <cacheHierarchy uniqueName="[Table1].[Year]" caption="Year" attribute="1" defaultMemberUniqueName="[Table1].[Year].[All]" allUniqueName="[Table1].[Year].[All]" dimensionUniqueName="[Table1]" displayFolder="" count="2" memberValueDatatype="20" unbalanced="0">
      <fieldsUsage count="2">
        <fieldUsage x="-1"/>
        <fieldUsage x="1"/>
      </fieldsUsage>
    </cacheHierarchy>
    <cacheHierarchy uniqueName="[Table1].[Period]" caption="Period" attribute="1" defaultMemberUniqueName="[Table1].[Period].[All]" allUniqueName="[Table1].[Period].[All]" dimensionUniqueName="[Table1]" displayFolder="" count="2" memberValueDatatype="20" unbalanced="0">
      <fieldsUsage count="2">
        <fieldUsage x="-1"/>
        <fieldUsage x="2"/>
      </fieldsUsage>
    </cacheHierarchy>
    <cacheHierarchy uniqueName="[Measures].[Sum of Amount]" caption="Sum of Amount" measure="1" displayFolder="" measureGroup="Table1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__XL_Count Table1]" caption="__XL_Count Table1" measure="1" displayFolder="" measureGroup="Table1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tag="4af70d7f-6514-4a87-9be1-6b034a76043f" updatedVersion="5" minRefreshableVersion="3" useAutoFormatting="1" itemPrintTitles="1" createdVersion="5" indent="0" compact="0" compactData="0" multipleFieldFilters="0">
  <location ref="B4:L31" firstHeaderRow="1" firstDataRow="3" firstDataCol="2" rowPageCount="1" colPageCount="1"/>
  <pivotFields count="6">
    <pivotField axis="axisCol" compact="0" allDrilled="1" outline="0" showAll="0" defaultSubtotal="0" defaultAttributeDrillState="1">
      <items count="3">
        <item s="1" x="1"/>
        <item s="1" x="0"/>
        <item s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Subtotal="0" defaultAttributeDrillState="1">
      <items count="3">
        <item s="1" x="0"/>
        <item s="1"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efaultAttributeDrillState="1">
      <items count="3">
        <item s="1" x="0"/>
        <item s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AttributeDrillState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2"/>
  </rowFields>
  <rowItems count="25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2">
    <field x="4"/>
    <field x="0"/>
  </colFields>
  <colItems count="9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 t="grand">
      <x/>
    </i>
  </colItems>
  <pageFields count="1">
    <pageField fld="5" hier="1" name="[Table1].[Brand].[All]" cap="All"/>
  </pageFields>
  <dataFields count="1">
    <dataField name="Sum of Amount" fld="3" baseField="0" baseItem="0"/>
  </dataFields>
  <formats count="3">
    <format dxfId="41">
      <pivotArea outline="0" collapsedLevelsAreSubtotals="1" fieldPosition="0">
        <references count="4">
          <reference field="0" count="0" selected="0"/>
          <reference field="1" count="2" selected="0">
            <x v="0"/>
            <x v="2"/>
          </reference>
          <reference field="2" count="0" selected="0"/>
          <reference field="4" count="0" selected="0"/>
        </references>
      </pivotArea>
    </format>
    <format dxfId="40">
      <pivotArea outline="0" collapsedLevelsAreSubtotals="1" fieldPosition="0">
        <references count="4">
          <reference field="0" count="0" selected="0"/>
          <reference field="1" count="1" selected="0">
            <x v="1"/>
          </reference>
          <reference field="2" count="8" selected="0">
            <x v="0"/>
            <x v="1"/>
            <x v="2"/>
            <x v="3"/>
            <x v="4"/>
            <x v="5"/>
            <x v="6"/>
            <x v="7"/>
          </reference>
          <reference field="4" count="0" selected="0"/>
        </references>
      </pivotArea>
    </format>
    <format dxfId="39">
      <pivotArea outline="0" collapsedLevelsAreSubtotals="1" fieldPosition="0">
        <references count="1">
          <reference field="4" count="1" selected="0" defaultSubtotal="1">
            <x v="0"/>
          </reference>
        </references>
      </pivotArea>
    </format>
  </formats>
  <pivotHierarchies count="10"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5"/>
    <rowHierarchyUsage hierarchyUsage="6"/>
  </rowHierarchiesUsage>
  <colHierarchiesUsage count="2">
    <colHierarchyUsage hierarchyUsage="2"/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tag="4af70d7f-6514-4a87-9be1-6b034a76043f" updatedVersion="5" minRefreshableVersion="3" useAutoFormatting="1" itemPrintTitles="1" createdVersion="5" indent="0" compact="0" compactData="0" multipleFieldFilters="0">
  <location ref="B4:G30" firstHeaderRow="1" firstDataRow="2" firstDataCol="2" rowPageCount="2" colPageCount="1"/>
  <pivotFields count="6">
    <pivotField axis="axisPage" compact="0" allDrilled="1" outline="0" showAll="0" defaultSubtotal="0" defaultAttributeDrillState="1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Subtotal="0" defaultAttributeDrillState="1">
      <items count="2">
        <item s="1" x="0"/>
        <item s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efaultAttributeDrillState="1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AttributeDrillState="1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2"/>
  </rowFields>
  <rowItems count="25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4" hier="2" name="[Table1].[Measure].&amp;[CPM]" cap="CPM"/>
    <pageField fld="0" hier="0" name="[Table1].[Sales Group].&amp;[All]" cap="All"/>
  </pageFields>
  <dataFields count="1">
    <dataField name="Sum of Amount" fld="3" baseField="0" baseItem="0"/>
  </dataFields>
  <formats count="1">
    <format dxfId="38">
      <pivotArea outline="0" collapsedLevelsAreSubtotals="1" fieldPosition="0">
        <references count="1">
          <reference field="4" count="1" selected="0" defaultSubtotal="1">
            <x v="0"/>
          </reference>
        </references>
      </pivotArea>
    </format>
  </formats>
  <pivotHierarchies count="10">
    <pivotHierarchy multipleItemSelectionAllowed="1" dragToData="1">
      <members count="1" level="1">
        <member name="[Table1].[Sales Group].&amp;[All]"/>
      </members>
    </pivotHierarchy>
    <pivotHierarchy dragToData="1"/>
    <pivotHierarchy multipleItemSelectionAllowed="1" dragToData="1">
      <members count="1" level="1">
        <member name="[Table1].[Measure].&amp;[CPM]"/>
      </members>
    </pivotHierarchy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5"/>
    <rowHierarchyUsage hierarchyUsage="6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</x15:pivotTableUISettings>
    </ext>
  </extLst>
</pivotTableDefinition>
</file>

<file path=xl/tables/table1.xml><?xml version="1.0" encoding="utf-8"?>
<table xmlns="http://schemas.openxmlformats.org/spreadsheetml/2006/main" id="1" name="Table1" displayName="Table1" ref="B3:AN39" totalsRowShown="0" headerRowDxfId="37" dataDxfId="36" dataCellStyle="Currency">
  <autoFilter ref="B3:AN39"/>
  <tableColumns count="39">
    <tableColumn id="1" name="Sales Group"/>
    <tableColumn id="2" name="Brand"/>
    <tableColumn id="3" name="Measure"/>
    <tableColumn id="4" name="1/1/2014" dataDxfId="35" dataCellStyle="Currency"/>
    <tableColumn id="5" name="2/1/2014" dataDxfId="34" dataCellStyle="Currency"/>
    <tableColumn id="6" name="3/1/2014" dataDxfId="33" dataCellStyle="Currency"/>
    <tableColumn id="7" name="4/1/2014" dataDxfId="32" dataCellStyle="Currency"/>
    <tableColumn id="8" name="5/1/2014" dataDxfId="31" dataCellStyle="Currency"/>
    <tableColumn id="9" name="6/1/2014" dataDxfId="30" dataCellStyle="Currency"/>
    <tableColumn id="10" name="7/1/2014" dataDxfId="29" dataCellStyle="Currency"/>
    <tableColumn id="11" name="8/1/2014" dataDxfId="28" dataCellStyle="Currency"/>
    <tableColumn id="12" name="9/1/2014" dataDxfId="27" dataCellStyle="Currency"/>
    <tableColumn id="13" name="10/1/2014" dataDxfId="26" dataCellStyle="Currency"/>
    <tableColumn id="14" name="11/1/2014" dataDxfId="25" dataCellStyle="Currency"/>
    <tableColumn id="15" name="12/1/2014" dataDxfId="24" dataCellStyle="Currency"/>
    <tableColumn id="16" name="1/1/2015" dataDxfId="23" dataCellStyle="Currency"/>
    <tableColumn id="17" name="2/1/2015" dataDxfId="22" dataCellStyle="Currency"/>
    <tableColumn id="18" name="3/1/2015" dataDxfId="21" dataCellStyle="Currency"/>
    <tableColumn id="19" name="4/1/2015" dataDxfId="20" dataCellStyle="Currency"/>
    <tableColumn id="20" name="5/1/2015" dataDxfId="19" dataCellStyle="Currency"/>
    <tableColumn id="21" name="6/1/2015" dataDxfId="18" dataCellStyle="Currency"/>
    <tableColumn id="22" name="7/1/2015" dataDxfId="17" dataCellStyle="Currency"/>
    <tableColumn id="23" name="8/1/2015" dataDxfId="16" dataCellStyle="Currency"/>
    <tableColumn id="24" name="9/1/2015" dataDxfId="15" dataCellStyle="Currency"/>
    <tableColumn id="25" name="10/1/2015" dataDxfId="14" dataCellStyle="Currency"/>
    <tableColumn id="26" name="11/1/2015" dataDxfId="13" dataCellStyle="Currency"/>
    <tableColumn id="27" name="12/1/2015" dataDxfId="12" dataCellStyle="Currency"/>
    <tableColumn id="28" name="1/1/2016" dataDxfId="11" dataCellStyle="Currency"/>
    <tableColumn id="29" name="2/1/2016" dataDxfId="10" dataCellStyle="Currency"/>
    <tableColumn id="30" name="3/1/2016" dataDxfId="9" dataCellStyle="Currency"/>
    <tableColumn id="31" name="4/1/2016" dataDxfId="8" dataCellStyle="Currency"/>
    <tableColumn id="32" name="5/1/2016" dataDxfId="7" dataCellStyle="Currency"/>
    <tableColumn id="33" name="6/1/2016" dataDxfId="6" dataCellStyle="Currency"/>
    <tableColumn id="34" name="7/1/2016" dataDxfId="5" dataCellStyle="Currency"/>
    <tableColumn id="35" name="8/1/2016" dataDxfId="4" dataCellStyle="Currency"/>
    <tableColumn id="36" name="9/1/2016" dataDxfId="3" dataCellStyle="Currency"/>
    <tableColumn id="37" name="10/1/2016" dataDxfId="2" dataCellStyle="Currency"/>
    <tableColumn id="38" name="11/1/2016" dataDxfId="1" dataCellStyle="Currency"/>
    <tableColumn id="39" name="12/1/2016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5"/>
  <sheetViews>
    <sheetView topLeftCell="A25" workbookViewId="0">
      <selection activeCell="B27" activeCellId="1" sqref="B49 B27"/>
    </sheetView>
  </sheetViews>
  <sheetFormatPr defaultRowHeight="14.4" x14ac:dyDescent="0.3"/>
  <cols>
    <col min="1" max="1" width="14.33203125" bestFit="1" customWidth="1"/>
    <col min="2" max="13" width="12" customWidth="1"/>
    <col min="14" max="14" width="12.6640625" bestFit="1" customWidth="1"/>
  </cols>
  <sheetData>
    <row r="2" spans="1:14" x14ac:dyDescent="0.3">
      <c r="A2" s="1" t="s">
        <v>9</v>
      </c>
    </row>
    <row r="3" spans="1:14" x14ac:dyDescent="0.3">
      <c r="A3" s="1" t="s">
        <v>0</v>
      </c>
      <c r="B3" s="2">
        <v>41640</v>
      </c>
      <c r="C3" s="2">
        <v>41671</v>
      </c>
      <c r="D3" s="2">
        <v>41699</v>
      </c>
      <c r="E3" s="2">
        <v>41730</v>
      </c>
      <c r="F3" s="2">
        <v>41760</v>
      </c>
      <c r="G3" s="2">
        <v>41791</v>
      </c>
      <c r="H3" s="2">
        <v>41821</v>
      </c>
      <c r="I3" s="2">
        <v>41852</v>
      </c>
      <c r="J3" s="2">
        <v>41883</v>
      </c>
      <c r="K3" s="2">
        <v>41913</v>
      </c>
      <c r="L3" s="2">
        <v>41944</v>
      </c>
      <c r="M3" s="2">
        <v>41974</v>
      </c>
      <c r="N3" s="2" t="s">
        <v>1</v>
      </c>
    </row>
    <row r="4" spans="1:14" x14ac:dyDescent="0.3">
      <c r="A4" t="s">
        <v>2</v>
      </c>
      <c r="B4" s="3">
        <v>18210</v>
      </c>
      <c r="C4" s="3">
        <v>21370</v>
      </c>
      <c r="D4" s="3">
        <v>43805.539999999994</v>
      </c>
      <c r="E4" s="3">
        <v>51585.02</v>
      </c>
      <c r="F4" s="3">
        <v>48955.1</v>
      </c>
      <c r="G4" s="3">
        <v>41189.089999999997</v>
      </c>
      <c r="H4" s="3">
        <v>32875.69</v>
      </c>
      <c r="I4" s="3">
        <v>26975.200000000001</v>
      </c>
      <c r="J4" s="3">
        <v>27284.11</v>
      </c>
      <c r="K4" s="3">
        <v>21454.35</v>
      </c>
      <c r="L4" s="3">
        <v>32470.230000000003</v>
      </c>
      <c r="M4" s="3">
        <v>23466.89</v>
      </c>
      <c r="N4" s="3">
        <f>SUM(B4:M4)</f>
        <v>389641.22</v>
      </c>
    </row>
    <row r="5" spans="1:14" x14ac:dyDescent="0.3">
      <c r="A5" t="s">
        <v>3</v>
      </c>
      <c r="B5" s="3">
        <v>247669.04000000225</v>
      </c>
      <c r="C5" s="3">
        <v>251129.91000000216</v>
      </c>
      <c r="D5" s="3">
        <v>256901.37000000183</v>
      </c>
      <c r="E5" s="3">
        <v>278023.81000000169</v>
      </c>
      <c r="F5" s="3">
        <v>277768.0100000017</v>
      </c>
      <c r="G5" s="3">
        <v>252348.78000000183</v>
      </c>
      <c r="H5" s="3">
        <v>244920.54000000007</v>
      </c>
      <c r="I5" s="3">
        <v>167436.89000000004</v>
      </c>
      <c r="J5" s="3">
        <v>152036.88000000009</v>
      </c>
      <c r="K5" s="3">
        <v>116656.74000000008</v>
      </c>
      <c r="L5" s="3">
        <v>144800.69000000012</v>
      </c>
      <c r="M5" s="3">
        <v>118531.0600000001</v>
      </c>
      <c r="N5" s="3">
        <f t="shared" ref="N5:N7" si="0">SUM(B5:M5)</f>
        <v>2508223.7200000118</v>
      </c>
    </row>
    <row r="6" spans="1:14" x14ac:dyDescent="0.3">
      <c r="A6" t="s">
        <v>4</v>
      </c>
      <c r="B6" s="3">
        <v>136199.68999999994</v>
      </c>
      <c r="C6" s="3">
        <v>133768.65000000002</v>
      </c>
      <c r="D6" s="3">
        <v>143500.81000000008</v>
      </c>
      <c r="E6" s="3">
        <v>153372.20999999996</v>
      </c>
      <c r="F6" s="3">
        <v>129957.52000000002</v>
      </c>
      <c r="G6" s="3">
        <v>121031.37000000002</v>
      </c>
      <c r="H6" s="3">
        <v>125410.79000000004</v>
      </c>
      <c r="I6" s="3">
        <v>122071.22999999995</v>
      </c>
      <c r="J6" s="3">
        <v>145747.03</v>
      </c>
      <c r="K6" s="3">
        <v>138245.80999999994</v>
      </c>
      <c r="L6" s="3">
        <v>106405.38</v>
      </c>
      <c r="M6" s="3">
        <v>103671.94</v>
      </c>
      <c r="N6" s="3">
        <f t="shared" si="0"/>
        <v>1559382.4299999997</v>
      </c>
    </row>
    <row r="7" spans="1:14" x14ac:dyDescent="0.3">
      <c r="A7" t="s">
        <v>1</v>
      </c>
      <c r="B7" s="4">
        <f>SUM(B4:B6)</f>
        <v>402078.73000000219</v>
      </c>
      <c r="C7" s="4">
        <f t="shared" ref="C7:M7" si="1">SUM(C4:C6)</f>
        <v>406268.56000000215</v>
      </c>
      <c r="D7" s="4">
        <f t="shared" si="1"/>
        <v>444207.72000000195</v>
      </c>
      <c r="E7" s="4">
        <f t="shared" si="1"/>
        <v>482981.04000000167</v>
      </c>
      <c r="F7" s="4">
        <f t="shared" si="1"/>
        <v>456680.63000000169</v>
      </c>
      <c r="G7" s="4">
        <f t="shared" si="1"/>
        <v>414569.24000000185</v>
      </c>
      <c r="H7" s="4">
        <f t="shared" si="1"/>
        <v>403207.02000000014</v>
      </c>
      <c r="I7" s="4">
        <f t="shared" si="1"/>
        <v>316483.32</v>
      </c>
      <c r="J7" s="4">
        <f t="shared" si="1"/>
        <v>325068.02000000014</v>
      </c>
      <c r="K7" s="4">
        <f t="shared" si="1"/>
        <v>276356.90000000002</v>
      </c>
      <c r="L7" s="4">
        <f t="shared" si="1"/>
        <v>283676.30000000016</v>
      </c>
      <c r="M7" s="4">
        <f t="shared" si="1"/>
        <v>245669.8900000001</v>
      </c>
      <c r="N7" s="4">
        <f t="shared" si="0"/>
        <v>4457247.3700000104</v>
      </c>
    </row>
    <row r="8" spans="1:14" x14ac:dyDescent="0.3">
      <c r="B8" s="5"/>
      <c r="C8" s="6"/>
      <c r="M8" s="5"/>
    </row>
    <row r="9" spans="1:14" x14ac:dyDescent="0.3">
      <c r="A9" s="1" t="s">
        <v>5</v>
      </c>
      <c r="B9" s="2">
        <v>41640</v>
      </c>
      <c r="C9" s="2">
        <v>41671</v>
      </c>
      <c r="D9" s="2">
        <v>41699</v>
      </c>
      <c r="E9" s="2">
        <v>41730</v>
      </c>
      <c r="F9" s="2">
        <v>41760</v>
      </c>
      <c r="G9" s="2">
        <v>41791</v>
      </c>
      <c r="H9" s="2">
        <v>41821</v>
      </c>
      <c r="I9" s="2">
        <v>41852</v>
      </c>
      <c r="J9" s="2">
        <v>41883</v>
      </c>
      <c r="K9" s="2">
        <v>41913</v>
      </c>
      <c r="L9" s="2">
        <v>41944</v>
      </c>
      <c r="M9" s="2">
        <v>41974</v>
      </c>
      <c r="N9" s="2" t="s">
        <v>1</v>
      </c>
    </row>
    <row r="10" spans="1:14" x14ac:dyDescent="0.3">
      <c r="A10" t="s">
        <v>2</v>
      </c>
      <c r="B10" s="7">
        <v>4776185</v>
      </c>
      <c r="C10" s="7">
        <v>4424699</v>
      </c>
      <c r="D10" s="7">
        <v>4133524</v>
      </c>
      <c r="E10" s="7">
        <v>4101295</v>
      </c>
      <c r="F10" s="7">
        <v>4595757</v>
      </c>
      <c r="G10" s="7">
        <v>4475993</v>
      </c>
      <c r="H10" s="7">
        <v>6194525</v>
      </c>
      <c r="I10" s="7">
        <v>3957731</v>
      </c>
      <c r="J10" s="7">
        <v>4988222</v>
      </c>
      <c r="K10" s="7">
        <v>3551777</v>
      </c>
      <c r="L10" s="7">
        <v>3420471</v>
      </c>
      <c r="M10" s="7">
        <v>2405437</v>
      </c>
      <c r="N10" s="7">
        <f>SUM(B10:M10)</f>
        <v>51025616</v>
      </c>
    </row>
    <row r="11" spans="1:14" x14ac:dyDescent="0.3">
      <c r="A11" t="s">
        <v>3</v>
      </c>
      <c r="B11" s="7">
        <v>17979056</v>
      </c>
      <c r="C11" s="7">
        <v>20168669</v>
      </c>
      <c r="D11" s="7">
        <v>24903715</v>
      </c>
      <c r="E11" s="7">
        <v>46759363</v>
      </c>
      <c r="F11" s="7">
        <v>26664368</v>
      </c>
      <c r="G11" s="7">
        <v>26137110</v>
      </c>
      <c r="H11" s="7">
        <v>31792773</v>
      </c>
      <c r="I11" s="7">
        <v>19415750</v>
      </c>
      <c r="J11" s="7">
        <v>37655763</v>
      </c>
      <c r="K11" s="7">
        <v>15527920</v>
      </c>
      <c r="L11" s="7">
        <v>15694265</v>
      </c>
      <c r="M11" s="7">
        <v>13780237</v>
      </c>
      <c r="N11" s="7">
        <f t="shared" ref="N11:N13" si="2">SUM(B11:M11)</f>
        <v>296478989</v>
      </c>
    </row>
    <row r="12" spans="1:14" x14ac:dyDescent="0.3">
      <c r="A12" t="s">
        <v>4</v>
      </c>
      <c r="B12" s="7">
        <v>20354969</v>
      </c>
      <c r="C12" s="7">
        <v>17053274</v>
      </c>
      <c r="D12" s="7">
        <v>18876695</v>
      </c>
      <c r="E12" s="7">
        <v>19654016</v>
      </c>
      <c r="F12" s="7">
        <v>17240126</v>
      </c>
      <c r="G12" s="7">
        <v>15928285</v>
      </c>
      <c r="H12" s="7">
        <v>19426357</v>
      </c>
      <c r="I12" s="7">
        <v>27176135</v>
      </c>
      <c r="J12" s="7">
        <v>27349460</v>
      </c>
      <c r="K12" s="7">
        <v>25861030</v>
      </c>
      <c r="L12" s="7">
        <v>18903235</v>
      </c>
      <c r="M12" s="7">
        <v>16679313</v>
      </c>
      <c r="N12" s="7">
        <f t="shared" si="2"/>
        <v>244502895</v>
      </c>
    </row>
    <row r="13" spans="1:14" x14ac:dyDescent="0.3">
      <c r="A13" s="1" t="s">
        <v>1</v>
      </c>
      <c r="B13" s="8">
        <f>SUM(B10:B12)</f>
        <v>43110210</v>
      </c>
      <c r="C13" s="8">
        <f t="shared" ref="C13:M13" si="3">SUM(C10:C12)</f>
        <v>41646642</v>
      </c>
      <c r="D13" s="8">
        <f t="shared" si="3"/>
        <v>47913934</v>
      </c>
      <c r="E13" s="8">
        <f t="shared" si="3"/>
        <v>70514674</v>
      </c>
      <c r="F13" s="8">
        <f t="shared" si="3"/>
        <v>48500251</v>
      </c>
      <c r="G13" s="8">
        <f t="shared" si="3"/>
        <v>46541388</v>
      </c>
      <c r="H13" s="8">
        <f t="shared" si="3"/>
        <v>57413655</v>
      </c>
      <c r="I13" s="8">
        <f t="shared" si="3"/>
        <v>50549616</v>
      </c>
      <c r="J13" s="8">
        <f t="shared" si="3"/>
        <v>69993445</v>
      </c>
      <c r="K13" s="8">
        <f t="shared" si="3"/>
        <v>44940727</v>
      </c>
      <c r="L13" s="8">
        <f t="shared" si="3"/>
        <v>38017971</v>
      </c>
      <c r="M13" s="8">
        <f t="shared" si="3"/>
        <v>32864987</v>
      </c>
      <c r="N13" s="8">
        <f t="shared" si="2"/>
        <v>592007500</v>
      </c>
    </row>
    <row r="14" spans="1:14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4" x14ac:dyDescent="0.3">
      <c r="A15" s="1" t="s">
        <v>6</v>
      </c>
      <c r="C15" s="6"/>
      <c r="M15" s="9"/>
    </row>
    <row r="16" spans="1:14" x14ac:dyDescent="0.3">
      <c r="A16" t="s">
        <v>2</v>
      </c>
      <c r="B16" s="10">
        <f>IFERROR(B4/(B10/1000),0)</f>
        <v>3.8126663854101124</v>
      </c>
      <c r="C16" s="10">
        <f t="shared" ref="C16:N16" si="4">IFERROR(C4/(C10/1000),0)</f>
        <v>4.8297070602994694</v>
      </c>
      <c r="D16" s="10">
        <f t="shared" si="4"/>
        <v>10.597625657913197</v>
      </c>
      <c r="E16" s="10">
        <f t="shared" si="4"/>
        <v>12.577739470094201</v>
      </c>
      <c r="F16" s="10">
        <f t="shared" si="4"/>
        <v>10.652238575712337</v>
      </c>
      <c r="G16" s="10">
        <f t="shared" si="4"/>
        <v>9.2022239534333483</v>
      </c>
      <c r="H16" s="10">
        <f t="shared" si="4"/>
        <v>5.3072172604033403</v>
      </c>
      <c r="I16" s="10">
        <f t="shared" si="4"/>
        <v>6.8158245216766877</v>
      </c>
      <c r="J16" s="10">
        <f t="shared" si="4"/>
        <v>5.4697064404912217</v>
      </c>
      <c r="K16" s="10">
        <f t="shared" si="4"/>
        <v>6.0404552425447875</v>
      </c>
      <c r="L16" s="10">
        <f t="shared" si="4"/>
        <v>9.492911941074782</v>
      </c>
      <c r="M16" s="10">
        <f t="shared" si="4"/>
        <v>9.755769949493585</v>
      </c>
      <c r="N16" s="11">
        <f t="shared" si="4"/>
        <v>7.6361884587537361</v>
      </c>
    </row>
    <row r="17" spans="1:14" x14ac:dyDescent="0.3">
      <c r="A17" t="s">
        <v>3</v>
      </c>
      <c r="B17" s="10">
        <f t="shared" ref="B17:N17" si="5">IFERROR(B5/(B11/1000),0)</f>
        <v>13.775419577090268</v>
      </c>
      <c r="C17" s="10">
        <f t="shared" si="5"/>
        <v>12.451486511083212</v>
      </c>
      <c r="D17" s="10">
        <f t="shared" si="5"/>
        <v>10.31578501440455</v>
      </c>
      <c r="E17" s="10">
        <f t="shared" si="5"/>
        <v>5.9458425470852054</v>
      </c>
      <c r="F17" s="10">
        <f t="shared" si="5"/>
        <v>10.417198337496757</v>
      </c>
      <c r="G17" s="10">
        <f t="shared" si="5"/>
        <v>9.6548080487858776</v>
      </c>
      <c r="H17" s="10">
        <f t="shared" si="5"/>
        <v>7.7036545380926684</v>
      </c>
      <c r="I17" s="10">
        <f t="shared" si="5"/>
        <v>8.6237662722274457</v>
      </c>
      <c r="J17" s="10">
        <f t="shared" si="5"/>
        <v>4.0375461254098104</v>
      </c>
      <c r="K17" s="10">
        <f t="shared" si="5"/>
        <v>7.5127087208074279</v>
      </c>
      <c r="L17" s="10">
        <f t="shared" si="5"/>
        <v>9.226344145456963</v>
      </c>
      <c r="M17" s="10">
        <f t="shared" si="5"/>
        <v>8.6015255035163847</v>
      </c>
      <c r="N17" s="11">
        <f t="shared" si="5"/>
        <v>8.4600386977169961</v>
      </c>
    </row>
    <row r="18" spans="1:14" x14ac:dyDescent="0.3">
      <c r="A18" t="s">
        <v>4</v>
      </c>
      <c r="B18" s="10">
        <f t="shared" ref="B18:N19" si="6">IFERROR(B6/(B12/1000),0)</f>
        <v>6.6912256167032202</v>
      </c>
      <c r="C18" s="10">
        <f t="shared" si="6"/>
        <v>7.8441623585007791</v>
      </c>
      <c r="D18" s="10">
        <f t="shared" si="6"/>
        <v>7.6020092500302665</v>
      </c>
      <c r="E18" s="10">
        <f t="shared" si="6"/>
        <v>7.803606652197697</v>
      </c>
      <c r="F18" s="10">
        <f t="shared" si="6"/>
        <v>7.5380841184107368</v>
      </c>
      <c r="G18" s="10">
        <f t="shared" si="6"/>
        <v>7.5985186101328566</v>
      </c>
      <c r="H18" s="10">
        <f t="shared" si="6"/>
        <v>6.4557029400829009</v>
      </c>
      <c r="I18" s="10">
        <f t="shared" si="6"/>
        <v>4.491853974084246</v>
      </c>
      <c r="J18" s="10">
        <f t="shared" si="6"/>
        <v>5.3290642667167836</v>
      </c>
      <c r="K18" s="10">
        <f t="shared" si="6"/>
        <v>5.3457194087010436</v>
      </c>
      <c r="L18" s="10">
        <f t="shared" si="6"/>
        <v>5.6289508118583935</v>
      </c>
      <c r="M18" s="10">
        <f t="shared" si="6"/>
        <v>6.2156001269356844</v>
      </c>
      <c r="N18" s="11">
        <f t="shared" si="6"/>
        <v>6.3777667336004331</v>
      </c>
    </row>
    <row r="19" spans="1:14" x14ac:dyDescent="0.3">
      <c r="A19" s="1" t="s">
        <v>1</v>
      </c>
      <c r="B19" s="11">
        <f t="shared" si="6"/>
        <v>9.3267634279675793</v>
      </c>
      <c r="C19" s="11">
        <f t="shared" si="6"/>
        <v>9.7551336792052084</v>
      </c>
      <c r="D19" s="11">
        <f t="shared" si="6"/>
        <v>9.2709507008963605</v>
      </c>
      <c r="E19" s="11">
        <f t="shared" si="6"/>
        <v>6.849369253270627</v>
      </c>
      <c r="F19" s="11">
        <f t="shared" si="6"/>
        <v>9.4160467334488995</v>
      </c>
      <c r="G19" s="11">
        <f t="shared" si="6"/>
        <v>8.907539242276183</v>
      </c>
      <c r="H19" s="11">
        <f t="shared" si="6"/>
        <v>7.0228418657547609</v>
      </c>
      <c r="I19" s="11">
        <f t="shared" si="6"/>
        <v>6.2608451862423644</v>
      </c>
      <c r="J19" s="11">
        <f t="shared" si="6"/>
        <v>4.6442637592706015</v>
      </c>
      <c r="K19" s="11">
        <f t="shared" si="6"/>
        <v>6.1493642503825097</v>
      </c>
      <c r="L19" s="11">
        <f t="shared" si="6"/>
        <v>7.4616370242378318</v>
      </c>
      <c r="M19" s="11">
        <f t="shared" si="6"/>
        <v>7.4751251232808977</v>
      </c>
      <c r="N19" s="11">
        <f t="shared" si="6"/>
        <v>7.5290386861653111</v>
      </c>
    </row>
    <row r="24" spans="1:14" x14ac:dyDescent="0.3">
      <c r="A24" s="1" t="s">
        <v>8</v>
      </c>
    </row>
    <row r="25" spans="1:14" x14ac:dyDescent="0.3">
      <c r="A25" s="1" t="s">
        <v>0</v>
      </c>
      <c r="B25" s="2">
        <v>41640</v>
      </c>
      <c r="C25" s="2">
        <v>41671</v>
      </c>
      <c r="D25" s="2">
        <v>41699</v>
      </c>
      <c r="E25" s="2">
        <v>41730</v>
      </c>
      <c r="F25" s="2">
        <v>41760</v>
      </c>
      <c r="G25" s="2">
        <v>41791</v>
      </c>
      <c r="H25" s="2">
        <v>41821</v>
      </c>
      <c r="I25" s="2">
        <v>41852</v>
      </c>
      <c r="J25" s="2">
        <v>41883</v>
      </c>
      <c r="K25" s="2">
        <v>41913</v>
      </c>
      <c r="L25" s="2">
        <v>41944</v>
      </c>
      <c r="M25" s="2">
        <v>41974</v>
      </c>
      <c r="N25" s="2" t="s">
        <v>1</v>
      </c>
    </row>
    <row r="26" spans="1:14" x14ac:dyDescent="0.3">
      <c r="A26" t="s">
        <v>2</v>
      </c>
      <c r="B26" s="3">
        <v>635.82322799999997</v>
      </c>
      <c r="C26" s="3">
        <v>645.84829200000001</v>
      </c>
      <c r="D26" s="3">
        <v>889.06779400000005</v>
      </c>
      <c r="E26" s="3">
        <v>2722.5681550000004</v>
      </c>
      <c r="F26" s="3">
        <v>4182.5355820000004</v>
      </c>
      <c r="G26" s="3">
        <v>2305.8936700000004</v>
      </c>
      <c r="H26" s="3">
        <v>140.280609</v>
      </c>
      <c r="I26" s="3">
        <v>81.892576999999989</v>
      </c>
      <c r="J26" s="3">
        <v>70.663602999999995</v>
      </c>
      <c r="K26" s="3">
        <v>41.614011999999995</v>
      </c>
      <c r="L26" s="3">
        <v>66.729281</v>
      </c>
      <c r="M26" s="3">
        <v>97.864599999999996</v>
      </c>
      <c r="N26" s="3">
        <f>SUM(B26:M26)</f>
        <v>11880.781403000003</v>
      </c>
    </row>
    <row r="27" spans="1:14" x14ac:dyDescent="0.3">
      <c r="A27" t="s">
        <v>3</v>
      </c>
      <c r="B27" s="3">
        <v>4650.1304630000004</v>
      </c>
      <c r="C27" s="3">
        <v>4842.6593979999998</v>
      </c>
      <c r="D27" s="3">
        <v>6650.9654640000008</v>
      </c>
      <c r="E27" s="3">
        <v>8467.9378159999997</v>
      </c>
      <c r="F27" s="3">
        <v>19259.600086000002</v>
      </c>
      <c r="G27" s="3">
        <v>27871.793699999995</v>
      </c>
      <c r="H27" s="3">
        <v>18712.286182000003</v>
      </c>
      <c r="I27" s="3">
        <v>16146.173165</v>
      </c>
      <c r="J27" s="3">
        <v>44121.644952999995</v>
      </c>
      <c r="K27" s="3">
        <v>363.583415</v>
      </c>
      <c r="L27" s="3">
        <v>409.04243499999995</v>
      </c>
      <c r="M27" s="3">
        <v>3407.6319400000002</v>
      </c>
      <c r="N27" s="3">
        <f t="shared" ref="N27:N29" si="7">SUM(B27:M27)</f>
        <v>154903.44901700001</v>
      </c>
    </row>
    <row r="28" spans="1:14" x14ac:dyDescent="0.3">
      <c r="A28" t="s">
        <v>4</v>
      </c>
      <c r="B28" s="3">
        <v>14170.3223</v>
      </c>
      <c r="C28" s="3">
        <v>15070.919449999998</v>
      </c>
      <c r="D28" s="3">
        <v>7957.7833639999999</v>
      </c>
      <c r="E28" s="3">
        <v>1103.4554130000001</v>
      </c>
      <c r="F28" s="3">
        <v>11903.486151999999</v>
      </c>
      <c r="G28" s="3">
        <v>4074.6152189999993</v>
      </c>
      <c r="H28" s="3">
        <v>8078.514282000001</v>
      </c>
      <c r="I28" s="3">
        <v>754.54740500000003</v>
      </c>
      <c r="J28" s="3">
        <v>740.03621599999997</v>
      </c>
      <c r="K28" s="3">
        <v>704.03527699999995</v>
      </c>
      <c r="L28" s="3">
        <v>612.38560700000005</v>
      </c>
      <c r="M28" s="3">
        <v>577.12590899999998</v>
      </c>
      <c r="N28" s="3">
        <f t="shared" si="7"/>
        <v>65747.226593999992</v>
      </c>
    </row>
    <row r="29" spans="1:14" x14ac:dyDescent="0.3">
      <c r="A29" t="s">
        <v>1</v>
      </c>
      <c r="B29" s="4">
        <f>SUM(B26:B28)</f>
        <v>19456.275991000002</v>
      </c>
      <c r="C29" s="4">
        <f t="shared" ref="C29:M29" si="8">SUM(C26:C28)</f>
        <v>20559.427139999996</v>
      </c>
      <c r="D29" s="4">
        <f t="shared" si="8"/>
        <v>15497.816622000002</v>
      </c>
      <c r="E29" s="4">
        <f t="shared" si="8"/>
        <v>12293.961384</v>
      </c>
      <c r="F29" s="4">
        <f t="shared" si="8"/>
        <v>35345.62182</v>
      </c>
      <c r="G29" s="4">
        <f t="shared" si="8"/>
        <v>34252.302588999999</v>
      </c>
      <c r="H29" s="4">
        <f t="shared" si="8"/>
        <v>26931.081073000005</v>
      </c>
      <c r="I29" s="4">
        <f t="shared" si="8"/>
        <v>16982.613147</v>
      </c>
      <c r="J29" s="4">
        <f t="shared" si="8"/>
        <v>44932.344771999997</v>
      </c>
      <c r="K29" s="4">
        <f t="shared" si="8"/>
        <v>1109.232704</v>
      </c>
      <c r="L29" s="4">
        <f t="shared" si="8"/>
        <v>1088.1573229999999</v>
      </c>
      <c r="M29" s="4">
        <f t="shared" si="8"/>
        <v>4082.622449</v>
      </c>
      <c r="N29" s="4">
        <f t="shared" si="7"/>
        <v>232531.45701399996</v>
      </c>
    </row>
    <row r="30" spans="1:14" x14ac:dyDescent="0.3">
      <c r="B30" s="5"/>
      <c r="C30" s="6"/>
      <c r="M30" s="5"/>
    </row>
    <row r="31" spans="1:14" x14ac:dyDescent="0.3">
      <c r="A31" s="1" t="s">
        <v>5</v>
      </c>
      <c r="B31" s="2">
        <v>41640</v>
      </c>
      <c r="C31" s="2">
        <v>41671</v>
      </c>
      <c r="D31" s="2">
        <v>41699</v>
      </c>
      <c r="E31" s="2">
        <v>41730</v>
      </c>
      <c r="F31" s="2">
        <v>41760</v>
      </c>
      <c r="G31" s="2">
        <v>41791</v>
      </c>
      <c r="H31" s="2">
        <v>41821</v>
      </c>
      <c r="I31" s="2">
        <v>41852</v>
      </c>
      <c r="J31" s="2">
        <v>41883</v>
      </c>
      <c r="K31" s="2">
        <v>41913</v>
      </c>
      <c r="L31" s="2">
        <v>41944</v>
      </c>
      <c r="M31" s="2">
        <v>41974</v>
      </c>
      <c r="N31" s="2" t="s">
        <v>1</v>
      </c>
    </row>
    <row r="32" spans="1:14" x14ac:dyDescent="0.3">
      <c r="A32" t="s">
        <v>2</v>
      </c>
      <c r="B32" s="7">
        <v>4876.9233795570644</v>
      </c>
      <c r="C32" s="7">
        <v>5296.4201346974378</v>
      </c>
      <c r="D32" s="7">
        <v>69145.186632257901</v>
      </c>
      <c r="E32" s="7">
        <v>472974.02398127416</v>
      </c>
      <c r="F32" s="7">
        <v>582298.85233437165</v>
      </c>
      <c r="G32" s="7">
        <v>434329.5797399758</v>
      </c>
      <c r="H32" s="7">
        <v>55111.279800794611</v>
      </c>
      <c r="I32" s="7">
        <v>2251.1641945090551</v>
      </c>
      <c r="J32" s="7">
        <v>1648.4276613536501</v>
      </c>
      <c r="K32" s="7">
        <v>640.28474295166632</v>
      </c>
      <c r="L32" s="7">
        <v>1455.8273273308766</v>
      </c>
      <c r="M32" s="7">
        <v>3159.2941582363183</v>
      </c>
      <c r="N32" s="7">
        <f>SUM(B32:M32)</f>
        <v>1633187.2640873101</v>
      </c>
    </row>
    <row r="33" spans="1:14" x14ac:dyDescent="0.3">
      <c r="A33" t="s">
        <v>3</v>
      </c>
      <c r="B33" s="7">
        <v>351568.4010255934</v>
      </c>
      <c r="C33" s="7">
        <v>394479.63321904751</v>
      </c>
      <c r="D33" s="7">
        <v>945640.95713004353</v>
      </c>
      <c r="E33" s="7">
        <v>1298762.8512335904</v>
      </c>
      <c r="F33" s="7">
        <v>2354851.8919734019</v>
      </c>
      <c r="G33" s="7">
        <v>3523663.1231218334</v>
      </c>
      <c r="H33" s="7">
        <v>1940727.8187929238</v>
      </c>
      <c r="I33" s="7">
        <v>1650547.2861034069</v>
      </c>
      <c r="J33" s="7">
        <v>4448234.3741605785</v>
      </c>
      <c r="K33" s="7">
        <v>46551.037839127071</v>
      </c>
      <c r="L33" s="7">
        <v>55908.955311260645</v>
      </c>
      <c r="M33" s="7">
        <v>431252.11044145981</v>
      </c>
      <c r="N33" s="7">
        <f t="shared" ref="N33:N35" si="9">SUM(B33:M33)</f>
        <v>17442188.440352269</v>
      </c>
    </row>
    <row r="34" spans="1:14" x14ac:dyDescent="0.3">
      <c r="A34" t="s">
        <v>4</v>
      </c>
      <c r="B34" s="7">
        <v>3758094.5611451524</v>
      </c>
      <c r="C34" s="7">
        <v>4040295.7294783336</v>
      </c>
      <c r="D34" s="7">
        <v>4324721.0892286273</v>
      </c>
      <c r="E34" s="7">
        <v>295734.71941960335</v>
      </c>
      <c r="F34" s="7">
        <v>1369294.157545693</v>
      </c>
      <c r="G34" s="7">
        <v>702117.15486151131</v>
      </c>
      <c r="H34" s="7">
        <v>1675486.9330873131</v>
      </c>
      <c r="I34" s="7">
        <v>205540.64971821997</v>
      </c>
      <c r="J34" s="7">
        <v>192251.84816121933</v>
      </c>
      <c r="K34" s="7">
        <v>170937.37981824813</v>
      </c>
      <c r="L34" s="7">
        <v>139676.83404642704</v>
      </c>
      <c r="M34" s="7">
        <v>126000.53055789359</v>
      </c>
      <c r="N34" s="7">
        <f t="shared" si="9"/>
        <v>17000151.587068241</v>
      </c>
    </row>
    <row r="35" spans="1:14" x14ac:dyDescent="0.3">
      <c r="A35" s="1" t="s">
        <v>1</v>
      </c>
      <c r="B35" s="8">
        <f>SUM(B32:B34)</f>
        <v>4114539.8855503029</v>
      </c>
      <c r="C35" s="8">
        <f t="shared" ref="C35:M35" si="10">SUM(C32:C34)</f>
        <v>4440071.7828320786</v>
      </c>
      <c r="D35" s="8">
        <f t="shared" si="10"/>
        <v>5339507.2329909289</v>
      </c>
      <c r="E35" s="8">
        <f t="shared" si="10"/>
        <v>2067471.5946344677</v>
      </c>
      <c r="F35" s="8">
        <f t="shared" si="10"/>
        <v>4306444.9018534664</v>
      </c>
      <c r="G35" s="8">
        <f t="shared" si="10"/>
        <v>4660109.8577233208</v>
      </c>
      <c r="H35" s="8">
        <f t="shared" si="10"/>
        <v>3671326.0316810315</v>
      </c>
      <c r="I35" s="8">
        <f t="shared" si="10"/>
        <v>1858339.100016136</v>
      </c>
      <c r="J35" s="8">
        <f t="shared" si="10"/>
        <v>4642134.6499831518</v>
      </c>
      <c r="K35" s="8">
        <f t="shared" si="10"/>
        <v>218128.70240032687</v>
      </c>
      <c r="L35" s="8">
        <f t="shared" si="10"/>
        <v>197041.61668501855</v>
      </c>
      <c r="M35" s="8">
        <f t="shared" si="10"/>
        <v>560411.93515758973</v>
      </c>
      <c r="N35" s="8">
        <f t="shared" si="9"/>
        <v>36075527.291507818</v>
      </c>
    </row>
    <row r="36" spans="1:14" x14ac:dyDescent="0.3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 spans="1:14" x14ac:dyDescent="0.3">
      <c r="A37" s="1" t="s">
        <v>6</v>
      </c>
      <c r="C37" s="6"/>
      <c r="M37" s="9"/>
    </row>
    <row r="38" spans="1:14" x14ac:dyDescent="0.3">
      <c r="A38" t="s">
        <v>2</v>
      </c>
      <c r="B38" s="10">
        <f>IFERROR(B26/(B32/1000),0)</f>
        <v>130.37383992236252</v>
      </c>
      <c r="C38" s="10">
        <f t="shared" ref="C38:N38" si="11">IFERROR(C26/(C32/1000),0)</f>
        <v>121.94053258142722</v>
      </c>
      <c r="D38" s="10">
        <f t="shared" si="11"/>
        <v>12.857985310364734</v>
      </c>
      <c r="E38" s="10">
        <f t="shared" si="11"/>
        <v>5.7562741650856317</v>
      </c>
      <c r="F38" s="10">
        <f t="shared" si="11"/>
        <v>7.1827989446186926</v>
      </c>
      <c r="G38" s="10">
        <f t="shared" si="11"/>
        <v>5.3090873326667998</v>
      </c>
      <c r="H38" s="10">
        <f t="shared" si="11"/>
        <v>2.5454064849711107</v>
      </c>
      <c r="I38" s="10">
        <f t="shared" si="11"/>
        <v>36.37787825505972</v>
      </c>
      <c r="J38" s="10">
        <f t="shared" si="11"/>
        <v>42.867275681343941</v>
      </c>
      <c r="K38" s="10">
        <f t="shared" si="11"/>
        <v>64.992977668283046</v>
      </c>
      <c r="L38" s="10">
        <f t="shared" si="11"/>
        <v>45.835986004151948</v>
      </c>
      <c r="M38" s="10">
        <f t="shared" si="11"/>
        <v>30.976729325715301</v>
      </c>
      <c r="N38" s="11">
        <f t="shared" si="11"/>
        <v>7.2745983661827385</v>
      </c>
    </row>
    <row r="39" spans="1:14" x14ac:dyDescent="0.3">
      <c r="A39" t="s">
        <v>3</v>
      </c>
      <c r="B39" s="10">
        <f t="shared" ref="B39:N40" si="12">IFERROR(B27/(B33/1000),0)</f>
        <v>13.226815747475214</v>
      </c>
      <c r="C39" s="10">
        <f t="shared" si="12"/>
        <v>12.276069510820491</v>
      </c>
      <c r="D39" s="10">
        <f t="shared" si="12"/>
        <v>7.033288283309167</v>
      </c>
      <c r="E39" s="10">
        <f t="shared" si="12"/>
        <v>6.5200030998399638</v>
      </c>
      <c r="F39" s="10">
        <f t="shared" si="12"/>
        <v>8.1786884991141253</v>
      </c>
      <c r="G39" s="10">
        <f t="shared" si="12"/>
        <v>7.9098917025037938</v>
      </c>
      <c r="H39" s="10">
        <f t="shared" si="12"/>
        <v>9.6418910476784419</v>
      </c>
      <c r="I39" s="10">
        <f t="shared" si="12"/>
        <v>9.782314812147975</v>
      </c>
      <c r="J39" s="10">
        <f t="shared" si="12"/>
        <v>9.9189119191423334</v>
      </c>
      <c r="K39" s="10">
        <f t="shared" si="12"/>
        <v>7.8104255431744845</v>
      </c>
      <c r="L39" s="10">
        <f t="shared" si="12"/>
        <v>7.3162238987072357</v>
      </c>
      <c r="M39" s="10">
        <f t="shared" si="12"/>
        <v>7.9017165539473186</v>
      </c>
      <c r="N39" s="11">
        <f t="shared" si="12"/>
        <v>8.8809640800940421</v>
      </c>
    </row>
    <row r="40" spans="1:14" x14ac:dyDescent="0.3">
      <c r="A40" t="s">
        <v>4</v>
      </c>
      <c r="B40" s="10">
        <f t="shared" si="12"/>
        <v>3.770613556802592</v>
      </c>
      <c r="C40" s="10">
        <f t="shared" si="12"/>
        <v>3.7301525579034513</v>
      </c>
      <c r="D40" s="10">
        <f t="shared" si="12"/>
        <v>1.8400685731665016</v>
      </c>
      <c r="E40" s="10">
        <f t="shared" si="12"/>
        <v>3.7312339084352208</v>
      </c>
      <c r="F40" s="10">
        <f t="shared" si="12"/>
        <v>8.6931548538377399</v>
      </c>
      <c r="G40" s="10">
        <f t="shared" si="12"/>
        <v>5.8033266824305052</v>
      </c>
      <c r="H40" s="10">
        <f t="shared" si="12"/>
        <v>4.8215919339425932</v>
      </c>
      <c r="I40" s="10">
        <f t="shared" si="12"/>
        <v>3.6710373643093228</v>
      </c>
      <c r="J40" s="10">
        <f t="shared" si="12"/>
        <v>3.8493061215173205</v>
      </c>
      <c r="K40" s="10">
        <f t="shared" si="12"/>
        <v>4.1186736204133734</v>
      </c>
      <c r="L40" s="10">
        <f t="shared" si="12"/>
        <v>4.3843033183043785</v>
      </c>
      <c r="M40" s="10">
        <f t="shared" si="12"/>
        <v>4.5803450703314885</v>
      </c>
      <c r="N40" s="11">
        <f t="shared" si="12"/>
        <v>3.8674494316870041</v>
      </c>
    </row>
    <row r="41" spans="1:14" x14ac:dyDescent="0.3">
      <c r="A41" s="1" t="s">
        <v>1</v>
      </c>
      <c r="B41" s="11">
        <f>B29/(B35/1000)</f>
        <v>4.72866384387906</v>
      </c>
      <c r="C41" s="11">
        <f t="shared" ref="C41:N41" si="13">C29/(C35/1000)</f>
        <v>4.6304267465888271</v>
      </c>
      <c r="D41" s="11">
        <f t="shared" si="13"/>
        <v>2.9024806870275346</v>
      </c>
      <c r="E41" s="11">
        <f t="shared" si="13"/>
        <v>5.9463749905466496</v>
      </c>
      <c r="F41" s="11">
        <f t="shared" si="13"/>
        <v>8.2076103666826139</v>
      </c>
      <c r="G41" s="11">
        <f t="shared" si="13"/>
        <v>7.35010624958396</v>
      </c>
      <c r="H41" s="11">
        <f t="shared" si="13"/>
        <v>7.3355187854751129</v>
      </c>
      <c r="I41" s="11">
        <f t="shared" si="13"/>
        <v>9.1385975502816148</v>
      </c>
      <c r="J41" s="11">
        <f t="shared" si="13"/>
        <v>9.6792420211600447</v>
      </c>
      <c r="K41" s="11">
        <f t="shared" si="13"/>
        <v>5.0852212102020813</v>
      </c>
      <c r="L41" s="11">
        <f t="shared" si="13"/>
        <v>5.5224745985487766</v>
      </c>
      <c r="M41" s="11">
        <f t="shared" si="13"/>
        <v>7.2850383670932217</v>
      </c>
      <c r="N41" s="11">
        <f t="shared" si="13"/>
        <v>6.4456842206361289</v>
      </c>
    </row>
    <row r="46" spans="1:14" x14ac:dyDescent="0.3">
      <c r="A46" s="1" t="s">
        <v>7</v>
      </c>
    </row>
    <row r="47" spans="1:14" x14ac:dyDescent="0.3">
      <c r="A47" s="1" t="s">
        <v>0</v>
      </c>
      <c r="B47" s="2">
        <v>41640</v>
      </c>
      <c r="C47" s="2">
        <v>41671</v>
      </c>
      <c r="D47" s="2">
        <v>41699</v>
      </c>
      <c r="E47" s="2">
        <v>41730</v>
      </c>
      <c r="F47" s="2">
        <v>41760</v>
      </c>
      <c r="G47" s="2">
        <v>41791</v>
      </c>
      <c r="H47" s="2">
        <v>41821</v>
      </c>
      <c r="I47" s="2">
        <v>41852</v>
      </c>
      <c r="J47" s="2">
        <v>41883</v>
      </c>
      <c r="K47" s="2">
        <v>41913</v>
      </c>
      <c r="L47" s="2">
        <v>41944</v>
      </c>
      <c r="M47" s="2">
        <v>41974</v>
      </c>
      <c r="N47" s="2" t="s">
        <v>1</v>
      </c>
    </row>
    <row r="48" spans="1:14" x14ac:dyDescent="0.3">
      <c r="A48" t="s">
        <v>2</v>
      </c>
      <c r="B48" s="3">
        <v>4956.33</v>
      </c>
      <c r="C48" s="3">
        <v>6137.5600000000013</v>
      </c>
      <c r="D48" s="3">
        <v>6816.25</v>
      </c>
      <c r="E48" s="3">
        <v>5768.5</v>
      </c>
      <c r="F48" s="3">
        <v>7437.01</v>
      </c>
      <c r="G48" s="3">
        <v>9935.82</v>
      </c>
      <c r="H48" s="3">
        <v>12018.27</v>
      </c>
      <c r="I48" s="3">
        <v>11293.3</v>
      </c>
      <c r="J48" s="3">
        <v>8280.2799999999988</v>
      </c>
      <c r="K48" s="3">
        <v>6651.5700000000006</v>
      </c>
      <c r="L48" s="3">
        <v>5634.7199999999993</v>
      </c>
      <c r="M48" s="3">
        <v>6956.6100000000006</v>
      </c>
      <c r="N48" s="3">
        <f>SUM(B48:M48)</f>
        <v>91886.220000000016</v>
      </c>
    </row>
    <row r="49" spans="1:14" x14ac:dyDescent="0.3">
      <c r="A49" t="s">
        <v>3</v>
      </c>
      <c r="B49" s="3">
        <v>41810.520000000004</v>
      </c>
      <c r="C49" s="3">
        <v>62467.03</v>
      </c>
      <c r="D49" s="3">
        <v>87252.650000000009</v>
      </c>
      <c r="E49" s="3">
        <v>85685.119999999995</v>
      </c>
      <c r="F49" s="3">
        <v>95768.809999999983</v>
      </c>
      <c r="G49" s="3">
        <v>109668.25</v>
      </c>
      <c r="H49" s="3">
        <v>104684.76999999999</v>
      </c>
      <c r="I49" s="3">
        <v>93428.64</v>
      </c>
      <c r="J49" s="3">
        <v>66338.25</v>
      </c>
      <c r="K49" s="3">
        <v>65982.87</v>
      </c>
      <c r="L49" s="3">
        <v>53278.05</v>
      </c>
      <c r="M49" s="3">
        <v>59210.879999999997</v>
      </c>
      <c r="N49" s="3">
        <f t="shared" ref="N49:N51" si="14">SUM(B49:M49)</f>
        <v>925575.84000000008</v>
      </c>
    </row>
    <row r="50" spans="1:14" x14ac:dyDescent="0.3">
      <c r="A50" t="s">
        <v>4</v>
      </c>
      <c r="B50" s="3">
        <v>25479.919999999998</v>
      </c>
      <c r="C50" s="3">
        <v>25111.98</v>
      </c>
      <c r="D50" s="3">
        <v>37699.61</v>
      </c>
      <c r="E50" s="3">
        <v>42058.63</v>
      </c>
      <c r="F50" s="3">
        <v>52977.19</v>
      </c>
      <c r="G50" s="3">
        <v>66208.25</v>
      </c>
      <c r="H50" s="3">
        <v>52442</v>
      </c>
      <c r="I50" s="3">
        <v>58791.6</v>
      </c>
      <c r="J50" s="3">
        <v>62228.579999999994</v>
      </c>
      <c r="K50" s="3">
        <v>50814.74</v>
      </c>
      <c r="L50" s="3">
        <v>64011.450000000004</v>
      </c>
      <c r="M50" s="3">
        <v>77864.2</v>
      </c>
      <c r="N50" s="3">
        <f t="shared" si="14"/>
        <v>615688.14999999991</v>
      </c>
    </row>
    <row r="51" spans="1:14" x14ac:dyDescent="0.3">
      <c r="A51" t="s">
        <v>1</v>
      </c>
      <c r="B51" s="4">
        <f>SUM(B48:B50)</f>
        <v>72246.77</v>
      </c>
      <c r="C51" s="4">
        <f t="shared" ref="C51:M51" si="15">SUM(C48:C50)</f>
        <v>93716.569999999992</v>
      </c>
      <c r="D51" s="4">
        <f t="shared" si="15"/>
        <v>131768.51</v>
      </c>
      <c r="E51" s="4">
        <f t="shared" si="15"/>
        <v>133512.25</v>
      </c>
      <c r="F51" s="4">
        <f t="shared" si="15"/>
        <v>156183.00999999998</v>
      </c>
      <c r="G51" s="4">
        <f t="shared" si="15"/>
        <v>185812.32</v>
      </c>
      <c r="H51" s="4">
        <f t="shared" si="15"/>
        <v>169145.03999999998</v>
      </c>
      <c r="I51" s="4">
        <f t="shared" si="15"/>
        <v>163513.54</v>
      </c>
      <c r="J51" s="4">
        <f t="shared" si="15"/>
        <v>136847.10999999999</v>
      </c>
      <c r="K51" s="4">
        <f t="shared" si="15"/>
        <v>123449.18</v>
      </c>
      <c r="L51" s="4">
        <f t="shared" si="15"/>
        <v>122924.22</v>
      </c>
      <c r="M51" s="4">
        <f t="shared" si="15"/>
        <v>144031.69</v>
      </c>
      <c r="N51" s="4">
        <f t="shared" si="14"/>
        <v>1633150.21</v>
      </c>
    </row>
    <row r="52" spans="1:14" x14ac:dyDescent="0.3">
      <c r="B52" s="5"/>
      <c r="C52" s="6"/>
      <c r="M52" s="5"/>
    </row>
    <row r="53" spans="1:14" x14ac:dyDescent="0.3">
      <c r="A53" s="1" t="s">
        <v>5</v>
      </c>
      <c r="B53" s="2">
        <v>41640</v>
      </c>
      <c r="C53" s="2">
        <v>41671</v>
      </c>
      <c r="D53" s="2">
        <v>41699</v>
      </c>
      <c r="E53" s="2">
        <v>41730</v>
      </c>
      <c r="F53" s="2">
        <v>41760</v>
      </c>
      <c r="G53" s="2">
        <v>41791</v>
      </c>
      <c r="H53" s="2">
        <v>41821</v>
      </c>
      <c r="I53" s="2">
        <v>41852</v>
      </c>
      <c r="J53" s="2">
        <v>41883</v>
      </c>
      <c r="K53" s="2">
        <v>41913</v>
      </c>
      <c r="L53" s="2">
        <v>41944</v>
      </c>
      <c r="M53" s="2">
        <v>41974</v>
      </c>
      <c r="N53" s="2" t="s">
        <v>1</v>
      </c>
    </row>
    <row r="54" spans="1:14" x14ac:dyDescent="0.3">
      <c r="A54" t="s">
        <v>2</v>
      </c>
      <c r="B54" s="7">
        <v>5641952</v>
      </c>
      <c r="C54" s="7">
        <v>7147982</v>
      </c>
      <c r="D54" s="7">
        <v>8495348</v>
      </c>
      <c r="E54" s="7">
        <v>7069421</v>
      </c>
      <c r="F54" s="7">
        <v>7180127</v>
      </c>
      <c r="G54" s="7">
        <v>8657839</v>
      </c>
      <c r="H54" s="7">
        <v>8705612</v>
      </c>
      <c r="I54" s="7">
        <v>10888737</v>
      </c>
      <c r="J54" s="7">
        <v>6701807</v>
      </c>
      <c r="K54" s="7">
        <v>6753092</v>
      </c>
      <c r="L54" s="7">
        <v>5320921</v>
      </c>
      <c r="M54" s="7">
        <v>5655656</v>
      </c>
      <c r="N54" s="7">
        <f>SUM(B54:M54)</f>
        <v>88218494</v>
      </c>
    </row>
    <row r="55" spans="1:14" x14ac:dyDescent="0.3">
      <c r="A55" t="s">
        <v>3</v>
      </c>
      <c r="B55" s="7">
        <v>50867772</v>
      </c>
      <c r="C55" s="7">
        <v>56032939</v>
      </c>
      <c r="D55" s="7">
        <v>68640015</v>
      </c>
      <c r="E55" s="7">
        <v>69867501</v>
      </c>
      <c r="F55" s="7">
        <v>79816545</v>
      </c>
      <c r="G55" s="7">
        <v>84862237</v>
      </c>
      <c r="H55" s="7">
        <v>89380729</v>
      </c>
      <c r="I55" s="7">
        <v>86470726</v>
      </c>
      <c r="J55" s="7">
        <v>36296940</v>
      </c>
      <c r="K55" s="7">
        <v>46856243</v>
      </c>
      <c r="L55" s="7">
        <v>35843869</v>
      </c>
      <c r="M55" s="7">
        <v>36214154</v>
      </c>
      <c r="N55" s="7">
        <f t="shared" ref="N55:N57" si="16">SUM(B55:M55)</f>
        <v>741149670</v>
      </c>
    </row>
    <row r="56" spans="1:14" x14ac:dyDescent="0.3">
      <c r="A56" t="s">
        <v>4</v>
      </c>
      <c r="B56" s="7">
        <v>97110622</v>
      </c>
      <c r="C56" s="7">
        <v>81114250</v>
      </c>
      <c r="D56" s="7">
        <v>83573128</v>
      </c>
      <c r="E56" s="7">
        <v>86212193</v>
      </c>
      <c r="F56" s="7">
        <v>91220406</v>
      </c>
      <c r="G56" s="7">
        <v>97608417</v>
      </c>
      <c r="H56" s="7">
        <v>114699544</v>
      </c>
      <c r="I56" s="7">
        <v>128747014</v>
      </c>
      <c r="J56" s="7">
        <v>114316137</v>
      </c>
      <c r="K56" s="7">
        <v>101538857</v>
      </c>
      <c r="L56" s="7">
        <v>89970713</v>
      </c>
      <c r="M56" s="7">
        <v>84796947</v>
      </c>
      <c r="N56" s="7">
        <f t="shared" si="16"/>
        <v>1170908228</v>
      </c>
    </row>
    <row r="57" spans="1:14" x14ac:dyDescent="0.3">
      <c r="A57" s="1" t="s">
        <v>1</v>
      </c>
      <c r="B57" s="8">
        <f>SUM(B54:B56)</f>
        <v>153620346</v>
      </c>
      <c r="C57" s="8">
        <f t="shared" ref="C57:M57" si="17">SUM(C54:C56)</f>
        <v>144295171</v>
      </c>
      <c r="D57" s="8">
        <f t="shared" si="17"/>
        <v>160708491</v>
      </c>
      <c r="E57" s="8">
        <f t="shared" si="17"/>
        <v>163149115</v>
      </c>
      <c r="F57" s="8">
        <f t="shared" si="17"/>
        <v>178217078</v>
      </c>
      <c r="G57" s="8">
        <f t="shared" si="17"/>
        <v>191128493</v>
      </c>
      <c r="H57" s="8">
        <f t="shared" si="17"/>
        <v>212785885</v>
      </c>
      <c r="I57" s="8">
        <f t="shared" si="17"/>
        <v>226106477</v>
      </c>
      <c r="J57" s="8">
        <f t="shared" si="17"/>
        <v>157314884</v>
      </c>
      <c r="K57" s="8">
        <f t="shared" si="17"/>
        <v>155148192</v>
      </c>
      <c r="L57" s="8">
        <f t="shared" si="17"/>
        <v>131135503</v>
      </c>
      <c r="M57" s="8">
        <f t="shared" si="17"/>
        <v>126666757</v>
      </c>
      <c r="N57" s="8">
        <f t="shared" si="16"/>
        <v>2000276392</v>
      </c>
    </row>
    <row r="58" spans="1:14" x14ac:dyDescent="0.3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1:14" x14ac:dyDescent="0.3">
      <c r="A59" s="1" t="s">
        <v>6</v>
      </c>
      <c r="C59" s="6"/>
      <c r="M59" s="9"/>
    </row>
    <row r="60" spans="1:14" x14ac:dyDescent="0.3">
      <c r="A60" t="s">
        <v>2</v>
      </c>
      <c r="B60" s="10">
        <f>B48/(B54/1000)</f>
        <v>0.87847787432434732</v>
      </c>
      <c r="C60" s="10">
        <f t="shared" ref="C60:N63" si="18">C48/(C54/1000)</f>
        <v>0.85864234129296935</v>
      </c>
      <c r="D60" s="10">
        <f t="shared" si="18"/>
        <v>0.80235088662642196</v>
      </c>
      <c r="E60" s="10">
        <f t="shared" si="18"/>
        <v>0.81597913039837344</v>
      </c>
      <c r="F60" s="10">
        <f t="shared" si="18"/>
        <v>1.0357769437782924</v>
      </c>
      <c r="G60" s="10">
        <f t="shared" si="18"/>
        <v>1.1476096979858368</v>
      </c>
      <c r="H60" s="10">
        <f t="shared" si="18"/>
        <v>1.3805198301968893</v>
      </c>
      <c r="I60" s="10">
        <f t="shared" si="18"/>
        <v>1.0371542631620179</v>
      </c>
      <c r="J60" s="10">
        <f t="shared" si="18"/>
        <v>1.2355294624270736</v>
      </c>
      <c r="K60" s="10">
        <f t="shared" si="18"/>
        <v>0.98496659011901522</v>
      </c>
      <c r="L60" s="10">
        <f t="shared" si="18"/>
        <v>1.0589745647417053</v>
      </c>
      <c r="M60" s="10">
        <f t="shared" si="18"/>
        <v>1.2300270737824226</v>
      </c>
      <c r="N60" s="11">
        <f t="shared" ref="N60:N62" si="19">IFERROR(N48/(N54/1000),0)</f>
        <v>1.0415754773596566</v>
      </c>
    </row>
    <row r="61" spans="1:14" x14ac:dyDescent="0.3">
      <c r="A61" t="s">
        <v>3</v>
      </c>
      <c r="B61" s="10">
        <f>B49/(B55/1000)</f>
        <v>0.82194517974956727</v>
      </c>
      <c r="C61" s="10">
        <f t="shared" si="18"/>
        <v>1.1148269413460536</v>
      </c>
      <c r="D61" s="10">
        <f t="shared" si="18"/>
        <v>1.2711630380616905</v>
      </c>
      <c r="E61" s="10">
        <f t="shared" si="18"/>
        <v>1.2263945149548141</v>
      </c>
      <c r="F61" s="10">
        <f t="shared" si="18"/>
        <v>1.199861632697832</v>
      </c>
      <c r="G61" s="10">
        <f t="shared" si="18"/>
        <v>1.2923092046230176</v>
      </c>
      <c r="H61" s="10">
        <f t="shared" si="18"/>
        <v>1.1712230496576055</v>
      </c>
      <c r="I61" s="10">
        <f t="shared" si="18"/>
        <v>1.080465543911358</v>
      </c>
      <c r="J61" s="10">
        <f t="shared" si="18"/>
        <v>1.8276540667064496</v>
      </c>
      <c r="K61" s="10">
        <f t="shared" si="18"/>
        <v>1.4081980495107129</v>
      </c>
      <c r="L61" s="10">
        <f t="shared" si="18"/>
        <v>1.4863922753428209</v>
      </c>
      <c r="M61" s="10">
        <f t="shared" si="18"/>
        <v>1.6350203845711815</v>
      </c>
      <c r="N61" s="11">
        <f t="shared" si="19"/>
        <v>1.2488379573858543</v>
      </c>
    </row>
    <row r="62" spans="1:14" x14ac:dyDescent="0.3">
      <c r="A62" t="s">
        <v>4</v>
      </c>
      <c r="B62" s="10">
        <f>B50/(B56/1000)</f>
        <v>0.26238036041000745</v>
      </c>
      <c r="C62" s="10">
        <f t="shared" si="18"/>
        <v>0.30958777280194294</v>
      </c>
      <c r="D62" s="10">
        <f t="shared" si="18"/>
        <v>0.45109727136215366</v>
      </c>
      <c r="E62" s="10">
        <f t="shared" si="18"/>
        <v>0.48785013507312125</v>
      </c>
      <c r="F62" s="10">
        <f t="shared" si="18"/>
        <v>0.58076029611181512</v>
      </c>
      <c r="G62" s="10">
        <f t="shared" si="18"/>
        <v>0.67830472038082534</v>
      </c>
      <c r="H62" s="10">
        <f t="shared" si="18"/>
        <v>0.4572119310256369</v>
      </c>
      <c r="I62" s="10">
        <f t="shared" si="18"/>
        <v>0.45664437701056121</v>
      </c>
      <c r="J62" s="10">
        <f t="shared" si="18"/>
        <v>0.54435516833463327</v>
      </c>
      <c r="K62" s="10">
        <f t="shared" si="18"/>
        <v>0.50044624788321179</v>
      </c>
      <c r="L62" s="10">
        <f t="shared" si="18"/>
        <v>0.71146985352889225</v>
      </c>
      <c r="M62" s="10">
        <f t="shared" si="18"/>
        <v>0.91824296457276933</v>
      </c>
      <c r="N62" s="11">
        <f t="shared" si="19"/>
        <v>0.52582101250722446</v>
      </c>
    </row>
    <row r="63" spans="1:14" x14ac:dyDescent="0.3">
      <c r="A63" s="1" t="s">
        <v>1</v>
      </c>
      <c r="B63" s="11">
        <f>B51/(B57/1000)</f>
        <v>0.47029427989961697</v>
      </c>
      <c r="C63" s="11">
        <f t="shared" si="18"/>
        <v>0.64947821434717312</v>
      </c>
      <c r="D63" s="11">
        <f t="shared" si="18"/>
        <v>0.81992251423728446</v>
      </c>
      <c r="E63" s="11">
        <f t="shared" si="18"/>
        <v>0.81834492329302555</v>
      </c>
      <c r="F63" s="11">
        <f t="shared" si="18"/>
        <v>0.8763638802337449</v>
      </c>
      <c r="G63" s="11">
        <f t="shared" si="18"/>
        <v>0.97218534548901625</v>
      </c>
      <c r="H63" s="11">
        <f t="shared" si="18"/>
        <v>0.79490723738559999</v>
      </c>
      <c r="I63" s="11">
        <f t="shared" si="18"/>
        <v>0.72317052642415014</v>
      </c>
      <c r="J63" s="11">
        <f t="shared" si="18"/>
        <v>0.86989295939728117</v>
      </c>
      <c r="K63" s="11">
        <f t="shared" si="18"/>
        <v>0.79568558555938562</v>
      </c>
      <c r="L63" s="11">
        <f t="shared" si="18"/>
        <v>0.93738321955420423</v>
      </c>
      <c r="M63" s="11">
        <f t="shared" si="18"/>
        <v>1.1370914785479194</v>
      </c>
      <c r="N63" s="11">
        <f t="shared" si="18"/>
        <v>0.81646227317969566</v>
      </c>
    </row>
    <row r="68" spans="1:14" x14ac:dyDescent="0.3">
      <c r="A68" s="1" t="s">
        <v>1</v>
      </c>
    </row>
    <row r="69" spans="1:14" x14ac:dyDescent="0.3">
      <c r="A69" s="1" t="s">
        <v>0</v>
      </c>
      <c r="B69" s="2">
        <v>41640</v>
      </c>
      <c r="C69" s="2">
        <v>41671</v>
      </c>
      <c r="D69" s="2">
        <v>41699</v>
      </c>
      <c r="E69" s="2">
        <v>41730</v>
      </c>
      <c r="F69" s="2">
        <v>41760</v>
      </c>
      <c r="G69" s="2">
        <v>41791</v>
      </c>
      <c r="H69" s="2">
        <v>41821</v>
      </c>
      <c r="I69" s="2">
        <v>41852</v>
      </c>
      <c r="J69" s="2">
        <v>41883</v>
      </c>
      <c r="K69" s="2">
        <v>41913</v>
      </c>
      <c r="L69" s="2">
        <v>41944</v>
      </c>
      <c r="M69" s="2">
        <v>41974</v>
      </c>
      <c r="N69" s="2" t="s">
        <v>1</v>
      </c>
    </row>
    <row r="70" spans="1:14" x14ac:dyDescent="0.3">
      <c r="A70" t="s">
        <v>2</v>
      </c>
      <c r="B70" s="3">
        <f>SUM(B4,B26,B48)</f>
        <v>23802.153228000003</v>
      </c>
      <c r="C70" s="3">
        <f t="shared" ref="C70:M70" si="20">SUM(C4,C26,C48)</f>
        <v>28153.408292</v>
      </c>
      <c r="D70" s="3">
        <f t="shared" si="20"/>
        <v>51510.857793999996</v>
      </c>
      <c r="E70" s="3">
        <f t="shared" si="20"/>
        <v>60076.088154999998</v>
      </c>
      <c r="F70" s="3">
        <f t="shared" si="20"/>
        <v>60574.645582000005</v>
      </c>
      <c r="G70" s="3">
        <f t="shared" si="20"/>
        <v>53430.803669999994</v>
      </c>
      <c r="H70" s="3">
        <f t="shared" si="20"/>
        <v>45034.240609</v>
      </c>
      <c r="I70" s="3">
        <f t="shared" si="20"/>
        <v>38350.392576999999</v>
      </c>
      <c r="J70" s="3">
        <f t="shared" si="20"/>
        <v>35635.053603</v>
      </c>
      <c r="K70" s="3">
        <f t="shared" si="20"/>
        <v>28147.534011999996</v>
      </c>
      <c r="L70" s="3">
        <f t="shared" si="20"/>
        <v>38171.679281000004</v>
      </c>
      <c r="M70" s="3">
        <f t="shared" si="20"/>
        <v>30521.364600000001</v>
      </c>
      <c r="N70" s="3">
        <f t="shared" ref="N70" si="21">SUM(N4,N26,N48)</f>
        <v>493408.221403</v>
      </c>
    </row>
    <row r="71" spans="1:14" x14ac:dyDescent="0.3">
      <c r="A71" t="s">
        <v>3</v>
      </c>
      <c r="B71" s="3">
        <f t="shared" ref="B71:N71" si="22">SUM(B5,B27,B49)</f>
        <v>294129.69046300225</v>
      </c>
      <c r="C71" s="3">
        <f t="shared" si="22"/>
        <v>318439.59939800214</v>
      </c>
      <c r="D71" s="3">
        <f t="shared" si="22"/>
        <v>350804.98546400183</v>
      </c>
      <c r="E71" s="3">
        <f t="shared" si="22"/>
        <v>372176.8678160017</v>
      </c>
      <c r="F71" s="3">
        <f t="shared" si="22"/>
        <v>392796.42008600169</v>
      </c>
      <c r="G71" s="3">
        <f t="shared" si="22"/>
        <v>389888.82370000181</v>
      </c>
      <c r="H71" s="3">
        <f t="shared" si="22"/>
        <v>368317.59618200001</v>
      </c>
      <c r="I71" s="3">
        <f t="shared" si="22"/>
        <v>277011.70316500007</v>
      </c>
      <c r="J71" s="3">
        <f t="shared" si="22"/>
        <v>262496.77495300007</v>
      </c>
      <c r="K71" s="3">
        <f t="shared" si="22"/>
        <v>183003.19341500007</v>
      </c>
      <c r="L71" s="3">
        <f t="shared" si="22"/>
        <v>198487.78243500012</v>
      </c>
      <c r="M71" s="3">
        <f t="shared" si="22"/>
        <v>181149.57194000011</v>
      </c>
      <c r="N71" s="3">
        <f t="shared" si="22"/>
        <v>3588703.0090170121</v>
      </c>
    </row>
    <row r="72" spans="1:14" x14ac:dyDescent="0.3">
      <c r="A72" t="s">
        <v>4</v>
      </c>
      <c r="B72" s="3">
        <f t="shared" ref="B72:N72" si="23">SUM(B6,B28,B50)</f>
        <v>175849.93229999993</v>
      </c>
      <c r="C72" s="3">
        <f t="shared" si="23"/>
        <v>173951.54945000002</v>
      </c>
      <c r="D72" s="3">
        <f t="shared" si="23"/>
        <v>189158.20336400007</v>
      </c>
      <c r="E72" s="3">
        <f t="shared" si="23"/>
        <v>196534.29541299996</v>
      </c>
      <c r="F72" s="3">
        <f t="shared" si="23"/>
        <v>194838.19615200002</v>
      </c>
      <c r="G72" s="3">
        <f t="shared" si="23"/>
        <v>191314.23521900002</v>
      </c>
      <c r="H72" s="3">
        <f t="shared" si="23"/>
        <v>185931.30428200003</v>
      </c>
      <c r="I72" s="3">
        <f t="shared" si="23"/>
        <v>181617.37740499995</v>
      </c>
      <c r="J72" s="3">
        <f t="shared" si="23"/>
        <v>208715.64621599999</v>
      </c>
      <c r="K72" s="3">
        <f t="shared" si="23"/>
        <v>189764.58527699992</v>
      </c>
      <c r="L72" s="3">
        <f t="shared" si="23"/>
        <v>171029.21560700002</v>
      </c>
      <c r="M72" s="3">
        <f t="shared" si="23"/>
        <v>182113.26590900001</v>
      </c>
      <c r="N72" s="3">
        <f t="shared" si="23"/>
        <v>2240817.8065939993</v>
      </c>
    </row>
    <row r="73" spans="1:14" x14ac:dyDescent="0.3">
      <c r="A73" t="s">
        <v>1</v>
      </c>
      <c r="B73" s="4">
        <f>SUM(B70:B72)</f>
        <v>493781.77599100216</v>
      </c>
      <c r="C73" s="4">
        <f t="shared" ref="C73:M73" si="24">SUM(C70:C72)</f>
        <v>520544.55714000214</v>
      </c>
      <c r="D73" s="4">
        <f t="shared" si="24"/>
        <v>591474.04662200192</v>
      </c>
      <c r="E73" s="4">
        <f t="shared" si="24"/>
        <v>628787.25138400169</v>
      </c>
      <c r="F73" s="4">
        <f t="shared" si="24"/>
        <v>648209.26182000176</v>
      </c>
      <c r="G73" s="4">
        <f t="shared" si="24"/>
        <v>634633.86258900189</v>
      </c>
      <c r="H73" s="4">
        <f t="shared" si="24"/>
        <v>599283.14107300004</v>
      </c>
      <c r="I73" s="4">
        <f t="shared" si="24"/>
        <v>496979.47314700007</v>
      </c>
      <c r="J73" s="4">
        <f t="shared" si="24"/>
        <v>506847.4747720001</v>
      </c>
      <c r="K73" s="4">
        <f t="shared" si="24"/>
        <v>400915.31270399998</v>
      </c>
      <c r="L73" s="4">
        <f t="shared" si="24"/>
        <v>407688.67732300016</v>
      </c>
      <c r="M73" s="4">
        <f t="shared" si="24"/>
        <v>393784.20244900009</v>
      </c>
      <c r="N73" s="4">
        <f t="shared" ref="N73" si="25">SUM(B73:M73)</f>
        <v>6322929.0370140113</v>
      </c>
    </row>
    <row r="74" spans="1:14" x14ac:dyDescent="0.3">
      <c r="B74" s="5"/>
      <c r="C74" s="6"/>
      <c r="M74" s="5"/>
    </row>
    <row r="75" spans="1:14" x14ac:dyDescent="0.3">
      <c r="A75" s="1" t="s">
        <v>5</v>
      </c>
      <c r="B75" s="2">
        <v>41640</v>
      </c>
      <c r="C75" s="2">
        <v>41671</v>
      </c>
      <c r="D75" s="2">
        <v>41699</v>
      </c>
      <c r="E75" s="2">
        <v>41730</v>
      </c>
      <c r="F75" s="2">
        <v>41760</v>
      </c>
      <c r="G75" s="2">
        <v>41791</v>
      </c>
      <c r="H75" s="2">
        <v>41821</v>
      </c>
      <c r="I75" s="2">
        <v>41852</v>
      </c>
      <c r="J75" s="2">
        <v>41883</v>
      </c>
      <c r="K75" s="2">
        <v>41913</v>
      </c>
      <c r="L75" s="2">
        <v>41944</v>
      </c>
      <c r="M75" s="2">
        <v>41974</v>
      </c>
      <c r="N75" s="2" t="s">
        <v>1</v>
      </c>
    </row>
    <row r="76" spans="1:14" x14ac:dyDescent="0.3">
      <c r="A76" t="s">
        <v>2</v>
      </c>
      <c r="B76" s="7">
        <f>SUM(B10,B32,B54)</f>
        <v>10423013.923379557</v>
      </c>
      <c r="C76" s="7">
        <f t="shared" ref="C76:M76" si="26">SUM(C10,C32,C54)</f>
        <v>11577977.420134697</v>
      </c>
      <c r="D76" s="7">
        <f t="shared" si="26"/>
        <v>12698017.186632257</v>
      </c>
      <c r="E76" s="7">
        <f t="shared" si="26"/>
        <v>11643690.023981273</v>
      </c>
      <c r="F76" s="7">
        <f t="shared" si="26"/>
        <v>12358182.852334373</v>
      </c>
      <c r="G76" s="7">
        <f t="shared" si="26"/>
        <v>13568161.579739977</v>
      </c>
      <c r="H76" s="7">
        <f t="shared" si="26"/>
        <v>14955248.279800795</v>
      </c>
      <c r="I76" s="7">
        <f t="shared" si="26"/>
        <v>14848719.164194509</v>
      </c>
      <c r="J76" s="7">
        <f t="shared" si="26"/>
        <v>11691677.427661354</v>
      </c>
      <c r="K76" s="7">
        <f t="shared" si="26"/>
        <v>10305509.284742951</v>
      </c>
      <c r="L76" s="7">
        <f t="shared" si="26"/>
        <v>8742847.8273273315</v>
      </c>
      <c r="M76" s="7">
        <f t="shared" si="26"/>
        <v>8064252.2941582361</v>
      </c>
      <c r="N76" s="7">
        <f>SUM(B76:M76)</f>
        <v>140877297.26408732</v>
      </c>
    </row>
    <row r="77" spans="1:14" x14ac:dyDescent="0.3">
      <c r="A77" t="s">
        <v>3</v>
      </c>
      <c r="B77" s="7">
        <f t="shared" ref="B77:M78" si="27">SUM(B11,B33,B55)</f>
        <v>69198396.401025593</v>
      </c>
      <c r="C77" s="7">
        <f t="shared" si="27"/>
        <v>76596087.633219048</v>
      </c>
      <c r="D77" s="7">
        <f t="shared" si="27"/>
        <v>94489370.957130045</v>
      </c>
      <c r="E77" s="7">
        <f t="shared" si="27"/>
        <v>117925626.85123359</v>
      </c>
      <c r="F77" s="7">
        <f t="shared" si="27"/>
        <v>108835764.89197341</v>
      </c>
      <c r="G77" s="7">
        <f t="shared" si="27"/>
        <v>114523010.12312183</v>
      </c>
      <c r="H77" s="7">
        <f t="shared" si="27"/>
        <v>123114229.81879292</v>
      </c>
      <c r="I77" s="7">
        <f t="shared" si="27"/>
        <v>107537023.2861034</v>
      </c>
      <c r="J77" s="7">
        <f t="shared" si="27"/>
        <v>78400937.374160588</v>
      </c>
      <c r="K77" s="7">
        <f t="shared" si="27"/>
        <v>62430714.03783913</v>
      </c>
      <c r="L77" s="7">
        <f t="shared" si="27"/>
        <v>51594042.955311261</v>
      </c>
      <c r="M77" s="7">
        <f t="shared" si="27"/>
        <v>50425643.110441461</v>
      </c>
      <c r="N77" s="7">
        <f t="shared" ref="N77:N79" si="28">SUM(B77:M77)</f>
        <v>1055070847.4403524</v>
      </c>
    </row>
    <row r="78" spans="1:14" x14ac:dyDescent="0.3">
      <c r="A78" t="s">
        <v>4</v>
      </c>
      <c r="B78" s="7">
        <f t="shared" si="27"/>
        <v>121223685.56114516</v>
      </c>
      <c r="C78" s="7">
        <f t="shared" si="27"/>
        <v>102207819.72947833</v>
      </c>
      <c r="D78" s="7">
        <f t="shared" si="27"/>
        <v>106774544.08922863</v>
      </c>
      <c r="E78" s="7">
        <f t="shared" si="27"/>
        <v>106161943.7194196</v>
      </c>
      <c r="F78" s="7">
        <f t="shared" si="27"/>
        <v>109829826.15754569</v>
      </c>
      <c r="G78" s="7">
        <f t="shared" si="27"/>
        <v>114238819.15486151</v>
      </c>
      <c r="H78" s="7">
        <f t="shared" si="27"/>
        <v>135801387.93308732</v>
      </c>
      <c r="I78" s="7">
        <f t="shared" si="27"/>
        <v>156128689.64971823</v>
      </c>
      <c r="J78" s="7">
        <f t="shared" si="27"/>
        <v>141857848.84816122</v>
      </c>
      <c r="K78" s="7">
        <f t="shared" si="27"/>
        <v>127570824.37981825</v>
      </c>
      <c r="L78" s="7">
        <f t="shared" si="27"/>
        <v>109013624.83404642</v>
      </c>
      <c r="M78" s="7">
        <f t="shared" si="27"/>
        <v>101602260.5305579</v>
      </c>
      <c r="N78" s="7">
        <f t="shared" si="28"/>
        <v>1432411274.5870681</v>
      </c>
    </row>
    <row r="79" spans="1:14" x14ac:dyDescent="0.3">
      <c r="A79" s="1" t="s">
        <v>1</v>
      </c>
      <c r="B79" s="8">
        <f>SUM(B76:B78)</f>
        <v>200845095.88555032</v>
      </c>
      <c r="C79" s="8">
        <f t="shared" ref="C79:M79" si="29">SUM(C76:C78)</f>
        <v>190381884.78283209</v>
      </c>
      <c r="D79" s="8">
        <f t="shared" si="29"/>
        <v>213961932.23299092</v>
      </c>
      <c r="E79" s="8">
        <f t="shared" si="29"/>
        <v>235731260.59463447</v>
      </c>
      <c r="F79" s="8">
        <f t="shared" si="29"/>
        <v>231023773.90185347</v>
      </c>
      <c r="G79" s="8">
        <f t="shared" si="29"/>
        <v>242329990.8577233</v>
      </c>
      <c r="H79" s="8">
        <f t="shared" si="29"/>
        <v>273870866.03168106</v>
      </c>
      <c r="I79" s="8">
        <f t="shared" si="29"/>
        <v>278514432.10001612</v>
      </c>
      <c r="J79" s="8">
        <f t="shared" si="29"/>
        <v>231950463.64998317</v>
      </c>
      <c r="K79" s="8">
        <f t="shared" si="29"/>
        <v>200307047.70240033</v>
      </c>
      <c r="L79" s="8">
        <f t="shared" si="29"/>
        <v>169350515.61668503</v>
      </c>
      <c r="M79" s="8">
        <f t="shared" si="29"/>
        <v>160092155.9351576</v>
      </c>
      <c r="N79" s="8">
        <f t="shared" si="28"/>
        <v>2628359419.2915082</v>
      </c>
    </row>
    <row r="80" spans="1:14" x14ac:dyDescent="0.3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</row>
    <row r="81" spans="1:14" x14ac:dyDescent="0.3">
      <c r="A81" s="1" t="s">
        <v>6</v>
      </c>
      <c r="C81" s="6"/>
      <c r="M81" s="9"/>
    </row>
    <row r="82" spans="1:14" x14ac:dyDescent="0.3">
      <c r="A82" t="s">
        <v>2</v>
      </c>
      <c r="B82" s="10">
        <f>B70/(B76/1000)</f>
        <v>2.2836152194529924</v>
      </c>
      <c r="C82" s="10">
        <f t="shared" ref="C82:M82" si="30">C70/(C76/1000)</f>
        <v>2.4316344099134084</v>
      </c>
      <c r="D82" s="10">
        <f t="shared" si="30"/>
        <v>4.0566064005825782</v>
      </c>
      <c r="E82" s="10">
        <f t="shared" si="30"/>
        <v>5.1595403202307564</v>
      </c>
      <c r="F82" s="10">
        <f t="shared" si="30"/>
        <v>4.9015819158686336</v>
      </c>
      <c r="G82" s="10">
        <f t="shared" si="30"/>
        <v>3.9379545530901581</v>
      </c>
      <c r="H82" s="10">
        <f t="shared" si="30"/>
        <v>3.0112666648152673</v>
      </c>
      <c r="I82" s="10">
        <f t="shared" si="30"/>
        <v>2.5827407840991632</v>
      </c>
      <c r="J82" s="10">
        <f t="shared" si="30"/>
        <v>3.0478991422300945</v>
      </c>
      <c r="K82" s="10">
        <f t="shared" si="30"/>
        <v>2.7313093641739488</v>
      </c>
      <c r="L82" s="10">
        <f t="shared" si="30"/>
        <v>4.3660463998569901</v>
      </c>
      <c r="M82" s="10">
        <f t="shared" si="30"/>
        <v>3.784773031234371</v>
      </c>
      <c r="N82" s="11">
        <f t="shared" ref="N82:N84" si="31">IFERROR(N70/(N76/1000),0)</f>
        <v>3.5023969864928728</v>
      </c>
    </row>
    <row r="83" spans="1:14" x14ac:dyDescent="0.3">
      <c r="A83" t="s">
        <v>3</v>
      </c>
      <c r="B83" s="10">
        <f>B71/(B77/1000)</f>
        <v>4.2505275520899639</v>
      </c>
      <c r="C83" s="10">
        <f t="shared" ref="C83:M83" si="32">C71/(C77/1000)</f>
        <v>4.1573872666036493</v>
      </c>
      <c r="D83" s="10">
        <f t="shared" si="32"/>
        <v>3.7126396536512294</v>
      </c>
      <c r="E83" s="10">
        <f t="shared" si="32"/>
        <v>3.156030438451797</v>
      </c>
      <c r="F83" s="10">
        <f t="shared" si="32"/>
        <v>3.6090748337724987</v>
      </c>
      <c r="G83" s="10">
        <f t="shared" si="32"/>
        <v>3.4044583990661672</v>
      </c>
      <c r="H83" s="10">
        <f t="shared" si="32"/>
        <v>2.9916736410089428</v>
      </c>
      <c r="I83" s="10">
        <f t="shared" si="32"/>
        <v>2.5759658831917589</v>
      </c>
      <c r="J83" s="10">
        <f t="shared" si="32"/>
        <v>3.3481331186164347</v>
      </c>
      <c r="K83" s="10">
        <f t="shared" si="32"/>
        <v>2.9313006624284679</v>
      </c>
      <c r="L83" s="10">
        <f t="shared" si="32"/>
        <v>3.8471065856754518</v>
      </c>
      <c r="M83" s="10">
        <f t="shared" si="32"/>
        <v>3.5924097496039691</v>
      </c>
      <c r="N83" s="11">
        <f t="shared" si="31"/>
        <v>3.4013858099893111</v>
      </c>
    </row>
    <row r="84" spans="1:14" x14ac:dyDescent="0.3">
      <c r="A84" t="s">
        <v>4</v>
      </c>
      <c r="B84" s="10">
        <f>B72/(B78/1000)</f>
        <v>1.4506235434600883</v>
      </c>
      <c r="C84" s="10">
        <f t="shared" ref="C84:M84" si="33">C72/(C78/1000)</f>
        <v>1.7019397332847095</v>
      </c>
      <c r="D84" s="10">
        <f t="shared" si="33"/>
        <v>1.7715664812946954</v>
      </c>
      <c r="E84" s="10">
        <f t="shared" si="33"/>
        <v>1.8512688118487139</v>
      </c>
      <c r="F84" s="10">
        <f t="shared" si="33"/>
        <v>1.7740007698137832</v>
      </c>
      <c r="G84" s="10">
        <f t="shared" si="33"/>
        <v>1.6746867363856019</v>
      </c>
      <c r="H84" s="10">
        <f t="shared" si="33"/>
        <v>1.3691414138831404</v>
      </c>
      <c r="I84" s="10">
        <f t="shared" si="33"/>
        <v>1.163254350065108</v>
      </c>
      <c r="J84" s="10">
        <f t="shared" si="33"/>
        <v>1.4713013619669404</v>
      </c>
      <c r="K84" s="10">
        <f t="shared" si="33"/>
        <v>1.4875233910224754</v>
      </c>
      <c r="L84" s="10">
        <f t="shared" si="33"/>
        <v>1.5688792650217911</v>
      </c>
      <c r="M84" s="10">
        <f t="shared" si="33"/>
        <v>1.7924135246403066</v>
      </c>
      <c r="N84" s="11">
        <f t="shared" si="31"/>
        <v>1.5643676130935067</v>
      </c>
    </row>
    <row r="85" spans="1:14" x14ac:dyDescent="0.3">
      <c r="A85" s="1" t="s">
        <v>1</v>
      </c>
      <c r="B85" s="11">
        <f>B73/(B79/1000)</f>
        <v>2.4585204523608537</v>
      </c>
      <c r="C85" s="11">
        <f t="shared" ref="C85:N85" si="34">C73/(C79/1000)</f>
        <v>2.7342126470372188</v>
      </c>
      <c r="D85" s="11">
        <f t="shared" si="34"/>
        <v>2.7643891623577428</v>
      </c>
      <c r="E85" s="11">
        <f t="shared" si="34"/>
        <v>2.6673901874442936</v>
      </c>
      <c r="F85" s="11">
        <f t="shared" si="34"/>
        <v>2.8058119338634926</v>
      </c>
      <c r="G85" s="11">
        <f t="shared" si="34"/>
        <v>2.6188828726594058</v>
      </c>
      <c r="H85" s="11">
        <f t="shared" si="34"/>
        <v>2.1881960274068568</v>
      </c>
      <c r="I85" s="11">
        <f t="shared" si="34"/>
        <v>1.7843939698196032</v>
      </c>
      <c r="J85" s="11">
        <f t="shared" si="34"/>
        <v>2.185153962601432</v>
      </c>
      <c r="K85" s="11">
        <f t="shared" si="34"/>
        <v>2.0015037778383458</v>
      </c>
      <c r="L85" s="11">
        <f t="shared" si="34"/>
        <v>2.4073660232944292</v>
      </c>
      <c r="M85" s="11">
        <f t="shared" si="34"/>
        <v>2.4597345207125278</v>
      </c>
      <c r="N85" s="11">
        <f t="shared" si="34"/>
        <v>2.4056561635388505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5"/>
  <sheetViews>
    <sheetView topLeftCell="A22" workbookViewId="0">
      <selection activeCell="B49" activeCellId="1" sqref="B27 B49"/>
    </sheetView>
  </sheetViews>
  <sheetFormatPr defaultRowHeight="14.4" x14ac:dyDescent="0.3"/>
  <cols>
    <col min="1" max="1" width="14.33203125" bestFit="1" customWidth="1"/>
    <col min="2" max="13" width="12" customWidth="1"/>
    <col min="14" max="14" width="12.6640625" bestFit="1" customWidth="1"/>
  </cols>
  <sheetData>
    <row r="2" spans="1:14" x14ac:dyDescent="0.3">
      <c r="A2" s="1" t="s">
        <v>9</v>
      </c>
    </row>
    <row r="3" spans="1:14" x14ac:dyDescent="0.3">
      <c r="A3" s="1" t="s">
        <v>0</v>
      </c>
      <c r="B3" s="2">
        <v>42005</v>
      </c>
      <c r="C3" s="2">
        <v>42036</v>
      </c>
      <c r="D3" s="2">
        <v>42064</v>
      </c>
      <c r="E3" s="2">
        <v>42095</v>
      </c>
      <c r="F3" s="2">
        <v>42125</v>
      </c>
      <c r="G3" s="2">
        <v>42156</v>
      </c>
      <c r="H3" s="2">
        <v>42186</v>
      </c>
      <c r="I3" s="2">
        <v>42217</v>
      </c>
      <c r="J3" s="2">
        <v>42248</v>
      </c>
      <c r="K3" s="2">
        <v>42278</v>
      </c>
      <c r="L3" s="2">
        <v>42309</v>
      </c>
      <c r="M3" s="2">
        <v>42339</v>
      </c>
      <c r="N3" s="2" t="s">
        <v>1</v>
      </c>
    </row>
    <row r="4" spans="1:14" x14ac:dyDescent="0.3">
      <c r="A4" t="s">
        <v>2</v>
      </c>
      <c r="B4" s="3">
        <v>25620.37</v>
      </c>
      <c r="C4" s="3">
        <v>37291.990000000005</v>
      </c>
      <c r="D4" s="3">
        <v>40643.68</v>
      </c>
      <c r="E4" s="3">
        <v>40730.350000000006</v>
      </c>
      <c r="F4" s="3">
        <v>47239.100000000013</v>
      </c>
      <c r="G4" s="3">
        <v>51035.239999999991</v>
      </c>
      <c r="H4" s="3">
        <v>53703.250000000007</v>
      </c>
      <c r="I4" s="3">
        <v>30889.29</v>
      </c>
      <c r="J4" s="3">
        <v>18136.52</v>
      </c>
      <c r="K4" s="3">
        <v>22819.309999999998</v>
      </c>
      <c r="L4" s="3">
        <v>24611.260000000009</v>
      </c>
      <c r="M4" s="3">
        <v>23842</v>
      </c>
      <c r="N4" s="3">
        <f>SUM(B4:M4)</f>
        <v>416562.36000000004</v>
      </c>
    </row>
    <row r="5" spans="1:14" x14ac:dyDescent="0.3">
      <c r="A5" t="s">
        <v>3</v>
      </c>
      <c r="B5" s="3">
        <v>165643.63000000009</v>
      </c>
      <c r="C5" s="3">
        <v>204008.69000000015</v>
      </c>
      <c r="D5" s="3">
        <v>223437.62000000011</v>
      </c>
      <c r="E5" s="3">
        <v>234466.80000000005</v>
      </c>
      <c r="F5" s="3">
        <v>247478.53000000009</v>
      </c>
      <c r="G5" s="3">
        <v>252157.15999999866</v>
      </c>
      <c r="H5" s="3">
        <v>243554.83000000048</v>
      </c>
      <c r="I5" s="3">
        <v>203236.33000000005</v>
      </c>
      <c r="J5" s="3">
        <v>185706.72</v>
      </c>
      <c r="K5" s="3">
        <v>171960.12000000005</v>
      </c>
      <c r="L5" s="3">
        <v>178974.54000000021</v>
      </c>
      <c r="M5" s="3">
        <v>188139.25000000006</v>
      </c>
      <c r="N5" s="3">
        <f t="shared" ref="N5:N7" si="0">SUM(B5:M5)</f>
        <v>2498764.2199999997</v>
      </c>
    </row>
    <row r="6" spans="1:14" x14ac:dyDescent="0.3">
      <c r="A6" t="s">
        <v>4</v>
      </c>
      <c r="B6" s="3">
        <v>96846.44</v>
      </c>
      <c r="C6" s="3">
        <v>146866.67000000004</v>
      </c>
      <c r="D6" s="3">
        <v>119429.55999999994</v>
      </c>
      <c r="E6" s="3">
        <v>127230.81999999998</v>
      </c>
      <c r="F6" s="3">
        <v>124624.25999999998</v>
      </c>
      <c r="G6" s="3">
        <v>134143.59000000003</v>
      </c>
      <c r="H6" s="3">
        <v>117085.45000000001</v>
      </c>
      <c r="I6" s="3">
        <v>140685.96000000002</v>
      </c>
      <c r="J6" s="3">
        <v>127042.22</v>
      </c>
      <c r="K6" s="3">
        <v>125730.79000000007</v>
      </c>
      <c r="L6" s="3">
        <v>110883.03</v>
      </c>
      <c r="M6" s="3">
        <v>90660.590000000011</v>
      </c>
      <c r="N6" s="3">
        <f t="shared" si="0"/>
        <v>1461229.3800000001</v>
      </c>
    </row>
    <row r="7" spans="1:14" x14ac:dyDescent="0.3">
      <c r="A7" t="s">
        <v>1</v>
      </c>
      <c r="B7" s="4">
        <f>SUM(B4:B6)</f>
        <v>288110.44000000006</v>
      </c>
      <c r="C7" s="4">
        <f t="shared" ref="C7:M7" si="1">SUM(C4:C6)</f>
        <v>388167.35000000021</v>
      </c>
      <c r="D7" s="4">
        <f t="shared" si="1"/>
        <v>383510.86000000004</v>
      </c>
      <c r="E7" s="4">
        <f t="shared" si="1"/>
        <v>402427.97</v>
      </c>
      <c r="F7" s="4">
        <f t="shared" si="1"/>
        <v>419341.89000000013</v>
      </c>
      <c r="G7" s="4">
        <f t="shared" si="1"/>
        <v>437335.98999999865</v>
      </c>
      <c r="H7" s="4">
        <f t="shared" si="1"/>
        <v>414343.53000000049</v>
      </c>
      <c r="I7" s="4">
        <f t="shared" si="1"/>
        <v>374811.58000000007</v>
      </c>
      <c r="J7" s="4">
        <f t="shared" si="1"/>
        <v>330885.45999999996</v>
      </c>
      <c r="K7" s="4">
        <f t="shared" si="1"/>
        <v>320510.22000000009</v>
      </c>
      <c r="L7" s="4">
        <f t="shared" si="1"/>
        <v>314468.83000000019</v>
      </c>
      <c r="M7" s="4">
        <f t="shared" si="1"/>
        <v>302641.84000000008</v>
      </c>
      <c r="N7" s="4">
        <f t="shared" si="0"/>
        <v>4376555.96</v>
      </c>
    </row>
    <row r="8" spans="1:14" x14ac:dyDescent="0.3">
      <c r="B8" s="5"/>
      <c r="C8" s="6"/>
      <c r="M8" s="5"/>
    </row>
    <row r="9" spans="1:14" x14ac:dyDescent="0.3">
      <c r="A9" s="1" t="s">
        <v>5</v>
      </c>
      <c r="B9" s="2">
        <v>42005</v>
      </c>
      <c r="C9" s="2">
        <v>42036</v>
      </c>
      <c r="D9" s="2">
        <v>42064</v>
      </c>
      <c r="E9" s="2">
        <v>42095</v>
      </c>
      <c r="F9" s="2">
        <v>42125</v>
      </c>
      <c r="G9" s="2">
        <v>42156</v>
      </c>
      <c r="H9" s="2">
        <v>42186</v>
      </c>
      <c r="I9" s="2">
        <v>42217</v>
      </c>
      <c r="J9" s="2">
        <v>42248</v>
      </c>
      <c r="K9" s="2">
        <v>42278</v>
      </c>
      <c r="L9" s="2">
        <v>42309</v>
      </c>
      <c r="M9" s="2">
        <v>42339</v>
      </c>
      <c r="N9" s="2" t="s">
        <v>1</v>
      </c>
    </row>
    <row r="10" spans="1:14" x14ac:dyDescent="0.3">
      <c r="A10" t="s">
        <v>2</v>
      </c>
      <c r="B10" s="7">
        <v>3118912</v>
      </c>
      <c r="C10" s="7">
        <v>3319443</v>
      </c>
      <c r="D10" s="7">
        <v>4545239</v>
      </c>
      <c r="E10" s="7">
        <v>5235561</v>
      </c>
      <c r="F10" s="7">
        <v>6010722</v>
      </c>
      <c r="G10" s="7">
        <v>5136292</v>
      </c>
      <c r="H10" s="7">
        <v>4246024</v>
      </c>
      <c r="I10" s="7">
        <v>3357692</v>
      </c>
      <c r="J10" s="7">
        <v>2472167</v>
      </c>
      <c r="K10" s="7">
        <v>2504496</v>
      </c>
      <c r="L10" s="7">
        <v>2845005</v>
      </c>
      <c r="M10" s="7">
        <v>2574730</v>
      </c>
      <c r="N10" s="7">
        <f>SUM(B10:M10)</f>
        <v>45366283</v>
      </c>
    </row>
    <row r="11" spans="1:14" x14ac:dyDescent="0.3">
      <c r="A11" t="s">
        <v>3</v>
      </c>
      <c r="B11" s="7">
        <v>19120913</v>
      </c>
      <c r="C11" s="7">
        <v>20709377</v>
      </c>
      <c r="D11" s="7">
        <v>24265709</v>
      </c>
      <c r="E11" s="7">
        <v>24132536</v>
      </c>
      <c r="F11" s="7">
        <v>25329672</v>
      </c>
      <c r="G11" s="7">
        <v>25724733</v>
      </c>
      <c r="H11" s="7">
        <v>23989175</v>
      </c>
      <c r="I11" s="7">
        <v>19250109</v>
      </c>
      <c r="J11" s="7">
        <v>15744542</v>
      </c>
      <c r="K11" s="7">
        <v>15283716</v>
      </c>
      <c r="L11" s="7">
        <v>15398453</v>
      </c>
      <c r="M11" s="7">
        <v>15573474</v>
      </c>
      <c r="N11" s="7">
        <f t="shared" ref="N11:N13" si="2">SUM(B11:M11)</f>
        <v>244522409</v>
      </c>
    </row>
    <row r="12" spans="1:14" x14ac:dyDescent="0.3">
      <c r="A12" t="s">
        <v>4</v>
      </c>
      <c r="B12" s="7">
        <v>16372611</v>
      </c>
      <c r="C12" s="7">
        <v>13855193</v>
      </c>
      <c r="D12" s="7">
        <v>16465991</v>
      </c>
      <c r="E12" s="7">
        <v>18046649</v>
      </c>
      <c r="F12" s="7">
        <v>16533174</v>
      </c>
      <c r="G12" s="7">
        <v>14653455</v>
      </c>
      <c r="H12" s="7">
        <v>17068236</v>
      </c>
      <c r="I12" s="7">
        <v>16949961</v>
      </c>
      <c r="J12" s="7">
        <v>14776806</v>
      </c>
      <c r="K12" s="7">
        <v>13743501</v>
      </c>
      <c r="L12" s="7">
        <v>13507286</v>
      </c>
      <c r="M12" s="7">
        <v>11887663</v>
      </c>
      <c r="N12" s="7">
        <f t="shared" si="2"/>
        <v>183860526</v>
      </c>
    </row>
    <row r="13" spans="1:14" x14ac:dyDescent="0.3">
      <c r="A13" s="1" t="s">
        <v>1</v>
      </c>
      <c r="B13" s="8">
        <f>SUM(B10:B12)</f>
        <v>38612436</v>
      </c>
      <c r="C13" s="8">
        <f t="shared" ref="C13:M13" si="3">SUM(C10:C12)</f>
        <v>37884013</v>
      </c>
      <c r="D13" s="8">
        <f t="shared" si="3"/>
        <v>45276939</v>
      </c>
      <c r="E13" s="8">
        <f t="shared" si="3"/>
        <v>47414746</v>
      </c>
      <c r="F13" s="8">
        <f t="shared" si="3"/>
        <v>47873568</v>
      </c>
      <c r="G13" s="8">
        <f t="shared" si="3"/>
        <v>45514480</v>
      </c>
      <c r="H13" s="8">
        <f t="shared" si="3"/>
        <v>45303435</v>
      </c>
      <c r="I13" s="8">
        <f t="shared" si="3"/>
        <v>39557762</v>
      </c>
      <c r="J13" s="8">
        <f t="shared" si="3"/>
        <v>32993515</v>
      </c>
      <c r="K13" s="8">
        <f t="shared" si="3"/>
        <v>31531713</v>
      </c>
      <c r="L13" s="8">
        <f t="shared" si="3"/>
        <v>31750744</v>
      </c>
      <c r="M13" s="8">
        <f t="shared" si="3"/>
        <v>30035867</v>
      </c>
      <c r="N13" s="8">
        <f t="shared" si="2"/>
        <v>473749218</v>
      </c>
    </row>
    <row r="14" spans="1:14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4" x14ac:dyDescent="0.3">
      <c r="A15" s="1" t="s">
        <v>6</v>
      </c>
      <c r="C15" s="6"/>
      <c r="M15" s="9"/>
    </row>
    <row r="16" spans="1:14" x14ac:dyDescent="0.3">
      <c r="A16" t="s">
        <v>2</v>
      </c>
      <c r="B16" s="10">
        <f>IFERROR(B4/(B10/1000),0)</f>
        <v>8.2145216024049414</v>
      </c>
      <c r="C16" s="10">
        <f t="shared" ref="C16:N16" si="4">IFERROR(C4/(C10/1000),0)</f>
        <v>11.234411917903095</v>
      </c>
      <c r="D16" s="10">
        <f t="shared" si="4"/>
        <v>8.9420336312347946</v>
      </c>
      <c r="E16" s="10">
        <f t="shared" si="4"/>
        <v>7.7795579117500511</v>
      </c>
      <c r="F16" s="10">
        <f t="shared" si="4"/>
        <v>7.8591390518476842</v>
      </c>
      <c r="G16" s="10">
        <f t="shared" si="4"/>
        <v>9.9362030040348142</v>
      </c>
      <c r="H16" s="10">
        <f t="shared" si="4"/>
        <v>12.64789129783534</v>
      </c>
      <c r="I16" s="10">
        <f t="shared" si="4"/>
        <v>9.1995602932014009</v>
      </c>
      <c r="J16" s="10">
        <f t="shared" si="4"/>
        <v>7.3362843205980832</v>
      </c>
      <c r="K16" s="10">
        <f t="shared" si="4"/>
        <v>9.1113381694360847</v>
      </c>
      <c r="L16" s="10">
        <f t="shared" si="4"/>
        <v>8.6506912993123066</v>
      </c>
      <c r="M16" s="10">
        <f t="shared" si="4"/>
        <v>9.2600000776780469</v>
      </c>
      <c r="N16" s="11">
        <f t="shared" si="4"/>
        <v>9.1822016804859246</v>
      </c>
    </row>
    <row r="17" spans="1:14" x14ac:dyDescent="0.3">
      <c r="A17" t="s">
        <v>3</v>
      </c>
      <c r="B17" s="10">
        <f t="shared" ref="B17:N17" si="5">IFERROR(B5/(B11/1000),0)</f>
        <v>8.6629561046588144</v>
      </c>
      <c r="C17" s="10">
        <f t="shared" si="5"/>
        <v>9.8510298016207898</v>
      </c>
      <c r="D17" s="10">
        <f t="shared" si="5"/>
        <v>9.2079576162394474</v>
      </c>
      <c r="E17" s="10">
        <f t="shared" si="5"/>
        <v>9.7157961351430302</v>
      </c>
      <c r="F17" s="10">
        <f t="shared" si="5"/>
        <v>9.7703014077718855</v>
      </c>
      <c r="G17" s="10">
        <f t="shared" si="5"/>
        <v>9.802129335997332</v>
      </c>
      <c r="H17" s="10">
        <f t="shared" si="5"/>
        <v>10.152697206135704</v>
      </c>
      <c r="I17" s="10">
        <f t="shared" si="5"/>
        <v>10.557671647469634</v>
      </c>
      <c r="J17" s="10">
        <f t="shared" si="5"/>
        <v>11.794990289333281</v>
      </c>
      <c r="K17" s="10">
        <f t="shared" si="5"/>
        <v>11.251198334227098</v>
      </c>
      <c r="L17" s="10">
        <f t="shared" si="5"/>
        <v>11.622890948850525</v>
      </c>
      <c r="M17" s="10">
        <f t="shared" si="5"/>
        <v>12.080750255209599</v>
      </c>
      <c r="N17" s="11">
        <f t="shared" si="5"/>
        <v>10.218957968797042</v>
      </c>
    </row>
    <row r="18" spans="1:14" x14ac:dyDescent="0.3">
      <c r="A18" t="s">
        <v>4</v>
      </c>
      <c r="B18" s="10">
        <f t="shared" ref="B18:N18" si="6">IFERROR(B6/(B12/1000),0)</f>
        <v>5.9151493918715836</v>
      </c>
      <c r="C18" s="10">
        <f t="shared" si="6"/>
        <v>10.600117226804423</v>
      </c>
      <c r="D18" s="10">
        <f t="shared" si="6"/>
        <v>7.253104899668652</v>
      </c>
      <c r="E18" s="10">
        <f t="shared" si="6"/>
        <v>7.0501077513060721</v>
      </c>
      <c r="F18" s="10">
        <f t="shared" si="6"/>
        <v>7.5378303040904298</v>
      </c>
      <c r="G18" s="10">
        <f t="shared" si="6"/>
        <v>9.154400105640617</v>
      </c>
      <c r="H18" s="10">
        <f t="shared" si="6"/>
        <v>6.8598448017709623</v>
      </c>
      <c r="I18" s="10">
        <f t="shared" si="6"/>
        <v>8.3000757346875336</v>
      </c>
      <c r="J18" s="10">
        <f t="shared" si="6"/>
        <v>8.5974073152208934</v>
      </c>
      <c r="K18" s="10">
        <f t="shared" si="6"/>
        <v>9.1483814786348887</v>
      </c>
      <c r="L18" s="10">
        <f t="shared" si="6"/>
        <v>8.2091272813798426</v>
      </c>
      <c r="M18" s="10">
        <f t="shared" si="6"/>
        <v>7.6264434817844355</v>
      </c>
      <c r="N18" s="11">
        <f t="shared" si="6"/>
        <v>7.9474883042595019</v>
      </c>
    </row>
    <row r="19" spans="1:14" x14ac:dyDescent="0.3">
      <c r="A19" s="1" t="s">
        <v>1</v>
      </c>
      <c r="B19" s="11">
        <f>B7/(B13/1000)</f>
        <v>7.4615970875290039</v>
      </c>
      <c r="C19" s="11">
        <f t="shared" ref="C19:N19" si="7">C7/(C13/1000)</f>
        <v>10.246204645743317</v>
      </c>
      <c r="D19" s="11">
        <f t="shared" si="7"/>
        <v>8.4703354173302223</v>
      </c>
      <c r="E19" s="11">
        <f t="shared" si="7"/>
        <v>8.4874011557501543</v>
      </c>
      <c r="F19" s="11">
        <f t="shared" si="7"/>
        <v>8.7593615332786587</v>
      </c>
      <c r="G19" s="11">
        <f t="shared" si="7"/>
        <v>9.6087221033833323</v>
      </c>
      <c r="H19" s="11">
        <f t="shared" si="7"/>
        <v>9.1459627730215267</v>
      </c>
      <c r="I19" s="11">
        <f t="shared" si="7"/>
        <v>9.4750451251514196</v>
      </c>
      <c r="J19" s="11">
        <f t="shared" si="7"/>
        <v>10.028802932940003</v>
      </c>
      <c r="K19" s="11">
        <f t="shared" si="7"/>
        <v>10.164694192161399</v>
      </c>
      <c r="L19" s="11">
        <f t="shared" si="7"/>
        <v>9.9042979906234709</v>
      </c>
      <c r="M19" s="11">
        <f t="shared" si="7"/>
        <v>10.076014785922448</v>
      </c>
      <c r="N19" s="11">
        <f t="shared" si="7"/>
        <v>9.238128093332282</v>
      </c>
    </row>
    <row r="24" spans="1:14" x14ac:dyDescent="0.3">
      <c r="A24" s="1" t="s">
        <v>8</v>
      </c>
    </row>
    <row r="25" spans="1:14" x14ac:dyDescent="0.3">
      <c r="A25" s="1" t="s">
        <v>0</v>
      </c>
      <c r="B25" s="2">
        <v>42005</v>
      </c>
      <c r="C25" s="2">
        <v>42036</v>
      </c>
      <c r="D25" s="2">
        <v>42064</v>
      </c>
      <c r="E25" s="2">
        <v>42095</v>
      </c>
      <c r="F25" s="2">
        <v>42125</v>
      </c>
      <c r="G25" s="2">
        <v>42156</v>
      </c>
      <c r="H25" s="2">
        <v>42186</v>
      </c>
      <c r="I25" s="2">
        <v>42217</v>
      </c>
      <c r="J25" s="2">
        <v>42248</v>
      </c>
      <c r="K25" s="2">
        <v>42278</v>
      </c>
      <c r="L25" s="2">
        <v>42309</v>
      </c>
      <c r="M25" s="2">
        <v>42339</v>
      </c>
      <c r="N25" s="2" t="s">
        <v>1</v>
      </c>
    </row>
    <row r="26" spans="1:14" x14ac:dyDescent="0.3">
      <c r="A26" t="s">
        <v>2</v>
      </c>
      <c r="B26" s="3"/>
      <c r="C26" s="3"/>
      <c r="D26" s="3"/>
      <c r="E26" s="3"/>
      <c r="F26" s="3">
        <v>1255.0181</v>
      </c>
      <c r="G26" s="3">
        <v>1348.738175</v>
      </c>
      <c r="H26" s="3">
        <v>1218.877436</v>
      </c>
      <c r="I26" s="3">
        <v>1389.4799</v>
      </c>
      <c r="J26" s="3"/>
      <c r="K26" s="3"/>
      <c r="L26" s="3"/>
      <c r="M26" s="3"/>
      <c r="N26" s="3">
        <f>SUM(B26:M26)</f>
        <v>5212.1136109999998</v>
      </c>
    </row>
    <row r="27" spans="1:14" x14ac:dyDescent="0.3">
      <c r="A27" t="s">
        <v>3</v>
      </c>
      <c r="B27" s="3">
        <v>3368.3519999999999</v>
      </c>
      <c r="C27" s="3">
        <v>5473.3040000000001</v>
      </c>
      <c r="D27" s="3">
        <v>10059.178000000002</v>
      </c>
      <c r="E27" s="3">
        <v>10672.755999999999</v>
      </c>
      <c r="F27" s="3">
        <v>11452.0705</v>
      </c>
      <c r="G27" s="3">
        <v>11163.323087999999</v>
      </c>
      <c r="H27" s="3">
        <v>7390.4704259999999</v>
      </c>
      <c r="I27" s="3">
        <v>9303.505000000001</v>
      </c>
      <c r="J27" s="3">
        <v>7598.7705000000005</v>
      </c>
      <c r="K27" s="3">
        <v>4924.799</v>
      </c>
      <c r="L27" s="3">
        <v>4145.7079999999996</v>
      </c>
      <c r="M27" s="3">
        <v>4012.098</v>
      </c>
      <c r="N27" s="3">
        <f t="shared" ref="N27:N29" si="8">SUM(B27:M27)</f>
        <v>89564.334514000002</v>
      </c>
    </row>
    <row r="28" spans="1:14" x14ac:dyDescent="0.3">
      <c r="A28" t="s">
        <v>4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>
        <f t="shared" si="8"/>
        <v>0</v>
      </c>
    </row>
    <row r="29" spans="1:14" x14ac:dyDescent="0.3">
      <c r="A29" t="s">
        <v>1</v>
      </c>
      <c r="B29" s="4">
        <f>SUM(B26:B28)</f>
        <v>3368.3519999999999</v>
      </c>
      <c r="C29" s="4">
        <f t="shared" ref="C29:M29" si="9">SUM(C26:C28)</f>
        <v>5473.3040000000001</v>
      </c>
      <c r="D29" s="4">
        <f t="shared" si="9"/>
        <v>10059.178000000002</v>
      </c>
      <c r="E29" s="4">
        <f t="shared" si="9"/>
        <v>10672.755999999999</v>
      </c>
      <c r="F29" s="4">
        <f t="shared" si="9"/>
        <v>12707.088599999999</v>
      </c>
      <c r="G29" s="4">
        <f t="shared" si="9"/>
        <v>12512.061263</v>
      </c>
      <c r="H29" s="4">
        <f t="shared" si="9"/>
        <v>8609.3478620000005</v>
      </c>
      <c r="I29" s="4">
        <f t="shared" si="9"/>
        <v>10692.984900000001</v>
      </c>
      <c r="J29" s="4">
        <f t="shared" si="9"/>
        <v>7598.7705000000005</v>
      </c>
      <c r="K29" s="4">
        <f t="shared" si="9"/>
        <v>4924.799</v>
      </c>
      <c r="L29" s="4">
        <f t="shared" si="9"/>
        <v>4145.7079999999996</v>
      </c>
      <c r="M29" s="4">
        <f t="shared" si="9"/>
        <v>4012.098</v>
      </c>
      <c r="N29" s="4">
        <f t="shared" si="8"/>
        <v>94776.448124999995</v>
      </c>
    </row>
    <row r="30" spans="1:14" x14ac:dyDescent="0.3">
      <c r="B30" s="5"/>
      <c r="C30" s="6"/>
      <c r="M30" s="5"/>
    </row>
    <row r="31" spans="1:14" x14ac:dyDescent="0.3">
      <c r="A31" s="1" t="s">
        <v>5</v>
      </c>
      <c r="B31" s="2">
        <v>42005</v>
      </c>
      <c r="C31" s="2">
        <v>42036</v>
      </c>
      <c r="D31" s="2">
        <v>42064</v>
      </c>
      <c r="E31" s="2">
        <v>42095</v>
      </c>
      <c r="F31" s="2">
        <v>42125</v>
      </c>
      <c r="G31" s="2">
        <v>42156</v>
      </c>
      <c r="H31" s="2">
        <v>42186</v>
      </c>
      <c r="I31" s="2">
        <v>42217</v>
      </c>
      <c r="J31" s="2">
        <v>42248</v>
      </c>
      <c r="K31" s="2">
        <v>42278</v>
      </c>
      <c r="L31" s="2">
        <v>42309</v>
      </c>
      <c r="M31" s="2">
        <v>42339</v>
      </c>
      <c r="N31" s="2" t="s">
        <v>1</v>
      </c>
    </row>
    <row r="32" spans="1:14" x14ac:dyDescent="0.3">
      <c r="A32" t="s">
        <v>2</v>
      </c>
      <c r="B32" s="7"/>
      <c r="C32" s="7"/>
      <c r="D32" s="7"/>
      <c r="E32" s="7"/>
      <c r="F32" s="7">
        <v>315413</v>
      </c>
      <c r="G32" s="7">
        <v>271329.06137180916</v>
      </c>
      <c r="H32" s="7">
        <v>243472.55615833262</v>
      </c>
      <c r="I32" s="7">
        <v>280735</v>
      </c>
      <c r="J32" s="7"/>
      <c r="K32" s="7"/>
      <c r="L32" s="7"/>
      <c r="M32" s="7"/>
      <c r="N32" s="7">
        <f>SUM(B32:M32)</f>
        <v>1110949.6175301417</v>
      </c>
    </row>
    <row r="33" spans="1:14" x14ac:dyDescent="0.3">
      <c r="A33" t="s">
        <v>3</v>
      </c>
      <c r="B33" s="7">
        <v>421044</v>
      </c>
      <c r="C33" s="7">
        <v>804196</v>
      </c>
      <c r="D33" s="7">
        <v>1549591</v>
      </c>
      <c r="E33" s="7">
        <v>1697769</v>
      </c>
      <c r="F33" s="7">
        <v>1772107</v>
      </c>
      <c r="G33" s="7">
        <v>1630205.0468405273</v>
      </c>
      <c r="H33" s="7">
        <v>1068421.4656470909</v>
      </c>
      <c r="I33" s="7">
        <v>1435715</v>
      </c>
      <c r="J33" s="7">
        <v>770936</v>
      </c>
      <c r="K33" s="7">
        <v>515511</v>
      </c>
      <c r="L33" s="7">
        <v>436405</v>
      </c>
      <c r="M33" s="7">
        <v>423014</v>
      </c>
      <c r="N33" s="7">
        <f t="shared" ref="N33:N35" si="10">SUM(B33:M33)</f>
        <v>12524914.512487618</v>
      </c>
    </row>
    <row r="34" spans="1:14" x14ac:dyDescent="0.3">
      <c r="A34" t="s">
        <v>4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>
        <f t="shared" si="10"/>
        <v>0</v>
      </c>
    </row>
    <row r="35" spans="1:14" x14ac:dyDescent="0.3">
      <c r="A35" s="1" t="s">
        <v>1</v>
      </c>
      <c r="B35" s="8">
        <f>SUM(B32:B34)</f>
        <v>421044</v>
      </c>
      <c r="C35" s="8">
        <f t="shared" ref="C35:M35" si="11">SUM(C32:C34)</f>
        <v>804196</v>
      </c>
      <c r="D35" s="8">
        <f t="shared" si="11"/>
        <v>1549591</v>
      </c>
      <c r="E35" s="8">
        <f t="shared" si="11"/>
        <v>1697769</v>
      </c>
      <c r="F35" s="8">
        <f t="shared" si="11"/>
        <v>2087520</v>
      </c>
      <c r="G35" s="8">
        <f t="shared" si="11"/>
        <v>1901534.1082123364</v>
      </c>
      <c r="H35" s="8">
        <f t="shared" si="11"/>
        <v>1311894.0218054235</v>
      </c>
      <c r="I35" s="8">
        <f t="shared" si="11"/>
        <v>1716450</v>
      </c>
      <c r="J35" s="8">
        <f t="shared" si="11"/>
        <v>770936</v>
      </c>
      <c r="K35" s="8">
        <f t="shared" si="11"/>
        <v>515511</v>
      </c>
      <c r="L35" s="8">
        <f t="shared" si="11"/>
        <v>436405</v>
      </c>
      <c r="M35" s="8">
        <f t="shared" si="11"/>
        <v>423014</v>
      </c>
      <c r="N35" s="8">
        <f t="shared" si="10"/>
        <v>13635864.130017761</v>
      </c>
    </row>
    <row r="36" spans="1:14" x14ac:dyDescent="0.3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 spans="1:14" x14ac:dyDescent="0.3">
      <c r="A37" s="1" t="s">
        <v>6</v>
      </c>
      <c r="C37" s="6"/>
      <c r="M37" s="9"/>
    </row>
    <row r="38" spans="1:14" x14ac:dyDescent="0.3">
      <c r="A38" t="s">
        <v>2</v>
      </c>
      <c r="B38" s="10">
        <f>IFERROR(B26/(B32/1000),0)</f>
        <v>0</v>
      </c>
      <c r="C38" s="10">
        <f t="shared" ref="C38:M38" si="12">IFERROR(C26/(C32/1000),0)</f>
        <v>0</v>
      </c>
      <c r="D38" s="10">
        <f t="shared" si="12"/>
        <v>0</v>
      </c>
      <c r="E38" s="10">
        <f t="shared" si="12"/>
        <v>0</v>
      </c>
      <c r="F38" s="10">
        <f t="shared" si="12"/>
        <v>3.9789675758450032</v>
      </c>
      <c r="G38" s="10">
        <f t="shared" si="12"/>
        <v>4.9708577775669571</v>
      </c>
      <c r="H38" s="10">
        <f t="shared" si="12"/>
        <v>5.0062210510795797</v>
      </c>
      <c r="I38" s="10">
        <f t="shared" si="12"/>
        <v>4.9494359449302721</v>
      </c>
      <c r="J38" s="10">
        <f t="shared" si="12"/>
        <v>0</v>
      </c>
      <c r="K38" s="10">
        <f t="shared" si="12"/>
        <v>0</v>
      </c>
      <c r="L38" s="10">
        <f t="shared" si="12"/>
        <v>0</v>
      </c>
      <c r="M38" s="10">
        <f t="shared" si="12"/>
        <v>0</v>
      </c>
      <c r="N38" s="11">
        <f t="shared" ref="N38" si="13">IFERROR(N26/(N32/1000),0)</f>
        <v>4.6915841445515305</v>
      </c>
    </row>
    <row r="39" spans="1:14" x14ac:dyDescent="0.3">
      <c r="A39" t="s">
        <v>3</v>
      </c>
      <c r="B39" s="10">
        <f t="shared" ref="B39:N39" si="14">IFERROR(B27/(B33/1000),0)</f>
        <v>8</v>
      </c>
      <c r="C39" s="10">
        <f t="shared" si="14"/>
        <v>6.8059328820337326</v>
      </c>
      <c r="D39" s="10">
        <f t="shared" si="14"/>
        <v>6.4915051778178903</v>
      </c>
      <c r="E39" s="10">
        <f t="shared" si="14"/>
        <v>6.2863416636774492</v>
      </c>
      <c r="F39" s="10">
        <f t="shared" si="14"/>
        <v>6.4624035117518295</v>
      </c>
      <c r="G39" s="10">
        <f t="shared" si="14"/>
        <v>6.8478030476199576</v>
      </c>
      <c r="H39" s="10">
        <f t="shared" si="14"/>
        <v>6.9171863947191961</v>
      </c>
      <c r="I39" s="10">
        <f t="shared" si="14"/>
        <v>6.4800500099253693</v>
      </c>
      <c r="J39" s="10">
        <f t="shared" si="14"/>
        <v>9.856551646310459</v>
      </c>
      <c r="K39" s="10">
        <f t="shared" si="14"/>
        <v>9.5532374672897387</v>
      </c>
      <c r="L39" s="10">
        <f t="shared" si="14"/>
        <v>9.4996803428008381</v>
      </c>
      <c r="M39" s="10">
        <f t="shared" si="14"/>
        <v>9.4845513387263782</v>
      </c>
      <c r="N39" s="11">
        <f t="shared" si="14"/>
        <v>7.1508938783336502</v>
      </c>
    </row>
    <row r="40" spans="1:14" x14ac:dyDescent="0.3">
      <c r="A40" t="s">
        <v>4</v>
      </c>
      <c r="B40" s="10">
        <f t="shared" ref="B40:N40" si="15">IFERROR(B28/(B34/1000),0)</f>
        <v>0</v>
      </c>
      <c r="C40" s="10">
        <f t="shared" si="15"/>
        <v>0</v>
      </c>
      <c r="D40" s="10">
        <f t="shared" si="15"/>
        <v>0</v>
      </c>
      <c r="E40" s="10">
        <f t="shared" si="15"/>
        <v>0</v>
      </c>
      <c r="F40" s="10">
        <f t="shared" si="15"/>
        <v>0</v>
      </c>
      <c r="G40" s="10">
        <f t="shared" si="15"/>
        <v>0</v>
      </c>
      <c r="H40" s="10">
        <f t="shared" si="15"/>
        <v>0</v>
      </c>
      <c r="I40" s="10">
        <f t="shared" si="15"/>
        <v>0</v>
      </c>
      <c r="J40" s="10">
        <f t="shared" si="15"/>
        <v>0</v>
      </c>
      <c r="K40" s="10">
        <f t="shared" si="15"/>
        <v>0</v>
      </c>
      <c r="L40" s="10">
        <f t="shared" si="15"/>
        <v>0</v>
      </c>
      <c r="M40" s="10">
        <f t="shared" si="15"/>
        <v>0</v>
      </c>
      <c r="N40" s="11">
        <f t="shared" si="15"/>
        <v>0</v>
      </c>
    </row>
    <row r="41" spans="1:14" x14ac:dyDescent="0.3">
      <c r="A41" s="1" t="s">
        <v>1</v>
      </c>
      <c r="B41" s="11">
        <f>B29/(B35/1000)</f>
        <v>8</v>
      </c>
      <c r="C41" s="11">
        <f t="shared" ref="C41:N41" si="16">C29/(C35/1000)</f>
        <v>6.8059328820337326</v>
      </c>
      <c r="D41" s="11">
        <f t="shared" si="16"/>
        <v>6.4915051778178903</v>
      </c>
      <c r="E41" s="11">
        <f t="shared" si="16"/>
        <v>6.2863416636774492</v>
      </c>
      <c r="F41" s="11">
        <f t="shared" si="16"/>
        <v>6.0871697516670498</v>
      </c>
      <c r="G41" s="11">
        <f t="shared" si="16"/>
        <v>6.57998255669618</v>
      </c>
      <c r="H41" s="11">
        <f t="shared" si="16"/>
        <v>6.5625330391793755</v>
      </c>
      <c r="I41" s="11">
        <f t="shared" si="16"/>
        <v>6.2297095167351229</v>
      </c>
      <c r="J41" s="11">
        <f t="shared" si="16"/>
        <v>9.856551646310459</v>
      </c>
      <c r="K41" s="11">
        <f t="shared" si="16"/>
        <v>9.5532374672897387</v>
      </c>
      <c r="L41" s="11">
        <f t="shared" si="16"/>
        <v>9.4996803428008381</v>
      </c>
      <c r="M41" s="11">
        <f t="shared" si="16"/>
        <v>9.4845513387263782</v>
      </c>
      <c r="N41" s="11">
        <f t="shared" si="16"/>
        <v>6.9505274635555168</v>
      </c>
    </row>
    <row r="46" spans="1:14" x14ac:dyDescent="0.3">
      <c r="A46" s="1" t="s">
        <v>7</v>
      </c>
    </row>
    <row r="47" spans="1:14" x14ac:dyDescent="0.3">
      <c r="A47" s="1" t="s">
        <v>0</v>
      </c>
      <c r="B47" s="2">
        <v>42005</v>
      </c>
      <c r="C47" s="2">
        <v>42036</v>
      </c>
      <c r="D47" s="2">
        <v>42064</v>
      </c>
      <c r="E47" s="2">
        <v>42095</v>
      </c>
      <c r="F47" s="2">
        <v>42125</v>
      </c>
      <c r="G47" s="2">
        <v>42156</v>
      </c>
      <c r="H47" s="2">
        <v>42186</v>
      </c>
      <c r="I47" s="2">
        <v>42217</v>
      </c>
      <c r="J47" s="2">
        <v>42248</v>
      </c>
      <c r="K47" s="2">
        <v>42278</v>
      </c>
      <c r="L47" s="2">
        <v>42309</v>
      </c>
      <c r="M47" s="2">
        <v>42339</v>
      </c>
      <c r="N47" s="2" t="s">
        <v>1</v>
      </c>
    </row>
    <row r="48" spans="1:14" x14ac:dyDescent="0.3">
      <c r="A48" t="s">
        <v>2</v>
      </c>
      <c r="B48" s="3">
        <v>6344.52</v>
      </c>
      <c r="C48" s="3">
        <v>7763.2099999999991</v>
      </c>
      <c r="D48" s="3">
        <v>9786.5700000000015</v>
      </c>
      <c r="E48" s="3">
        <v>7795.67</v>
      </c>
      <c r="F48" s="3">
        <v>9030.35</v>
      </c>
      <c r="G48" s="3">
        <v>6359.75</v>
      </c>
      <c r="H48" s="3">
        <v>4372.6400000000003</v>
      </c>
      <c r="I48" s="3">
        <v>3622.3899999999994</v>
      </c>
      <c r="J48" s="3">
        <v>4611.9000000000005</v>
      </c>
      <c r="K48" s="3">
        <v>3757.7599999999998</v>
      </c>
      <c r="L48" s="3">
        <v>3267.13</v>
      </c>
      <c r="M48" s="3">
        <v>4596.16</v>
      </c>
      <c r="N48" s="3">
        <f>SUM(B48:M48)</f>
        <v>71308.05</v>
      </c>
    </row>
    <row r="49" spans="1:14" x14ac:dyDescent="0.3">
      <c r="A49" t="s">
        <v>3</v>
      </c>
      <c r="B49" s="3">
        <v>52946.25</v>
      </c>
      <c r="C49" s="3">
        <v>58991.89</v>
      </c>
      <c r="D49" s="3">
        <v>67323.41</v>
      </c>
      <c r="E49" s="3">
        <v>63685.67</v>
      </c>
      <c r="F49" s="3">
        <v>75733.279999999999</v>
      </c>
      <c r="G49" s="3">
        <v>88647.12000000001</v>
      </c>
      <c r="H49" s="3">
        <v>83790.459999999992</v>
      </c>
      <c r="I49" s="3">
        <v>74982.14</v>
      </c>
      <c r="J49" s="3">
        <v>64333.760000000002</v>
      </c>
      <c r="K49" s="3">
        <v>44472.99</v>
      </c>
      <c r="L49" s="3">
        <v>37873.79</v>
      </c>
      <c r="M49" s="3">
        <v>39681.880000000005</v>
      </c>
      <c r="N49" s="3">
        <f t="shared" ref="N49:N51" si="17">SUM(B49:M49)</f>
        <v>752462.64</v>
      </c>
    </row>
    <row r="50" spans="1:14" x14ac:dyDescent="0.3">
      <c r="A50" t="s">
        <v>4</v>
      </c>
      <c r="B50" s="3">
        <v>49505.03</v>
      </c>
      <c r="C50" s="3">
        <v>59598.879999999997</v>
      </c>
      <c r="D50" s="3">
        <v>71442.659999999989</v>
      </c>
      <c r="E50" s="3">
        <v>57015.070000000007</v>
      </c>
      <c r="F50" s="3">
        <v>63908.83</v>
      </c>
      <c r="G50" s="3">
        <v>57928.24</v>
      </c>
      <c r="H50" s="3">
        <v>48066.74</v>
      </c>
      <c r="I50" s="3">
        <v>53717.21</v>
      </c>
      <c r="J50" s="3">
        <v>53280.24</v>
      </c>
      <c r="K50" s="3">
        <v>30774.6</v>
      </c>
      <c r="L50" s="3">
        <v>31179.340000000004</v>
      </c>
      <c r="M50" s="3">
        <v>35886.519999999997</v>
      </c>
      <c r="N50" s="3">
        <f t="shared" si="17"/>
        <v>612303.35999999999</v>
      </c>
    </row>
    <row r="51" spans="1:14" x14ac:dyDescent="0.3">
      <c r="A51" t="s">
        <v>1</v>
      </c>
      <c r="B51" s="4">
        <f>SUM(B48:B50)</f>
        <v>108795.8</v>
      </c>
      <c r="C51" s="4">
        <f t="shared" ref="C51:M51" si="18">SUM(C48:C50)</f>
        <v>126353.98000000001</v>
      </c>
      <c r="D51" s="4">
        <f t="shared" si="18"/>
        <v>148552.64000000001</v>
      </c>
      <c r="E51" s="4">
        <f t="shared" si="18"/>
        <v>128496.41</v>
      </c>
      <c r="F51" s="4">
        <f t="shared" si="18"/>
        <v>148672.46000000002</v>
      </c>
      <c r="G51" s="4">
        <f t="shared" si="18"/>
        <v>152935.11000000002</v>
      </c>
      <c r="H51" s="4">
        <f t="shared" si="18"/>
        <v>136229.84</v>
      </c>
      <c r="I51" s="4">
        <f t="shared" si="18"/>
        <v>132321.74</v>
      </c>
      <c r="J51" s="4">
        <f t="shared" si="18"/>
        <v>122225.9</v>
      </c>
      <c r="K51" s="4">
        <f t="shared" si="18"/>
        <v>79005.350000000006</v>
      </c>
      <c r="L51" s="4">
        <f t="shared" si="18"/>
        <v>72320.260000000009</v>
      </c>
      <c r="M51" s="4">
        <f t="shared" si="18"/>
        <v>80164.56</v>
      </c>
      <c r="N51" s="4">
        <f t="shared" si="17"/>
        <v>1436074.05</v>
      </c>
    </row>
    <row r="52" spans="1:14" x14ac:dyDescent="0.3">
      <c r="B52" s="5"/>
      <c r="C52" s="6"/>
      <c r="M52" s="5"/>
    </row>
    <row r="53" spans="1:14" x14ac:dyDescent="0.3">
      <c r="A53" s="1" t="s">
        <v>5</v>
      </c>
      <c r="B53" s="2">
        <v>42005</v>
      </c>
      <c r="C53" s="2">
        <v>42036</v>
      </c>
      <c r="D53" s="2">
        <v>42064</v>
      </c>
      <c r="E53" s="2">
        <v>42095</v>
      </c>
      <c r="F53" s="2">
        <v>42125</v>
      </c>
      <c r="G53" s="2">
        <v>42156</v>
      </c>
      <c r="H53" s="2">
        <v>42186</v>
      </c>
      <c r="I53" s="2">
        <v>42217</v>
      </c>
      <c r="J53" s="2">
        <v>42248</v>
      </c>
      <c r="K53" s="2">
        <v>42278</v>
      </c>
      <c r="L53" s="2">
        <v>42309</v>
      </c>
      <c r="M53" s="2">
        <v>42339</v>
      </c>
      <c r="N53" s="2" t="s">
        <v>1</v>
      </c>
    </row>
    <row r="54" spans="1:14" x14ac:dyDescent="0.3">
      <c r="A54" t="s">
        <v>2</v>
      </c>
      <c r="B54" s="7">
        <v>7981552</v>
      </c>
      <c r="C54" s="7">
        <v>8124873</v>
      </c>
      <c r="D54" s="7">
        <v>11292390</v>
      </c>
      <c r="E54" s="7">
        <v>13766926</v>
      </c>
      <c r="F54" s="7">
        <v>13520848</v>
      </c>
      <c r="G54" s="7">
        <v>6743430</v>
      </c>
      <c r="H54" s="7">
        <v>4978368</v>
      </c>
      <c r="I54" s="7">
        <v>4339060</v>
      </c>
      <c r="J54" s="7">
        <v>4599749</v>
      </c>
      <c r="K54" s="7">
        <v>4562210</v>
      </c>
      <c r="L54" s="7">
        <v>3736167</v>
      </c>
      <c r="M54" s="7">
        <v>4237956</v>
      </c>
      <c r="N54" s="7">
        <f>SUM(B54:M54)</f>
        <v>87883529</v>
      </c>
    </row>
    <row r="55" spans="1:14" x14ac:dyDescent="0.3">
      <c r="A55" t="s">
        <v>3</v>
      </c>
      <c r="B55" s="7">
        <v>52120125</v>
      </c>
      <c r="C55" s="7">
        <v>51796902</v>
      </c>
      <c r="D55" s="7">
        <v>60099561</v>
      </c>
      <c r="E55" s="7">
        <v>68195887</v>
      </c>
      <c r="F55" s="7">
        <v>71481975</v>
      </c>
      <c r="G55" s="7">
        <v>67838055</v>
      </c>
      <c r="H55" s="7">
        <v>73358548</v>
      </c>
      <c r="I55" s="7">
        <v>66625793</v>
      </c>
      <c r="J55" s="7">
        <v>52638565</v>
      </c>
      <c r="K55" s="7">
        <v>38921814</v>
      </c>
      <c r="L55" s="7">
        <v>30507593</v>
      </c>
      <c r="M55" s="7">
        <v>28706694</v>
      </c>
      <c r="N55" s="7">
        <f t="shared" ref="N55:N57" si="19">SUM(B55:M55)</f>
        <v>662291512</v>
      </c>
    </row>
    <row r="56" spans="1:14" x14ac:dyDescent="0.3">
      <c r="A56" t="s">
        <v>4</v>
      </c>
      <c r="B56" s="7">
        <v>110199110</v>
      </c>
      <c r="C56" s="7">
        <v>103544568</v>
      </c>
      <c r="D56" s="7">
        <v>122843422</v>
      </c>
      <c r="E56" s="7">
        <v>139617271</v>
      </c>
      <c r="F56" s="7">
        <v>131714257</v>
      </c>
      <c r="G56" s="7">
        <v>83483407</v>
      </c>
      <c r="H56" s="7">
        <v>81040882</v>
      </c>
      <c r="I56" s="7">
        <v>110860711</v>
      </c>
      <c r="J56" s="7">
        <v>99190571</v>
      </c>
      <c r="K56" s="7">
        <v>63677031</v>
      </c>
      <c r="L56" s="7">
        <v>55674587</v>
      </c>
      <c r="M56" s="7">
        <v>53609994</v>
      </c>
      <c r="N56" s="7">
        <f t="shared" si="19"/>
        <v>1155455811</v>
      </c>
    </row>
    <row r="57" spans="1:14" x14ac:dyDescent="0.3">
      <c r="A57" s="1" t="s">
        <v>1</v>
      </c>
      <c r="B57" s="8">
        <f>SUM(B54:B56)</f>
        <v>170300787</v>
      </c>
      <c r="C57" s="8">
        <f t="shared" ref="C57:M57" si="20">SUM(C54:C56)</f>
        <v>163466343</v>
      </c>
      <c r="D57" s="8">
        <f t="shared" si="20"/>
        <v>194235373</v>
      </c>
      <c r="E57" s="8">
        <f t="shared" si="20"/>
        <v>221580084</v>
      </c>
      <c r="F57" s="8">
        <f t="shared" si="20"/>
        <v>216717080</v>
      </c>
      <c r="G57" s="8">
        <f t="shared" si="20"/>
        <v>158064892</v>
      </c>
      <c r="H57" s="8">
        <f t="shared" si="20"/>
        <v>159377798</v>
      </c>
      <c r="I57" s="8">
        <f t="shared" si="20"/>
        <v>181825564</v>
      </c>
      <c r="J57" s="8">
        <f t="shared" si="20"/>
        <v>156428885</v>
      </c>
      <c r="K57" s="8">
        <f t="shared" si="20"/>
        <v>107161055</v>
      </c>
      <c r="L57" s="8">
        <f t="shared" si="20"/>
        <v>89918347</v>
      </c>
      <c r="M57" s="8">
        <f t="shared" si="20"/>
        <v>86554644</v>
      </c>
      <c r="N57" s="8">
        <f t="shared" si="19"/>
        <v>1905630852</v>
      </c>
    </row>
    <row r="58" spans="1:14" x14ac:dyDescent="0.3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1:14" x14ac:dyDescent="0.3">
      <c r="A59" s="1" t="s">
        <v>6</v>
      </c>
      <c r="C59" s="6"/>
      <c r="M59" s="9"/>
    </row>
    <row r="60" spans="1:14" x14ac:dyDescent="0.3">
      <c r="A60" t="s">
        <v>2</v>
      </c>
      <c r="B60" s="10">
        <f>B48/(B54/1000)</f>
        <v>0.7948980348684066</v>
      </c>
      <c r="C60" s="10">
        <f t="shared" ref="C60:N63" si="21">C48/(C54/1000)</f>
        <v>0.95548693499578385</v>
      </c>
      <c r="D60" s="10">
        <f t="shared" si="21"/>
        <v>0.86665178939090859</v>
      </c>
      <c r="E60" s="10">
        <f t="shared" si="21"/>
        <v>0.56626076148008642</v>
      </c>
      <c r="F60" s="10">
        <f t="shared" si="21"/>
        <v>0.66788340494619869</v>
      </c>
      <c r="G60" s="10">
        <f t="shared" si="21"/>
        <v>0.94310313890705466</v>
      </c>
      <c r="H60" s="10">
        <f t="shared" si="21"/>
        <v>0.87832799825163588</v>
      </c>
      <c r="I60" s="10">
        <f t="shared" si="21"/>
        <v>0.83483289007296491</v>
      </c>
      <c r="J60" s="10">
        <f t="shared" si="21"/>
        <v>1.0026416658822037</v>
      </c>
      <c r="K60" s="10">
        <f t="shared" si="21"/>
        <v>0.82367098401871019</v>
      </c>
      <c r="L60" s="10">
        <f t="shared" si="21"/>
        <v>0.87446037610203187</v>
      </c>
      <c r="M60" s="10">
        <f t="shared" si="21"/>
        <v>1.0845228218509111</v>
      </c>
      <c r="N60" s="11">
        <f t="shared" ref="N60" si="22">IFERROR(N48/(N54/1000),0)</f>
        <v>0.81139265584111908</v>
      </c>
    </row>
    <row r="61" spans="1:14" x14ac:dyDescent="0.3">
      <c r="A61" t="s">
        <v>3</v>
      </c>
      <c r="B61" s="10">
        <f>B49/(B55/1000)</f>
        <v>1.0158504032751265</v>
      </c>
      <c r="C61" s="10">
        <f t="shared" si="21"/>
        <v>1.1389076898846189</v>
      </c>
      <c r="D61" s="10">
        <f t="shared" si="21"/>
        <v>1.1201980327277266</v>
      </c>
      <c r="E61" s="10">
        <f t="shared" si="21"/>
        <v>0.93386379738707692</v>
      </c>
      <c r="F61" s="10">
        <f t="shared" si="21"/>
        <v>1.0594738044101326</v>
      </c>
      <c r="G61" s="10">
        <f t="shared" si="21"/>
        <v>1.3067461913523319</v>
      </c>
      <c r="H61" s="10">
        <f t="shared" si="21"/>
        <v>1.1422044503934292</v>
      </c>
      <c r="I61" s="10">
        <f t="shared" si="21"/>
        <v>1.1254221019177961</v>
      </c>
      <c r="J61" s="10">
        <f t="shared" si="21"/>
        <v>1.222179214042024</v>
      </c>
      <c r="K61" s="10">
        <f t="shared" si="21"/>
        <v>1.1426237739073517</v>
      </c>
      <c r="L61" s="10">
        <f t="shared" si="21"/>
        <v>1.2414545454307064</v>
      </c>
      <c r="M61" s="10">
        <f t="shared" si="21"/>
        <v>1.3823214891969102</v>
      </c>
      <c r="N61" s="11">
        <f t="shared" ref="N61" si="23">IFERROR(N49/(N55/1000),0)</f>
        <v>1.1361502093356135</v>
      </c>
    </row>
    <row r="62" spans="1:14" x14ac:dyDescent="0.3">
      <c r="A62" t="s">
        <v>4</v>
      </c>
      <c r="B62" s="10">
        <f>B50/(B56/1000)</f>
        <v>0.44923257547179823</v>
      </c>
      <c r="C62" s="10">
        <f t="shared" si="21"/>
        <v>0.57558673671804783</v>
      </c>
      <c r="D62" s="10">
        <f t="shared" si="21"/>
        <v>0.58157497436045036</v>
      </c>
      <c r="E62" s="10">
        <f t="shared" si="21"/>
        <v>0.40836688463850584</v>
      </c>
      <c r="F62" s="10">
        <f t="shared" si="21"/>
        <v>0.48520814265383583</v>
      </c>
      <c r="G62" s="10">
        <f t="shared" si="21"/>
        <v>0.69388926592322708</v>
      </c>
      <c r="H62" s="10">
        <f t="shared" si="21"/>
        <v>0.59311718744620767</v>
      </c>
      <c r="I62" s="10">
        <f t="shared" si="21"/>
        <v>0.48454686530018737</v>
      </c>
      <c r="J62" s="10">
        <f t="shared" si="21"/>
        <v>0.53715024989623261</v>
      </c>
      <c r="K62" s="10">
        <f t="shared" si="21"/>
        <v>0.48329200524440274</v>
      </c>
      <c r="L62" s="10">
        <f t="shared" si="21"/>
        <v>0.56002822257127838</v>
      </c>
      <c r="M62" s="10">
        <f t="shared" si="21"/>
        <v>0.66939981377352886</v>
      </c>
      <c r="N62" s="11">
        <f t="shared" ref="N62" si="24">IFERROR(N50/(N56/1000),0)</f>
        <v>0.52992364932595415</v>
      </c>
    </row>
    <row r="63" spans="1:14" x14ac:dyDescent="0.3">
      <c r="A63" s="1" t="s">
        <v>1</v>
      </c>
      <c r="B63" s="11">
        <f>B51/(B57/1000)</f>
        <v>0.63884496317682893</v>
      </c>
      <c r="C63" s="11">
        <f t="shared" si="21"/>
        <v>0.77296633472738796</v>
      </c>
      <c r="D63" s="11">
        <f t="shared" si="21"/>
        <v>0.76480734536443074</v>
      </c>
      <c r="E63" s="11">
        <f t="shared" si="21"/>
        <v>0.57990956443540298</v>
      </c>
      <c r="F63" s="11">
        <f t="shared" si="21"/>
        <v>0.68602096336846197</v>
      </c>
      <c r="G63" s="11">
        <f t="shared" si="21"/>
        <v>0.96754635431630209</v>
      </c>
      <c r="H63" s="11">
        <f t="shared" si="21"/>
        <v>0.85476046042498333</v>
      </c>
      <c r="I63" s="11">
        <f t="shared" si="21"/>
        <v>0.72774002229961454</v>
      </c>
      <c r="J63" s="11">
        <f t="shared" si="21"/>
        <v>0.78135121911787575</v>
      </c>
      <c r="K63" s="11">
        <f t="shared" si="21"/>
        <v>0.73725804584510679</v>
      </c>
      <c r="L63" s="11">
        <f t="shared" si="21"/>
        <v>0.80428813932711651</v>
      </c>
      <c r="M63" s="11">
        <f t="shared" si="21"/>
        <v>0.92617283481635015</v>
      </c>
      <c r="N63" s="11">
        <f t="shared" si="21"/>
        <v>0.7535950882054675</v>
      </c>
    </row>
    <row r="68" spans="1:14" x14ac:dyDescent="0.3">
      <c r="A68" s="1" t="s">
        <v>1</v>
      </c>
    </row>
    <row r="69" spans="1:14" x14ac:dyDescent="0.3">
      <c r="A69" s="1" t="s">
        <v>0</v>
      </c>
      <c r="B69" s="2">
        <v>42005</v>
      </c>
      <c r="C69" s="2">
        <v>42036</v>
      </c>
      <c r="D69" s="2">
        <v>42064</v>
      </c>
      <c r="E69" s="2">
        <v>42095</v>
      </c>
      <c r="F69" s="2">
        <v>42125</v>
      </c>
      <c r="G69" s="2">
        <v>42156</v>
      </c>
      <c r="H69" s="2">
        <v>42186</v>
      </c>
      <c r="I69" s="2">
        <v>42217</v>
      </c>
      <c r="J69" s="2">
        <v>42248</v>
      </c>
      <c r="K69" s="2">
        <v>42278</v>
      </c>
      <c r="L69" s="2">
        <v>42309</v>
      </c>
      <c r="M69" s="2">
        <v>42339</v>
      </c>
      <c r="N69" s="2" t="s">
        <v>1</v>
      </c>
    </row>
    <row r="70" spans="1:14" x14ac:dyDescent="0.3">
      <c r="A70" t="s">
        <v>2</v>
      </c>
      <c r="B70" s="3">
        <f>SUM(B4,B26,B48)</f>
        <v>31964.89</v>
      </c>
      <c r="C70" s="3">
        <f t="shared" ref="C70:N70" si="25">SUM(C4,C26,C48)</f>
        <v>45055.200000000004</v>
      </c>
      <c r="D70" s="3">
        <f t="shared" si="25"/>
        <v>50430.25</v>
      </c>
      <c r="E70" s="3">
        <f t="shared" si="25"/>
        <v>48526.020000000004</v>
      </c>
      <c r="F70" s="3">
        <f t="shared" si="25"/>
        <v>57524.468100000013</v>
      </c>
      <c r="G70" s="3">
        <f t="shared" si="25"/>
        <v>58743.728174999989</v>
      </c>
      <c r="H70" s="3">
        <f t="shared" si="25"/>
        <v>59294.767436000009</v>
      </c>
      <c r="I70" s="3">
        <f t="shared" si="25"/>
        <v>35901.159899999999</v>
      </c>
      <c r="J70" s="3">
        <f t="shared" si="25"/>
        <v>22748.420000000002</v>
      </c>
      <c r="K70" s="3">
        <f t="shared" si="25"/>
        <v>26577.069999999996</v>
      </c>
      <c r="L70" s="3">
        <f t="shared" si="25"/>
        <v>27878.39000000001</v>
      </c>
      <c r="M70" s="3">
        <f t="shared" si="25"/>
        <v>28438.16</v>
      </c>
      <c r="N70" s="3">
        <f t="shared" si="25"/>
        <v>493082.52361100004</v>
      </c>
    </row>
    <row r="71" spans="1:14" x14ac:dyDescent="0.3">
      <c r="A71" t="s">
        <v>3</v>
      </c>
      <c r="B71" s="3">
        <f t="shared" ref="B71:N72" si="26">SUM(B5,B27,B49)</f>
        <v>221958.23200000011</v>
      </c>
      <c r="C71" s="3">
        <f t="shared" si="26"/>
        <v>268473.88400000014</v>
      </c>
      <c r="D71" s="3">
        <f t="shared" si="26"/>
        <v>300820.2080000001</v>
      </c>
      <c r="E71" s="3">
        <f t="shared" si="26"/>
        <v>308825.22600000002</v>
      </c>
      <c r="F71" s="3">
        <f t="shared" si="26"/>
        <v>334663.88050000009</v>
      </c>
      <c r="G71" s="3">
        <f t="shared" si="26"/>
        <v>351967.60308799864</v>
      </c>
      <c r="H71" s="3">
        <f t="shared" si="26"/>
        <v>334735.76042600046</v>
      </c>
      <c r="I71" s="3">
        <f t="shared" si="26"/>
        <v>287521.97500000003</v>
      </c>
      <c r="J71" s="3">
        <f t="shared" si="26"/>
        <v>257639.25050000002</v>
      </c>
      <c r="K71" s="3">
        <f t="shared" si="26"/>
        <v>221357.90900000004</v>
      </c>
      <c r="L71" s="3">
        <f t="shared" si="26"/>
        <v>220994.03800000023</v>
      </c>
      <c r="M71" s="3">
        <f t="shared" si="26"/>
        <v>231833.22800000006</v>
      </c>
      <c r="N71" s="3">
        <f t="shared" si="26"/>
        <v>3340791.1945139999</v>
      </c>
    </row>
    <row r="72" spans="1:14" x14ac:dyDescent="0.3">
      <c r="A72" t="s">
        <v>4</v>
      </c>
      <c r="B72" s="3">
        <f t="shared" si="26"/>
        <v>146351.47</v>
      </c>
      <c r="C72" s="3">
        <f t="shared" si="26"/>
        <v>206465.55000000005</v>
      </c>
      <c r="D72" s="3">
        <f t="shared" si="26"/>
        <v>190872.21999999991</v>
      </c>
      <c r="E72" s="3">
        <f t="shared" si="26"/>
        <v>184245.88999999998</v>
      </c>
      <c r="F72" s="3">
        <f t="shared" si="26"/>
        <v>188533.08999999997</v>
      </c>
      <c r="G72" s="3">
        <f t="shared" si="26"/>
        <v>192071.83000000002</v>
      </c>
      <c r="H72" s="3">
        <f t="shared" si="26"/>
        <v>165152.19</v>
      </c>
      <c r="I72" s="3">
        <f t="shared" si="26"/>
        <v>194403.17</v>
      </c>
      <c r="J72" s="3">
        <f t="shared" si="26"/>
        <v>180322.46</v>
      </c>
      <c r="K72" s="3">
        <f t="shared" si="26"/>
        <v>156505.39000000007</v>
      </c>
      <c r="L72" s="3">
        <f t="shared" si="26"/>
        <v>142062.37</v>
      </c>
      <c r="M72" s="3">
        <f t="shared" si="26"/>
        <v>126547.11000000002</v>
      </c>
      <c r="N72" s="3">
        <f t="shared" si="26"/>
        <v>2073532.7400000002</v>
      </c>
    </row>
    <row r="73" spans="1:14" x14ac:dyDescent="0.3">
      <c r="A73" t="s">
        <v>1</v>
      </c>
      <c r="B73" s="4">
        <f>SUM(B70:B72)</f>
        <v>400274.59200000006</v>
      </c>
      <c r="C73" s="4">
        <f t="shared" ref="C73:M73" si="27">SUM(C70:C72)</f>
        <v>519994.63400000019</v>
      </c>
      <c r="D73" s="4">
        <f t="shared" si="27"/>
        <v>542122.67800000007</v>
      </c>
      <c r="E73" s="4">
        <f t="shared" si="27"/>
        <v>541597.13600000006</v>
      </c>
      <c r="F73" s="4">
        <f t="shared" si="27"/>
        <v>580721.43859999999</v>
      </c>
      <c r="G73" s="4">
        <f t="shared" si="27"/>
        <v>602783.16126299859</v>
      </c>
      <c r="H73" s="4">
        <f t="shared" si="27"/>
        <v>559182.71786200046</v>
      </c>
      <c r="I73" s="4">
        <f t="shared" si="27"/>
        <v>517826.3049000001</v>
      </c>
      <c r="J73" s="4">
        <f t="shared" si="27"/>
        <v>460710.13049999997</v>
      </c>
      <c r="K73" s="4">
        <f t="shared" si="27"/>
        <v>404440.36900000012</v>
      </c>
      <c r="L73" s="4">
        <f t="shared" si="27"/>
        <v>390934.79800000024</v>
      </c>
      <c r="M73" s="4">
        <f t="shared" si="27"/>
        <v>386818.49800000008</v>
      </c>
      <c r="N73" s="4">
        <f t="shared" ref="N73" si="28">SUM(B73:M73)</f>
        <v>5907406.4581249999</v>
      </c>
    </row>
    <row r="74" spans="1:14" x14ac:dyDescent="0.3">
      <c r="B74" s="5"/>
      <c r="C74" s="6"/>
      <c r="M74" s="5"/>
    </row>
    <row r="75" spans="1:14" x14ac:dyDescent="0.3">
      <c r="A75" s="1" t="s">
        <v>5</v>
      </c>
      <c r="B75" s="2">
        <v>42005</v>
      </c>
      <c r="C75" s="2">
        <v>42036</v>
      </c>
      <c r="D75" s="2">
        <v>42064</v>
      </c>
      <c r="E75" s="2">
        <v>42095</v>
      </c>
      <c r="F75" s="2">
        <v>42125</v>
      </c>
      <c r="G75" s="2">
        <v>42156</v>
      </c>
      <c r="H75" s="2">
        <v>42186</v>
      </c>
      <c r="I75" s="2">
        <v>42217</v>
      </c>
      <c r="J75" s="2">
        <v>42248</v>
      </c>
      <c r="K75" s="2">
        <v>42278</v>
      </c>
      <c r="L75" s="2">
        <v>42309</v>
      </c>
      <c r="M75" s="2">
        <v>42339</v>
      </c>
      <c r="N75" s="2" t="s">
        <v>1</v>
      </c>
    </row>
    <row r="76" spans="1:14" x14ac:dyDescent="0.3">
      <c r="A76" t="s">
        <v>2</v>
      </c>
      <c r="B76" s="7">
        <f>SUM(B10,B32,B54)</f>
        <v>11100464</v>
      </c>
      <c r="C76" s="7">
        <f t="shared" ref="C76:M76" si="29">SUM(C10,C32,C54)</f>
        <v>11444316</v>
      </c>
      <c r="D76" s="7">
        <f t="shared" si="29"/>
        <v>15837629</v>
      </c>
      <c r="E76" s="7">
        <f t="shared" si="29"/>
        <v>19002487</v>
      </c>
      <c r="F76" s="7">
        <f t="shared" si="29"/>
        <v>19846983</v>
      </c>
      <c r="G76" s="7">
        <f t="shared" si="29"/>
        <v>12151051.061371809</v>
      </c>
      <c r="H76" s="7">
        <f t="shared" si="29"/>
        <v>9467864.5561583322</v>
      </c>
      <c r="I76" s="7">
        <f t="shared" si="29"/>
        <v>7977487</v>
      </c>
      <c r="J76" s="7">
        <f t="shared" si="29"/>
        <v>7071916</v>
      </c>
      <c r="K76" s="7">
        <f t="shared" si="29"/>
        <v>7066706</v>
      </c>
      <c r="L76" s="7">
        <f t="shared" si="29"/>
        <v>6581172</v>
      </c>
      <c r="M76" s="7">
        <f t="shared" si="29"/>
        <v>6812686</v>
      </c>
      <c r="N76" s="7">
        <f>SUM(B76:M76)</f>
        <v>134360761.61753014</v>
      </c>
    </row>
    <row r="77" spans="1:14" x14ac:dyDescent="0.3">
      <c r="A77" t="s">
        <v>3</v>
      </c>
      <c r="B77" s="7">
        <f t="shared" ref="B77:M77" si="30">SUM(B11,B33,B55)</f>
        <v>71662082</v>
      </c>
      <c r="C77" s="7">
        <f t="shared" si="30"/>
        <v>73310475</v>
      </c>
      <c r="D77" s="7">
        <f t="shared" si="30"/>
        <v>85914861</v>
      </c>
      <c r="E77" s="7">
        <f t="shared" si="30"/>
        <v>94026192</v>
      </c>
      <c r="F77" s="7">
        <f t="shared" si="30"/>
        <v>98583754</v>
      </c>
      <c r="G77" s="7">
        <f t="shared" si="30"/>
        <v>95192993.046840519</v>
      </c>
      <c r="H77" s="7">
        <f t="shared" si="30"/>
        <v>98416144.465647087</v>
      </c>
      <c r="I77" s="7">
        <f t="shared" si="30"/>
        <v>87311617</v>
      </c>
      <c r="J77" s="7">
        <f t="shared" si="30"/>
        <v>69154043</v>
      </c>
      <c r="K77" s="7">
        <f t="shared" si="30"/>
        <v>54721041</v>
      </c>
      <c r="L77" s="7">
        <f t="shared" si="30"/>
        <v>46342451</v>
      </c>
      <c r="M77" s="7">
        <f t="shared" si="30"/>
        <v>44703182</v>
      </c>
      <c r="N77" s="7">
        <f t="shared" ref="N77:N79" si="31">SUM(B77:M77)</f>
        <v>919338835.51248765</v>
      </c>
    </row>
    <row r="78" spans="1:14" x14ac:dyDescent="0.3">
      <c r="A78" t="s">
        <v>4</v>
      </c>
      <c r="B78" s="7">
        <f t="shared" ref="B78:M78" si="32">SUM(B12,B34,B56)</f>
        <v>126571721</v>
      </c>
      <c r="C78" s="7">
        <f t="shared" si="32"/>
        <v>117399761</v>
      </c>
      <c r="D78" s="7">
        <f t="shared" si="32"/>
        <v>139309413</v>
      </c>
      <c r="E78" s="7">
        <f t="shared" si="32"/>
        <v>157663920</v>
      </c>
      <c r="F78" s="7">
        <f t="shared" si="32"/>
        <v>148247431</v>
      </c>
      <c r="G78" s="7">
        <f t="shared" si="32"/>
        <v>98136862</v>
      </c>
      <c r="H78" s="7">
        <f t="shared" si="32"/>
        <v>98109118</v>
      </c>
      <c r="I78" s="7">
        <f t="shared" si="32"/>
        <v>127810672</v>
      </c>
      <c r="J78" s="7">
        <f t="shared" si="32"/>
        <v>113967377</v>
      </c>
      <c r="K78" s="7">
        <f t="shared" si="32"/>
        <v>77420532</v>
      </c>
      <c r="L78" s="7">
        <f t="shared" si="32"/>
        <v>69181873</v>
      </c>
      <c r="M78" s="7">
        <f t="shared" si="32"/>
        <v>65497657</v>
      </c>
      <c r="N78" s="7">
        <f t="shared" si="31"/>
        <v>1339316337</v>
      </c>
    </row>
    <row r="79" spans="1:14" x14ac:dyDescent="0.3">
      <c r="A79" s="1" t="s">
        <v>1</v>
      </c>
      <c r="B79" s="8">
        <f>SUM(B76:B78)</f>
        <v>209334267</v>
      </c>
      <c r="C79" s="8">
        <f t="shared" ref="C79:M79" si="33">SUM(C76:C78)</f>
        <v>202154552</v>
      </c>
      <c r="D79" s="8">
        <f t="shared" si="33"/>
        <v>241061903</v>
      </c>
      <c r="E79" s="8">
        <f t="shared" si="33"/>
        <v>270692599</v>
      </c>
      <c r="F79" s="8">
        <f t="shared" si="33"/>
        <v>266678168</v>
      </c>
      <c r="G79" s="8">
        <f t="shared" si="33"/>
        <v>205480906.10821232</v>
      </c>
      <c r="H79" s="8">
        <f t="shared" si="33"/>
        <v>205993127.02180541</v>
      </c>
      <c r="I79" s="8">
        <f t="shared" si="33"/>
        <v>223099776</v>
      </c>
      <c r="J79" s="8">
        <f t="shared" si="33"/>
        <v>190193336</v>
      </c>
      <c r="K79" s="8">
        <f t="shared" si="33"/>
        <v>139208279</v>
      </c>
      <c r="L79" s="8">
        <f t="shared" si="33"/>
        <v>122105496</v>
      </c>
      <c r="M79" s="8">
        <f t="shared" si="33"/>
        <v>117013525</v>
      </c>
      <c r="N79" s="8">
        <f t="shared" si="31"/>
        <v>2393015934.1300178</v>
      </c>
    </row>
    <row r="80" spans="1:14" x14ac:dyDescent="0.3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</row>
    <row r="81" spans="1:14" x14ac:dyDescent="0.3">
      <c r="A81" s="1" t="s">
        <v>6</v>
      </c>
      <c r="C81" s="6"/>
      <c r="M81" s="9"/>
    </row>
    <row r="82" spans="1:14" x14ac:dyDescent="0.3">
      <c r="A82" t="s">
        <v>2</v>
      </c>
      <c r="B82" s="10">
        <f>B70/(B76/1000)</f>
        <v>2.8795994473744519</v>
      </c>
      <c r="C82" s="10">
        <f t="shared" ref="C82:N85" si="34">C70/(C76/1000)</f>
        <v>3.9369063210068651</v>
      </c>
      <c r="D82" s="10">
        <f t="shared" si="34"/>
        <v>3.1842045296047785</v>
      </c>
      <c r="E82" s="10">
        <f t="shared" si="34"/>
        <v>2.5536667910889772</v>
      </c>
      <c r="F82" s="10">
        <f t="shared" si="34"/>
        <v>2.8983986180670387</v>
      </c>
      <c r="G82" s="10">
        <f t="shared" si="34"/>
        <v>4.8344565320564161</v>
      </c>
      <c r="H82" s="10">
        <f t="shared" si="34"/>
        <v>6.2627392992680679</v>
      </c>
      <c r="I82" s="10">
        <f t="shared" si="34"/>
        <v>4.500309420748664</v>
      </c>
      <c r="J82" s="10">
        <f t="shared" si="34"/>
        <v>3.2167265561412215</v>
      </c>
      <c r="K82" s="10">
        <f t="shared" si="34"/>
        <v>3.7608851988465339</v>
      </c>
      <c r="L82" s="10">
        <f t="shared" si="34"/>
        <v>4.2360828739926584</v>
      </c>
      <c r="M82" s="10">
        <f t="shared" si="34"/>
        <v>4.1742948376014981</v>
      </c>
      <c r="N82" s="11">
        <f t="shared" ref="N82:N84" si="35">IFERROR(N70/(N76/1000),0)</f>
        <v>3.6698401949715298</v>
      </c>
    </row>
    <row r="83" spans="1:14" x14ac:dyDescent="0.3">
      <c r="A83" t="s">
        <v>3</v>
      </c>
      <c r="B83" s="10">
        <f>B71/(B77/1000)</f>
        <v>3.0972897494102964</v>
      </c>
      <c r="C83" s="10">
        <f t="shared" si="34"/>
        <v>3.6621490175858242</v>
      </c>
      <c r="D83" s="10">
        <f t="shared" si="34"/>
        <v>3.5013757165945956</v>
      </c>
      <c r="E83" s="10">
        <f t="shared" si="34"/>
        <v>3.2844595684572662</v>
      </c>
      <c r="F83" s="10">
        <f t="shared" si="34"/>
        <v>3.3947163393676414</v>
      </c>
      <c r="G83" s="10">
        <f t="shared" si="34"/>
        <v>3.6974108263914971</v>
      </c>
      <c r="H83" s="10">
        <f t="shared" si="34"/>
        <v>3.4012281444620354</v>
      </c>
      <c r="I83" s="10">
        <f t="shared" si="34"/>
        <v>3.2930552070751369</v>
      </c>
      <c r="J83" s="10">
        <f t="shared" si="34"/>
        <v>3.7255847861273996</v>
      </c>
      <c r="K83" s="10">
        <f t="shared" si="34"/>
        <v>4.0452064682029727</v>
      </c>
      <c r="L83" s="10">
        <f t="shared" si="34"/>
        <v>4.7687170883559924</v>
      </c>
      <c r="M83" s="10">
        <f t="shared" si="34"/>
        <v>5.1860565093554207</v>
      </c>
      <c r="N83" s="11">
        <f t="shared" si="35"/>
        <v>3.6339063090396562</v>
      </c>
    </row>
    <row r="84" spans="1:14" x14ac:dyDescent="0.3">
      <c r="A84" t="s">
        <v>4</v>
      </c>
      <c r="B84" s="10">
        <f>B72/(B78/1000)</f>
        <v>1.1562730509131656</v>
      </c>
      <c r="C84" s="10">
        <f t="shared" si="34"/>
        <v>1.7586539209394136</v>
      </c>
      <c r="D84" s="10">
        <f t="shared" si="34"/>
        <v>1.3701315359070525</v>
      </c>
      <c r="E84" s="10">
        <f t="shared" si="34"/>
        <v>1.1685989413430795</v>
      </c>
      <c r="F84" s="10">
        <f t="shared" si="34"/>
        <v>1.2717460850974203</v>
      </c>
      <c r="G84" s="10">
        <f t="shared" si="34"/>
        <v>1.9571833262816172</v>
      </c>
      <c r="H84" s="10">
        <f t="shared" si="34"/>
        <v>1.683352101891284</v>
      </c>
      <c r="I84" s="10">
        <f t="shared" si="34"/>
        <v>1.5210245510640927</v>
      </c>
      <c r="J84" s="10">
        <f t="shared" si="34"/>
        <v>1.5822287460384388</v>
      </c>
      <c r="K84" s="10">
        <f t="shared" si="34"/>
        <v>2.0214972173014782</v>
      </c>
      <c r="L84" s="10">
        <f t="shared" si="34"/>
        <v>2.0534623282026492</v>
      </c>
      <c r="M84" s="10">
        <f t="shared" si="34"/>
        <v>1.9320860592005606</v>
      </c>
      <c r="N84" s="11">
        <f t="shared" si="35"/>
        <v>1.5482023796145183</v>
      </c>
    </row>
    <row r="85" spans="1:14" x14ac:dyDescent="0.3">
      <c r="A85" s="1" t="s">
        <v>1</v>
      </c>
      <c r="B85" s="11">
        <f>B73/(B79/1000)</f>
        <v>1.9121312422299215</v>
      </c>
      <c r="C85" s="11">
        <f t="shared" si="34"/>
        <v>2.5722628001965555</v>
      </c>
      <c r="D85" s="11">
        <f t="shared" si="34"/>
        <v>2.2488940444479941</v>
      </c>
      <c r="E85" s="11">
        <f t="shared" si="34"/>
        <v>2.0007829471540153</v>
      </c>
      <c r="F85" s="11">
        <f t="shared" si="34"/>
        <v>2.1776114743671107</v>
      </c>
      <c r="G85" s="11">
        <f t="shared" si="34"/>
        <v>2.9335239593773017</v>
      </c>
      <c r="H85" s="11">
        <f t="shared" si="34"/>
        <v>2.7145697817520298</v>
      </c>
      <c r="I85" s="11">
        <f t="shared" si="34"/>
        <v>2.3210525540823497</v>
      </c>
      <c r="J85" s="11">
        <f t="shared" si="34"/>
        <v>2.4223253042893149</v>
      </c>
      <c r="K85" s="11">
        <f t="shared" si="34"/>
        <v>2.9052896272067272</v>
      </c>
      <c r="L85" s="11">
        <f t="shared" si="34"/>
        <v>3.2016150853684771</v>
      </c>
      <c r="M85" s="11">
        <f t="shared" si="34"/>
        <v>3.305758868472684</v>
      </c>
      <c r="N85" s="11">
        <f t="shared" si="34"/>
        <v>2.4686030602101448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5"/>
  <sheetViews>
    <sheetView workbookViewId="0">
      <selection activeCell="J5" sqref="J5"/>
    </sheetView>
  </sheetViews>
  <sheetFormatPr defaultRowHeight="14.4" x14ac:dyDescent="0.3"/>
  <cols>
    <col min="1" max="1" width="14.33203125" bestFit="1" customWidth="1"/>
    <col min="2" max="13" width="12" customWidth="1"/>
    <col min="14" max="14" width="12.6640625" bestFit="1" customWidth="1"/>
  </cols>
  <sheetData>
    <row r="2" spans="1:14" x14ac:dyDescent="0.3">
      <c r="A2" s="1" t="s">
        <v>9</v>
      </c>
    </row>
    <row r="3" spans="1:14" x14ac:dyDescent="0.3">
      <c r="A3" s="1" t="s">
        <v>0</v>
      </c>
      <c r="B3" s="2">
        <v>42370</v>
      </c>
      <c r="C3" s="2">
        <v>42401</v>
      </c>
      <c r="D3" s="2">
        <v>42430</v>
      </c>
      <c r="E3" s="2">
        <v>42461</v>
      </c>
      <c r="F3" s="2">
        <v>42491</v>
      </c>
      <c r="G3" s="2">
        <v>42522</v>
      </c>
      <c r="H3" s="2">
        <v>42552</v>
      </c>
      <c r="I3" s="2">
        <v>42583</v>
      </c>
      <c r="J3" s="2">
        <v>42614</v>
      </c>
      <c r="K3" s="2">
        <v>42644</v>
      </c>
      <c r="L3" s="2">
        <v>42675</v>
      </c>
      <c r="M3" s="2">
        <v>42705</v>
      </c>
      <c r="N3" s="2" t="s">
        <v>1</v>
      </c>
    </row>
    <row r="4" spans="1:14" x14ac:dyDescent="0.3">
      <c r="A4" t="s">
        <v>2</v>
      </c>
      <c r="B4" s="3">
        <v>26004.25</v>
      </c>
      <c r="C4" s="3">
        <v>29933.59</v>
      </c>
      <c r="D4" s="3">
        <v>31522.589999999997</v>
      </c>
      <c r="E4" s="3">
        <v>38521.33</v>
      </c>
      <c r="F4" s="3">
        <v>47908.069999999992</v>
      </c>
      <c r="G4" s="3">
        <v>44981.58</v>
      </c>
      <c r="H4" s="3">
        <v>29978.030000000002</v>
      </c>
      <c r="I4" s="3">
        <v>22821.97</v>
      </c>
      <c r="J4" s="3">
        <v>23689.05</v>
      </c>
      <c r="K4" s="3"/>
      <c r="L4" s="3"/>
      <c r="M4" s="3"/>
      <c r="N4" s="3">
        <f>SUM(B4:M4)</f>
        <v>295360.45999999996</v>
      </c>
    </row>
    <row r="5" spans="1:14" x14ac:dyDescent="0.3">
      <c r="A5" t="s">
        <v>3</v>
      </c>
      <c r="B5" s="3">
        <v>240705.19999999998</v>
      </c>
      <c r="C5" s="3">
        <v>270502.5</v>
      </c>
      <c r="D5" s="3">
        <v>292364.15000000002</v>
      </c>
      <c r="E5" s="3">
        <v>294815.21000000008</v>
      </c>
      <c r="F5" s="3">
        <v>312052.98999999987</v>
      </c>
      <c r="G5" s="3">
        <v>303275.50999999995</v>
      </c>
      <c r="H5" s="3">
        <v>275622.35000000003</v>
      </c>
      <c r="I5" s="3">
        <v>247981.11000000002</v>
      </c>
      <c r="J5" s="3">
        <v>217702.19000000006</v>
      </c>
      <c r="K5" s="3"/>
      <c r="L5" s="3"/>
      <c r="M5" s="3"/>
      <c r="N5" s="3">
        <f t="shared" ref="N5:N6" si="0">SUM(B5:M5)</f>
        <v>2455021.21</v>
      </c>
    </row>
    <row r="6" spans="1:14" x14ac:dyDescent="0.3">
      <c r="A6" t="s">
        <v>4</v>
      </c>
      <c r="B6" s="3">
        <v>124895.49000000008</v>
      </c>
      <c r="C6" s="3">
        <v>147602.25999999995</v>
      </c>
      <c r="D6" s="3">
        <v>145446.10000000006</v>
      </c>
      <c r="E6" s="3">
        <v>150199.57000000004</v>
      </c>
      <c r="F6" s="3">
        <v>155033.92999999996</v>
      </c>
      <c r="G6" s="3">
        <v>126160.35999999993</v>
      </c>
      <c r="H6" s="3">
        <v>129337.29999999999</v>
      </c>
      <c r="I6" s="3">
        <v>137264.43</v>
      </c>
      <c r="J6" s="3">
        <v>150965.85999999996</v>
      </c>
      <c r="K6" s="3"/>
      <c r="L6" s="3"/>
      <c r="M6" s="3"/>
      <c r="N6" s="3">
        <f t="shared" si="0"/>
        <v>1266905.2999999998</v>
      </c>
    </row>
    <row r="7" spans="1:14" x14ac:dyDescent="0.3">
      <c r="A7" t="s">
        <v>1</v>
      </c>
      <c r="B7" s="4">
        <f>SUM(B4:B6)</f>
        <v>391604.94000000006</v>
      </c>
      <c r="C7" s="4">
        <f t="shared" ref="C7:N7" si="1">SUM(C4:C6)</f>
        <v>448038.35</v>
      </c>
      <c r="D7" s="4">
        <f t="shared" si="1"/>
        <v>469332.84000000008</v>
      </c>
      <c r="E7" s="4">
        <f t="shared" si="1"/>
        <v>483536.1100000001</v>
      </c>
      <c r="F7" s="4">
        <f t="shared" si="1"/>
        <v>514994.98999999987</v>
      </c>
      <c r="G7" s="4">
        <f t="shared" si="1"/>
        <v>474417.4499999999</v>
      </c>
      <c r="H7" s="4">
        <f t="shared" si="1"/>
        <v>434937.68000000005</v>
      </c>
      <c r="I7" s="4">
        <f t="shared" si="1"/>
        <v>408067.51</v>
      </c>
      <c r="J7" s="4">
        <f t="shared" si="1"/>
        <v>392357.1</v>
      </c>
      <c r="K7" s="4">
        <f t="shared" si="1"/>
        <v>0</v>
      </c>
      <c r="L7" s="4">
        <f t="shared" si="1"/>
        <v>0</v>
      </c>
      <c r="M7" s="4">
        <f t="shared" si="1"/>
        <v>0</v>
      </c>
      <c r="N7" s="4">
        <f t="shared" si="1"/>
        <v>4017286.9699999997</v>
      </c>
    </row>
    <row r="8" spans="1:14" x14ac:dyDescent="0.3">
      <c r="B8" s="5"/>
      <c r="C8" s="6"/>
      <c r="M8" s="5"/>
    </row>
    <row r="9" spans="1:14" x14ac:dyDescent="0.3">
      <c r="A9" s="1" t="s">
        <v>5</v>
      </c>
      <c r="B9" s="2">
        <f t="shared" ref="B9:M9" si="2">B3</f>
        <v>42370</v>
      </c>
      <c r="C9" s="2">
        <f t="shared" si="2"/>
        <v>42401</v>
      </c>
      <c r="D9" s="2">
        <f t="shared" si="2"/>
        <v>42430</v>
      </c>
      <c r="E9" s="2">
        <f t="shared" si="2"/>
        <v>42461</v>
      </c>
      <c r="F9" s="2">
        <f t="shared" si="2"/>
        <v>42491</v>
      </c>
      <c r="G9" s="2">
        <f t="shared" si="2"/>
        <v>42522</v>
      </c>
      <c r="H9" s="2">
        <f t="shared" si="2"/>
        <v>42552</v>
      </c>
      <c r="I9" s="2">
        <f t="shared" si="2"/>
        <v>42583</v>
      </c>
      <c r="J9" s="2">
        <f t="shared" si="2"/>
        <v>42614</v>
      </c>
      <c r="K9" s="2">
        <f t="shared" si="2"/>
        <v>42644</v>
      </c>
      <c r="L9" s="2">
        <f t="shared" si="2"/>
        <v>42675</v>
      </c>
      <c r="M9" s="2">
        <f t="shared" si="2"/>
        <v>42705</v>
      </c>
      <c r="N9" s="2" t="s">
        <v>1</v>
      </c>
    </row>
    <row r="10" spans="1:14" x14ac:dyDescent="0.3">
      <c r="A10" t="s">
        <v>2</v>
      </c>
      <c r="B10" s="7">
        <v>2966180</v>
      </c>
      <c r="C10" s="7">
        <v>3161709</v>
      </c>
      <c r="D10" s="7">
        <v>3945940</v>
      </c>
      <c r="E10" s="7">
        <v>3734520</v>
      </c>
      <c r="F10" s="7">
        <v>4991572</v>
      </c>
      <c r="G10" s="7">
        <v>4788422</v>
      </c>
      <c r="H10" s="7">
        <v>4433685</v>
      </c>
      <c r="I10" s="7">
        <v>3792552</v>
      </c>
      <c r="J10" s="7">
        <v>3000642</v>
      </c>
      <c r="K10" s="7"/>
      <c r="L10" s="7"/>
      <c r="M10" s="7"/>
      <c r="N10" s="7">
        <f>SUM(B10:M10)</f>
        <v>34815222</v>
      </c>
    </row>
    <row r="11" spans="1:14" x14ac:dyDescent="0.3">
      <c r="A11" t="s">
        <v>3</v>
      </c>
      <c r="B11" s="7">
        <v>21123543</v>
      </c>
      <c r="C11" s="7">
        <v>22570291</v>
      </c>
      <c r="D11" s="7">
        <v>24262429</v>
      </c>
      <c r="E11" s="7">
        <v>24497645</v>
      </c>
      <c r="F11" s="7">
        <v>27471807</v>
      </c>
      <c r="G11" s="7">
        <v>25784973</v>
      </c>
      <c r="H11" s="7">
        <v>24668149</v>
      </c>
      <c r="I11" s="7">
        <v>20314829</v>
      </c>
      <c r="J11" s="7">
        <v>16877627</v>
      </c>
      <c r="K11" s="7"/>
      <c r="L11" s="7"/>
      <c r="M11" s="7"/>
      <c r="N11" s="7">
        <f t="shared" ref="N11:N12" si="3">SUM(B11:M11)</f>
        <v>207571293</v>
      </c>
    </row>
    <row r="12" spans="1:14" x14ac:dyDescent="0.3">
      <c r="A12" t="s">
        <v>4</v>
      </c>
      <c r="B12" s="7">
        <v>11554584</v>
      </c>
      <c r="C12" s="7">
        <v>11274755</v>
      </c>
      <c r="D12" s="7">
        <v>13516978</v>
      </c>
      <c r="E12" s="7">
        <v>12779507</v>
      </c>
      <c r="F12" s="7">
        <v>13413790</v>
      </c>
      <c r="G12" s="7">
        <v>11799587</v>
      </c>
      <c r="H12" s="7">
        <v>11870387</v>
      </c>
      <c r="I12" s="7">
        <v>15843338</v>
      </c>
      <c r="J12" s="7">
        <v>13891484</v>
      </c>
      <c r="K12" s="7"/>
      <c r="L12" s="7"/>
      <c r="M12" s="7"/>
      <c r="N12" s="7">
        <f t="shared" si="3"/>
        <v>115944410</v>
      </c>
    </row>
    <row r="13" spans="1:14" x14ac:dyDescent="0.3">
      <c r="A13" s="1" t="s">
        <v>1</v>
      </c>
      <c r="B13" s="8">
        <f>SUM(B10:B12)</f>
        <v>35644307</v>
      </c>
      <c r="C13" s="8">
        <f t="shared" ref="C13" si="4">SUM(C10:C12)</f>
        <v>37006755</v>
      </c>
      <c r="D13" s="8">
        <f t="shared" ref="D13" si="5">SUM(D10:D12)</f>
        <v>41725347</v>
      </c>
      <c r="E13" s="8">
        <f t="shared" ref="E13" si="6">SUM(E10:E12)</f>
        <v>41011672</v>
      </c>
      <c r="F13" s="8">
        <f t="shared" ref="F13" si="7">SUM(F10:F12)</f>
        <v>45877169</v>
      </c>
      <c r="G13" s="8">
        <f t="shared" ref="G13" si="8">SUM(G10:G12)</f>
        <v>42372982</v>
      </c>
      <c r="H13" s="8">
        <f t="shared" ref="H13" si="9">SUM(H10:H12)</f>
        <v>40972221</v>
      </c>
      <c r="I13" s="8">
        <f t="shared" ref="I13" si="10">SUM(I10:I12)</f>
        <v>39950719</v>
      </c>
      <c r="J13" s="8">
        <f t="shared" ref="J13" si="11">SUM(J10:J12)</f>
        <v>33769753</v>
      </c>
      <c r="K13" s="8">
        <f t="shared" ref="K13" si="12">SUM(K10:K12)</f>
        <v>0</v>
      </c>
      <c r="L13" s="8">
        <f t="shared" ref="L13" si="13">SUM(L10:L12)</f>
        <v>0</v>
      </c>
      <c r="M13" s="8">
        <f t="shared" ref="M13" si="14">SUM(M10:M12)</f>
        <v>0</v>
      </c>
      <c r="N13" s="8">
        <f t="shared" ref="N13" si="15">SUM(N10:N12)</f>
        <v>358330925</v>
      </c>
    </row>
    <row r="14" spans="1:14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4" x14ac:dyDescent="0.3">
      <c r="A15" s="1" t="s">
        <v>6</v>
      </c>
      <c r="C15" s="6"/>
      <c r="M15" s="9"/>
    </row>
    <row r="16" spans="1:14" x14ac:dyDescent="0.3">
      <c r="A16" t="s">
        <v>2</v>
      </c>
      <c r="B16" s="10">
        <f t="shared" ref="B16:N16" si="16">IFERROR(B4/(B10/1000),0)</f>
        <v>8.7669156962827621</v>
      </c>
      <c r="C16" s="10">
        <f t="shared" si="16"/>
        <v>9.4675348047527468</v>
      </c>
      <c r="D16" s="10">
        <f t="shared" si="16"/>
        <v>7.9886136129794156</v>
      </c>
      <c r="E16" s="10">
        <f t="shared" si="16"/>
        <v>10.314934717179183</v>
      </c>
      <c r="F16" s="10">
        <f t="shared" si="16"/>
        <v>9.5977920382596889</v>
      </c>
      <c r="G16" s="10">
        <f t="shared" si="16"/>
        <v>9.3938211795033943</v>
      </c>
      <c r="H16" s="10">
        <f t="shared" si="16"/>
        <v>6.7614253155106869</v>
      </c>
      <c r="I16" s="10">
        <f t="shared" si="16"/>
        <v>6.0175760279621739</v>
      </c>
      <c r="J16" s="10">
        <f t="shared" si="16"/>
        <v>7.8946605426438747</v>
      </c>
      <c r="K16" s="10">
        <f t="shared" si="16"/>
        <v>0</v>
      </c>
      <c r="L16" s="10">
        <f t="shared" si="16"/>
        <v>0</v>
      </c>
      <c r="M16" s="10">
        <f t="shared" si="16"/>
        <v>0</v>
      </c>
      <c r="N16" s="11">
        <f t="shared" si="16"/>
        <v>8.4836586709112449</v>
      </c>
    </row>
    <row r="17" spans="1:14" x14ac:dyDescent="0.3">
      <c r="A17" t="s">
        <v>3</v>
      </c>
      <c r="B17" s="10">
        <f t="shared" ref="B17:N18" si="17">IFERROR(B5/(B11/1000),0)</f>
        <v>11.395114919878733</v>
      </c>
      <c r="C17" s="10">
        <f t="shared" si="17"/>
        <v>11.984891998069497</v>
      </c>
      <c r="D17" s="10">
        <f t="shared" si="17"/>
        <v>12.05007750872759</v>
      </c>
      <c r="E17" s="10">
        <f t="shared" si="17"/>
        <v>12.034430656497801</v>
      </c>
      <c r="F17" s="10">
        <f t="shared" si="17"/>
        <v>11.359026728747763</v>
      </c>
      <c r="G17" s="10">
        <f t="shared" si="17"/>
        <v>11.761715243991139</v>
      </c>
      <c r="H17" s="10">
        <f t="shared" si="17"/>
        <v>11.173207604672731</v>
      </c>
      <c r="I17" s="10">
        <f t="shared" si="17"/>
        <v>12.206901175491065</v>
      </c>
      <c r="J17" s="10">
        <f t="shared" si="17"/>
        <v>12.898862500042219</v>
      </c>
      <c r="K17" s="10">
        <f t="shared" si="17"/>
        <v>0</v>
      </c>
      <c r="L17" s="10">
        <f t="shared" si="17"/>
        <v>0</v>
      </c>
      <c r="M17" s="10">
        <f t="shared" si="17"/>
        <v>0</v>
      </c>
      <c r="N17" s="11">
        <f t="shared" si="17"/>
        <v>11.827363863846047</v>
      </c>
    </row>
    <row r="18" spans="1:14" x14ac:dyDescent="0.3">
      <c r="A18" t="s">
        <v>4</v>
      </c>
      <c r="B18" s="10">
        <f t="shared" si="17"/>
        <v>10.80917235964532</v>
      </c>
      <c r="C18" s="10">
        <f t="shared" si="17"/>
        <v>13.091394003683448</v>
      </c>
      <c r="D18" s="10">
        <f t="shared" si="17"/>
        <v>10.760252772476219</v>
      </c>
      <c r="E18" s="10">
        <f t="shared" si="17"/>
        <v>11.753158396485878</v>
      </c>
      <c r="F18" s="10">
        <f t="shared" si="17"/>
        <v>11.55780208278197</v>
      </c>
      <c r="G18" s="10">
        <f t="shared" si="17"/>
        <v>10.691930149758626</v>
      </c>
      <c r="H18" s="10">
        <f t="shared" si="17"/>
        <v>10.895794720087894</v>
      </c>
      <c r="I18" s="10">
        <f t="shared" si="17"/>
        <v>8.6638579572057353</v>
      </c>
      <c r="J18" s="10">
        <f t="shared" si="17"/>
        <v>10.867511347239788</v>
      </c>
      <c r="K18" s="10">
        <f t="shared" si="17"/>
        <v>0</v>
      </c>
      <c r="L18" s="10">
        <f t="shared" si="17"/>
        <v>0</v>
      </c>
      <c r="M18" s="10">
        <f t="shared" si="17"/>
        <v>0</v>
      </c>
      <c r="N18" s="11">
        <f t="shared" si="17"/>
        <v>10.926833816309038</v>
      </c>
    </row>
    <row r="19" spans="1:14" x14ac:dyDescent="0.3">
      <c r="A19" s="1" t="s">
        <v>1</v>
      </c>
      <c r="B19" s="11">
        <f t="shared" ref="B19:N19" si="18">IFERROR(B7/(B13/1000),0)</f>
        <v>10.986465243944847</v>
      </c>
      <c r="C19" s="11">
        <f t="shared" si="18"/>
        <v>12.106934261055853</v>
      </c>
      <c r="D19" s="11">
        <f t="shared" si="18"/>
        <v>11.248147079519796</v>
      </c>
      <c r="E19" s="11">
        <f t="shared" si="18"/>
        <v>11.790207187846429</v>
      </c>
      <c r="F19" s="11">
        <f t="shared" si="18"/>
        <v>11.225518078502182</v>
      </c>
      <c r="G19" s="11">
        <f t="shared" si="18"/>
        <v>11.196225226725838</v>
      </c>
      <c r="H19" s="11">
        <f t="shared" si="18"/>
        <v>10.615428438697528</v>
      </c>
      <c r="I19" s="11">
        <f t="shared" si="18"/>
        <v>10.214271988446567</v>
      </c>
      <c r="J19" s="11">
        <f t="shared" si="18"/>
        <v>11.618595492836445</v>
      </c>
      <c r="K19" s="11">
        <f t="shared" si="18"/>
        <v>0</v>
      </c>
      <c r="L19" s="11">
        <f t="shared" si="18"/>
        <v>0</v>
      </c>
      <c r="M19" s="11">
        <f t="shared" si="18"/>
        <v>0</v>
      </c>
      <c r="N19" s="11">
        <f t="shared" si="18"/>
        <v>11.211108753730926</v>
      </c>
    </row>
    <row r="24" spans="1:14" x14ac:dyDescent="0.3">
      <c r="A24" s="1" t="s">
        <v>8</v>
      </c>
    </row>
    <row r="25" spans="1:14" x14ac:dyDescent="0.3">
      <c r="A25" s="1" t="s">
        <v>0</v>
      </c>
      <c r="B25" s="2">
        <v>42370</v>
      </c>
      <c r="C25" s="2">
        <v>42401</v>
      </c>
      <c r="D25" s="2">
        <v>42430</v>
      </c>
      <c r="E25" s="2">
        <v>42461</v>
      </c>
      <c r="F25" s="2">
        <v>42491</v>
      </c>
      <c r="G25" s="2">
        <v>42522</v>
      </c>
      <c r="H25" s="2">
        <v>42552</v>
      </c>
      <c r="I25" s="2">
        <v>42583</v>
      </c>
      <c r="J25" s="2">
        <v>42614</v>
      </c>
      <c r="K25" s="2">
        <v>42644</v>
      </c>
      <c r="L25" s="2">
        <v>42675</v>
      </c>
      <c r="M25" s="2">
        <v>42705</v>
      </c>
      <c r="N25" s="2" t="s">
        <v>1</v>
      </c>
    </row>
    <row r="26" spans="1:14" x14ac:dyDescent="0.3">
      <c r="A26" t="s">
        <v>2</v>
      </c>
      <c r="B26" s="3">
        <v>300</v>
      </c>
      <c r="C26" s="3">
        <v>700</v>
      </c>
      <c r="D26" s="3">
        <v>1200</v>
      </c>
      <c r="E26" s="3">
        <v>1700</v>
      </c>
      <c r="F26" s="3">
        <v>2500</v>
      </c>
      <c r="G26" s="15">
        <v>2500</v>
      </c>
      <c r="H26" s="3">
        <v>1495.8759</v>
      </c>
      <c r="I26" s="3">
        <v>700</v>
      </c>
      <c r="J26" s="3">
        <v>500</v>
      </c>
      <c r="K26" s="3"/>
      <c r="L26" s="3"/>
      <c r="M26" s="3"/>
      <c r="N26" s="3">
        <f>SUM(B26:M26)</f>
        <v>11595.875899999999</v>
      </c>
    </row>
    <row r="27" spans="1:14" x14ac:dyDescent="0.3">
      <c r="A27" t="s">
        <v>3</v>
      </c>
      <c r="B27" s="3">
        <v>2548.529</v>
      </c>
      <c r="C27" s="3">
        <v>3181.0010000000002</v>
      </c>
      <c r="D27" s="3">
        <v>3920.47</v>
      </c>
      <c r="E27" s="3">
        <v>6809.5700000000006</v>
      </c>
      <c r="F27" s="3">
        <v>6817.0360000000001</v>
      </c>
      <c r="G27" s="15">
        <v>6623.3940000000002</v>
      </c>
      <c r="H27" s="3">
        <v>6341.9871999999996</v>
      </c>
      <c r="I27" s="3">
        <v>4295.0680000000002</v>
      </c>
      <c r="J27" s="3">
        <v>2605.5300000000002</v>
      </c>
      <c r="K27" s="3"/>
      <c r="L27" s="3"/>
      <c r="M27" s="3"/>
      <c r="N27" s="3">
        <f t="shared" ref="N27:N28" si="19">SUM(B27:M27)</f>
        <v>43142.585200000001</v>
      </c>
    </row>
    <row r="28" spans="1:14" x14ac:dyDescent="0.3">
      <c r="A28" t="s">
        <v>4</v>
      </c>
      <c r="B28" s="3">
        <v>0</v>
      </c>
      <c r="C28" s="3"/>
      <c r="D28" s="3">
        <v>0</v>
      </c>
      <c r="E28" s="3"/>
      <c r="F28" s="3"/>
      <c r="G28" s="3"/>
      <c r="H28" s="3"/>
      <c r="I28" s="3"/>
      <c r="J28" s="3"/>
      <c r="K28" s="3"/>
      <c r="L28" s="3"/>
      <c r="M28" s="3"/>
      <c r="N28" s="3">
        <f t="shared" si="19"/>
        <v>0</v>
      </c>
    </row>
    <row r="29" spans="1:14" x14ac:dyDescent="0.3">
      <c r="A29" t="s">
        <v>1</v>
      </c>
      <c r="B29" s="4">
        <f>SUM(B26:B28)</f>
        <v>2848.529</v>
      </c>
      <c r="C29" s="4">
        <f t="shared" ref="C29:N29" si="20">SUM(C26:C28)</f>
        <v>3881.0010000000002</v>
      </c>
      <c r="D29" s="4">
        <f t="shared" si="20"/>
        <v>5120.4699999999993</v>
      </c>
      <c r="E29" s="4">
        <f t="shared" si="20"/>
        <v>8509.57</v>
      </c>
      <c r="F29" s="4">
        <f t="shared" si="20"/>
        <v>9317.0360000000001</v>
      </c>
      <c r="G29" s="4">
        <f t="shared" si="20"/>
        <v>9123.3940000000002</v>
      </c>
      <c r="H29" s="4">
        <f t="shared" si="20"/>
        <v>7837.8630999999996</v>
      </c>
      <c r="I29" s="4">
        <f t="shared" si="20"/>
        <v>4995.0680000000002</v>
      </c>
      <c r="J29" s="4">
        <f t="shared" si="20"/>
        <v>3105.53</v>
      </c>
      <c r="K29" s="4">
        <f t="shared" si="20"/>
        <v>0</v>
      </c>
      <c r="L29" s="4">
        <f t="shared" si="20"/>
        <v>0</v>
      </c>
      <c r="M29" s="4">
        <f t="shared" si="20"/>
        <v>0</v>
      </c>
      <c r="N29" s="4">
        <f t="shared" si="20"/>
        <v>54738.4611</v>
      </c>
    </row>
    <row r="30" spans="1:14" x14ac:dyDescent="0.3">
      <c r="B30" s="5"/>
      <c r="C30" s="6"/>
      <c r="M30" s="5"/>
    </row>
    <row r="31" spans="1:14" x14ac:dyDescent="0.3">
      <c r="A31" s="1" t="s">
        <v>5</v>
      </c>
      <c r="B31" s="2">
        <v>42370</v>
      </c>
      <c r="C31" s="2">
        <v>42401</v>
      </c>
      <c r="D31" s="2">
        <v>42430</v>
      </c>
      <c r="E31" s="2">
        <v>42461</v>
      </c>
      <c r="F31" s="2">
        <v>42491</v>
      </c>
      <c r="G31" s="2">
        <v>42522</v>
      </c>
      <c r="H31" s="2">
        <v>42552</v>
      </c>
      <c r="I31" s="2">
        <v>42583</v>
      </c>
      <c r="J31" s="2">
        <v>42614</v>
      </c>
      <c r="K31" s="2">
        <v>42644</v>
      </c>
      <c r="L31" s="2">
        <v>42675</v>
      </c>
      <c r="M31" s="2">
        <v>42705</v>
      </c>
      <c r="N31" s="2" t="s">
        <v>1</v>
      </c>
    </row>
    <row r="32" spans="1:14" x14ac:dyDescent="0.3">
      <c r="A32" t="s">
        <v>2</v>
      </c>
      <c r="B32" s="7">
        <v>61883</v>
      </c>
      <c r="C32" s="7">
        <v>144337</v>
      </c>
      <c r="D32" s="7">
        <v>247384</v>
      </c>
      <c r="E32" s="7">
        <v>333746</v>
      </c>
      <c r="F32" s="7">
        <v>515459</v>
      </c>
      <c r="G32" s="7">
        <v>515410</v>
      </c>
      <c r="H32" s="7">
        <v>303350</v>
      </c>
      <c r="I32" s="7">
        <v>144328</v>
      </c>
      <c r="J32" s="7">
        <v>103092</v>
      </c>
      <c r="K32" s="7"/>
      <c r="L32" s="7"/>
      <c r="M32" s="7"/>
      <c r="N32" s="7">
        <f>SUM(B32:M32)</f>
        <v>2368989</v>
      </c>
    </row>
    <row r="33" spans="1:14" x14ac:dyDescent="0.3">
      <c r="A33" t="s">
        <v>3</v>
      </c>
      <c r="B33" s="7">
        <v>306028</v>
      </c>
      <c r="C33" s="7">
        <v>426847</v>
      </c>
      <c r="D33" s="7">
        <v>598310</v>
      </c>
      <c r="E33" s="7">
        <v>1108713</v>
      </c>
      <c r="F33" s="7">
        <v>1134051</v>
      </c>
      <c r="G33" s="7">
        <v>1114146</v>
      </c>
      <c r="H33" s="7">
        <v>1035943</v>
      </c>
      <c r="I33" s="7">
        <v>616362</v>
      </c>
      <c r="J33" s="7">
        <v>340237</v>
      </c>
      <c r="K33" s="7"/>
      <c r="L33" s="7"/>
      <c r="M33" s="7"/>
      <c r="N33" s="7">
        <f t="shared" ref="N33:N34" si="21">SUM(B33:M33)</f>
        <v>6680637</v>
      </c>
    </row>
    <row r="34" spans="1:14" x14ac:dyDescent="0.3">
      <c r="A34" t="s">
        <v>4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>
        <f t="shared" si="21"/>
        <v>0</v>
      </c>
    </row>
    <row r="35" spans="1:14" x14ac:dyDescent="0.3">
      <c r="A35" s="1" t="s">
        <v>1</v>
      </c>
      <c r="B35" s="8">
        <f>SUM(B32:B34)</f>
        <v>367911</v>
      </c>
      <c r="C35" s="8">
        <f t="shared" ref="C35:N35" si="22">SUM(C32:C34)</f>
        <v>571184</v>
      </c>
      <c r="D35" s="8">
        <f t="shared" si="22"/>
        <v>845694</v>
      </c>
      <c r="E35" s="8">
        <f t="shared" si="22"/>
        <v>1442459</v>
      </c>
      <c r="F35" s="8">
        <f t="shared" si="22"/>
        <v>1649510</v>
      </c>
      <c r="G35" s="8">
        <f t="shared" si="22"/>
        <v>1629556</v>
      </c>
      <c r="H35" s="8">
        <f t="shared" si="22"/>
        <v>1339293</v>
      </c>
      <c r="I35" s="8">
        <f t="shared" si="22"/>
        <v>760690</v>
      </c>
      <c r="J35" s="8">
        <f t="shared" si="22"/>
        <v>443329</v>
      </c>
      <c r="K35" s="8">
        <f t="shared" si="22"/>
        <v>0</v>
      </c>
      <c r="L35" s="8">
        <f t="shared" si="22"/>
        <v>0</v>
      </c>
      <c r="M35" s="8">
        <f t="shared" si="22"/>
        <v>0</v>
      </c>
      <c r="N35" s="8">
        <f t="shared" si="22"/>
        <v>9049626</v>
      </c>
    </row>
    <row r="36" spans="1:14" x14ac:dyDescent="0.3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 spans="1:14" x14ac:dyDescent="0.3">
      <c r="A37" s="1" t="s">
        <v>6</v>
      </c>
      <c r="C37" s="6"/>
      <c r="M37" s="9"/>
    </row>
    <row r="38" spans="1:14" x14ac:dyDescent="0.3">
      <c r="A38" t="s">
        <v>2</v>
      </c>
      <c r="B38" s="10">
        <f t="shared" ref="B38:N38" si="23">IFERROR(B26/(B32/1000),0)</f>
        <v>4.8478580547161574</v>
      </c>
      <c r="C38" s="10">
        <f t="shared" si="23"/>
        <v>4.8497613224606306</v>
      </c>
      <c r="D38" s="10">
        <f t="shared" si="23"/>
        <v>4.8507583352197399</v>
      </c>
      <c r="E38" s="10">
        <f t="shared" si="23"/>
        <v>5.0936940068195575</v>
      </c>
      <c r="F38" s="10">
        <f t="shared" si="23"/>
        <v>4.8500462694414113</v>
      </c>
      <c r="G38" s="10">
        <f t="shared" si="23"/>
        <v>4.8505073630701778</v>
      </c>
      <c r="H38" s="10">
        <f t="shared" si="23"/>
        <v>4.9311880665897476</v>
      </c>
      <c r="I38" s="10">
        <f t="shared" si="23"/>
        <v>4.8500637436949168</v>
      </c>
      <c r="J38" s="10">
        <f t="shared" si="23"/>
        <v>4.850036860280138</v>
      </c>
      <c r="K38" s="10">
        <f t="shared" si="23"/>
        <v>0</v>
      </c>
      <c r="L38" s="10">
        <f t="shared" si="23"/>
        <v>0</v>
      </c>
      <c r="M38" s="10">
        <f t="shared" si="23"/>
        <v>0</v>
      </c>
      <c r="N38" s="11">
        <f t="shared" si="23"/>
        <v>4.8948627030349225</v>
      </c>
    </row>
    <row r="39" spans="1:14" x14ac:dyDescent="0.3">
      <c r="A39" t="s">
        <v>3</v>
      </c>
      <c r="B39" s="10">
        <f t="shared" ref="B39:N40" si="24">IFERROR(B27/(B33/1000),0)</f>
        <v>8.3277641261583906</v>
      </c>
      <c r="C39" s="10">
        <f t="shared" si="24"/>
        <v>7.4523213235655872</v>
      </c>
      <c r="D39" s="10">
        <f t="shared" si="24"/>
        <v>6.5525730808443789</v>
      </c>
      <c r="E39" s="10">
        <f t="shared" si="24"/>
        <v>6.141868995853752</v>
      </c>
      <c r="F39" s="10">
        <f t="shared" si="24"/>
        <v>6.0112252447200349</v>
      </c>
      <c r="G39" s="10">
        <f t="shared" si="24"/>
        <v>5.9448169270454683</v>
      </c>
      <c r="H39" s="10">
        <f t="shared" si="24"/>
        <v>6.121946091628593</v>
      </c>
      <c r="I39" s="10">
        <f t="shared" si="24"/>
        <v>6.9684179102540398</v>
      </c>
      <c r="J39" s="10">
        <f t="shared" si="24"/>
        <v>7.6579854630742688</v>
      </c>
      <c r="K39" s="10">
        <f t="shared" si="24"/>
        <v>0</v>
      </c>
      <c r="L39" s="10">
        <f t="shared" si="24"/>
        <v>0</v>
      </c>
      <c r="M39" s="10">
        <f t="shared" si="24"/>
        <v>0</v>
      </c>
      <c r="N39" s="11">
        <f t="shared" si="24"/>
        <v>6.4578550219088395</v>
      </c>
    </row>
    <row r="40" spans="1:14" x14ac:dyDescent="0.3">
      <c r="A40" t="s">
        <v>4</v>
      </c>
      <c r="B40" s="10">
        <f t="shared" si="24"/>
        <v>0</v>
      </c>
      <c r="C40" s="10">
        <f t="shared" si="24"/>
        <v>0</v>
      </c>
      <c r="D40" s="10">
        <f t="shared" si="24"/>
        <v>0</v>
      </c>
      <c r="E40" s="10">
        <f t="shared" si="24"/>
        <v>0</v>
      </c>
      <c r="F40" s="10">
        <f t="shared" si="24"/>
        <v>0</v>
      </c>
      <c r="G40" s="10">
        <f t="shared" si="24"/>
        <v>0</v>
      </c>
      <c r="H40" s="10">
        <f t="shared" si="24"/>
        <v>0</v>
      </c>
      <c r="I40" s="10">
        <f t="shared" si="24"/>
        <v>0</v>
      </c>
      <c r="J40" s="10">
        <f t="shared" si="24"/>
        <v>0</v>
      </c>
      <c r="K40" s="10">
        <f t="shared" si="24"/>
        <v>0</v>
      </c>
      <c r="L40" s="10">
        <f t="shared" si="24"/>
        <v>0</v>
      </c>
      <c r="M40" s="10">
        <f t="shared" si="24"/>
        <v>0</v>
      </c>
      <c r="N40" s="11">
        <f t="shared" si="24"/>
        <v>0</v>
      </c>
    </row>
    <row r="41" spans="1:14" x14ac:dyDescent="0.3">
      <c r="A41" s="1" t="s">
        <v>1</v>
      </c>
      <c r="B41" s="11">
        <f t="shared" ref="B41:N41" si="25">IFERROR(B29/(B35/1000),0)</f>
        <v>7.7424404271685274</v>
      </c>
      <c r="C41" s="11">
        <f t="shared" si="25"/>
        <v>6.7946598644219733</v>
      </c>
      <c r="D41" s="11">
        <f t="shared" si="25"/>
        <v>6.0547550295969934</v>
      </c>
      <c r="E41" s="11">
        <f t="shared" si="25"/>
        <v>5.8993496522258164</v>
      </c>
      <c r="F41" s="11">
        <f t="shared" si="25"/>
        <v>5.6483658783517532</v>
      </c>
      <c r="G41" s="11">
        <f t="shared" si="25"/>
        <v>5.5986992775946334</v>
      </c>
      <c r="H41" s="11">
        <f t="shared" si="25"/>
        <v>5.8522392784849915</v>
      </c>
      <c r="I41" s="11">
        <f t="shared" si="25"/>
        <v>6.5664962073906583</v>
      </c>
      <c r="J41" s="11">
        <f t="shared" si="25"/>
        <v>7.0050233573711624</v>
      </c>
      <c r="K41" s="11">
        <f t="shared" si="25"/>
        <v>0</v>
      </c>
      <c r="L41" s="11">
        <f t="shared" si="25"/>
        <v>0</v>
      </c>
      <c r="M41" s="11">
        <f t="shared" si="25"/>
        <v>0</v>
      </c>
      <c r="N41" s="11">
        <f t="shared" si="25"/>
        <v>6.0486987086538164</v>
      </c>
    </row>
    <row r="46" spans="1:14" x14ac:dyDescent="0.3">
      <c r="A46" s="1" t="s">
        <v>7</v>
      </c>
    </row>
    <row r="47" spans="1:14" x14ac:dyDescent="0.3">
      <c r="A47" s="1" t="s">
        <v>0</v>
      </c>
      <c r="B47" s="2">
        <v>42370</v>
      </c>
      <c r="C47" s="2">
        <v>42401</v>
      </c>
      <c r="D47" s="2">
        <v>42430</v>
      </c>
      <c r="E47" s="2">
        <v>42461</v>
      </c>
      <c r="F47" s="2">
        <v>42491</v>
      </c>
      <c r="G47" s="2">
        <v>42522</v>
      </c>
      <c r="H47" s="2">
        <v>42552</v>
      </c>
      <c r="I47" s="2">
        <v>42583</v>
      </c>
      <c r="J47" s="2">
        <v>42614</v>
      </c>
      <c r="K47" s="2">
        <v>42644</v>
      </c>
      <c r="L47" s="2">
        <v>42675</v>
      </c>
      <c r="M47" s="2">
        <v>42705</v>
      </c>
      <c r="N47" s="2" t="s">
        <v>1</v>
      </c>
    </row>
    <row r="48" spans="1:14" x14ac:dyDescent="0.3">
      <c r="A48" t="s">
        <v>2</v>
      </c>
      <c r="B48" s="3">
        <v>4109.33</v>
      </c>
      <c r="C48" s="3">
        <v>5596.39</v>
      </c>
      <c r="D48" s="3">
        <v>7439.01</v>
      </c>
      <c r="E48" s="3">
        <v>6386.4100000000008</v>
      </c>
      <c r="F48" s="3">
        <v>9376.1299999999992</v>
      </c>
      <c r="G48" s="15">
        <v>11464.490000000002</v>
      </c>
      <c r="H48" s="3">
        <v>11293.949999999999</v>
      </c>
      <c r="I48" s="3">
        <v>11269.21</v>
      </c>
      <c r="J48" s="3">
        <v>10395.67</v>
      </c>
      <c r="K48" s="3"/>
      <c r="L48" s="3"/>
      <c r="M48" s="3"/>
      <c r="N48" s="3">
        <f>SUM(B48:M48)</f>
        <v>77330.590000000011</v>
      </c>
    </row>
    <row r="49" spans="1:14" x14ac:dyDescent="0.3">
      <c r="A49" t="s">
        <v>3</v>
      </c>
      <c r="B49" s="3">
        <v>35141.22</v>
      </c>
      <c r="C49" s="3">
        <v>42167.090000000004</v>
      </c>
      <c r="D49" s="3">
        <v>56145.25</v>
      </c>
      <c r="E49" s="3">
        <v>49320.299999999996</v>
      </c>
      <c r="F49" s="3">
        <v>75450.159999999989</v>
      </c>
      <c r="G49" s="15">
        <v>81544.989999999991</v>
      </c>
      <c r="H49" s="3">
        <v>63915.42</v>
      </c>
      <c r="I49" s="3">
        <v>69020.852000000014</v>
      </c>
      <c r="J49" s="3">
        <v>59040.12</v>
      </c>
      <c r="K49" s="3"/>
      <c r="L49" s="3"/>
      <c r="M49" s="3"/>
      <c r="N49" s="3">
        <f t="shared" ref="N49:N50" si="26">SUM(B49:M49)</f>
        <v>531745.402</v>
      </c>
    </row>
    <row r="50" spans="1:14" x14ac:dyDescent="0.3">
      <c r="A50" t="s">
        <v>4</v>
      </c>
      <c r="B50" s="3">
        <v>24238.86</v>
      </c>
      <c r="C50" s="3">
        <v>33241.15</v>
      </c>
      <c r="D50" s="3">
        <v>53707.17</v>
      </c>
      <c r="E50" s="3">
        <v>44030.11</v>
      </c>
      <c r="F50" s="3">
        <v>53215.59</v>
      </c>
      <c r="G50" s="15">
        <v>60406.55</v>
      </c>
      <c r="H50" s="3">
        <v>59207.76</v>
      </c>
      <c r="I50" s="3">
        <v>61818.46</v>
      </c>
      <c r="J50" s="3">
        <v>55873.840000000004</v>
      </c>
      <c r="K50" s="3"/>
      <c r="L50" s="3"/>
      <c r="M50" s="3"/>
      <c r="N50" s="3">
        <f t="shared" si="26"/>
        <v>445739.49000000005</v>
      </c>
    </row>
    <row r="51" spans="1:14" x14ac:dyDescent="0.3">
      <c r="A51" t="s">
        <v>1</v>
      </c>
      <c r="B51" s="4">
        <f>SUM(B48:B50)</f>
        <v>63489.41</v>
      </c>
      <c r="C51" s="4">
        <f t="shared" ref="C51" si="27">SUM(C48:C50)</f>
        <v>81004.63</v>
      </c>
      <c r="D51" s="4">
        <f t="shared" ref="D51" si="28">SUM(D48:D50)</f>
        <v>117291.43</v>
      </c>
      <c r="E51" s="4">
        <f t="shared" ref="E51" si="29">SUM(E48:E50)</f>
        <v>99736.82</v>
      </c>
      <c r="F51" s="4">
        <f t="shared" ref="F51" si="30">SUM(F48:F50)</f>
        <v>138041.88</v>
      </c>
      <c r="G51" s="4">
        <f t="shared" ref="G51" si="31">SUM(G48:G50)</f>
        <v>153416.03</v>
      </c>
      <c r="H51" s="4">
        <f t="shared" ref="H51" si="32">SUM(H48:H50)</f>
        <v>134417.13</v>
      </c>
      <c r="I51" s="4">
        <f t="shared" ref="I51" si="33">SUM(I48:I50)</f>
        <v>142108.522</v>
      </c>
      <c r="J51" s="4">
        <f t="shared" ref="J51" si="34">SUM(J48:J50)</f>
        <v>125309.63</v>
      </c>
      <c r="K51" s="4">
        <f t="shared" ref="K51" si="35">SUM(K48:K50)</f>
        <v>0</v>
      </c>
      <c r="L51" s="4">
        <f t="shared" ref="L51" si="36">SUM(L48:L50)</f>
        <v>0</v>
      </c>
      <c r="M51" s="4">
        <f t="shared" ref="M51" si="37">SUM(M48:M50)</f>
        <v>0</v>
      </c>
      <c r="N51" s="4">
        <f t="shared" ref="N51" si="38">SUM(N48:N50)</f>
        <v>1054815.4820000001</v>
      </c>
    </row>
    <row r="52" spans="1:14" x14ac:dyDescent="0.3">
      <c r="B52" s="5"/>
      <c r="C52" s="6"/>
      <c r="M52" s="5"/>
    </row>
    <row r="53" spans="1:14" x14ac:dyDescent="0.3">
      <c r="A53" s="1" t="s">
        <v>5</v>
      </c>
      <c r="B53" s="2">
        <v>42370</v>
      </c>
      <c r="C53" s="2">
        <v>42401</v>
      </c>
      <c r="D53" s="2">
        <v>42430</v>
      </c>
      <c r="E53" s="2">
        <v>42461</v>
      </c>
      <c r="F53" s="2">
        <v>42491</v>
      </c>
      <c r="G53" s="2">
        <v>42522</v>
      </c>
      <c r="H53" s="2">
        <v>42552</v>
      </c>
      <c r="I53" s="2">
        <v>42583</v>
      </c>
      <c r="J53" s="2">
        <v>42614</v>
      </c>
      <c r="K53" s="2">
        <v>42644</v>
      </c>
      <c r="L53" s="2">
        <v>42675</v>
      </c>
      <c r="M53" s="2">
        <v>42705</v>
      </c>
      <c r="N53" s="2" t="s">
        <v>1</v>
      </c>
    </row>
    <row r="54" spans="1:14" x14ac:dyDescent="0.3">
      <c r="A54" t="s">
        <v>2</v>
      </c>
      <c r="B54" s="7">
        <v>6457235</v>
      </c>
      <c r="C54" s="7">
        <v>7590339</v>
      </c>
      <c r="D54" s="7">
        <v>8841262</v>
      </c>
      <c r="E54" s="7">
        <v>8005840</v>
      </c>
      <c r="F54" s="7">
        <v>10299790</v>
      </c>
      <c r="G54" s="7">
        <v>13139987</v>
      </c>
      <c r="H54" s="7">
        <v>15998361</v>
      </c>
      <c r="I54" s="7">
        <v>17683221</v>
      </c>
      <c r="J54" s="7">
        <v>16278069</v>
      </c>
      <c r="K54" s="7"/>
      <c r="L54" s="7"/>
      <c r="M54" s="7"/>
      <c r="N54" s="7">
        <f>SUM(B54:M54)</f>
        <v>104294104</v>
      </c>
    </row>
    <row r="55" spans="1:14" x14ac:dyDescent="0.3">
      <c r="A55" t="s">
        <v>3</v>
      </c>
      <c r="B55" s="7">
        <v>38549457</v>
      </c>
      <c r="C55" s="7">
        <v>42263397</v>
      </c>
      <c r="D55" s="7">
        <v>48915071</v>
      </c>
      <c r="E55" s="7">
        <v>44362362</v>
      </c>
      <c r="F55" s="7">
        <v>65215943</v>
      </c>
      <c r="G55" s="7">
        <v>72431617</v>
      </c>
      <c r="H55" s="7">
        <v>68285230</v>
      </c>
      <c r="I55" s="7">
        <v>75875454</v>
      </c>
      <c r="J55" s="7">
        <v>72667246</v>
      </c>
      <c r="K55" s="7"/>
      <c r="L55" s="7"/>
      <c r="M55" s="7"/>
      <c r="N55" s="7">
        <f t="shared" ref="N55:N56" si="39">SUM(B55:M55)</f>
        <v>528565777</v>
      </c>
    </row>
    <row r="56" spans="1:14" x14ac:dyDescent="0.3">
      <c r="A56" t="s">
        <v>4</v>
      </c>
      <c r="B56" s="7">
        <v>50796809</v>
      </c>
      <c r="C56" s="7">
        <v>55436469</v>
      </c>
      <c r="D56" s="7">
        <v>79572685</v>
      </c>
      <c r="E56" s="7">
        <v>76546131</v>
      </c>
      <c r="F56" s="7">
        <v>84357190</v>
      </c>
      <c r="G56" s="7">
        <v>88171706</v>
      </c>
      <c r="H56" s="7">
        <v>103225878</v>
      </c>
      <c r="I56" s="7">
        <v>112728993</v>
      </c>
      <c r="J56" s="7">
        <v>101466696</v>
      </c>
      <c r="K56" s="7"/>
      <c r="L56" s="7"/>
      <c r="M56" s="7"/>
      <c r="N56" s="7">
        <f t="shared" si="39"/>
        <v>752302557</v>
      </c>
    </row>
    <row r="57" spans="1:14" x14ac:dyDescent="0.3">
      <c r="A57" s="1" t="s">
        <v>1</v>
      </c>
      <c r="B57" s="8">
        <f>SUM(B54:B56)</f>
        <v>95803501</v>
      </c>
      <c r="C57" s="8">
        <f t="shared" ref="C57" si="40">SUM(C54:C56)</f>
        <v>105290205</v>
      </c>
      <c r="D57" s="8">
        <f t="shared" ref="D57" si="41">SUM(D54:D56)</f>
        <v>137329018</v>
      </c>
      <c r="E57" s="8">
        <f t="shared" ref="E57" si="42">SUM(E54:E56)</f>
        <v>128914333</v>
      </c>
      <c r="F57" s="8">
        <f t="shared" ref="F57" si="43">SUM(F54:F56)</f>
        <v>159872923</v>
      </c>
      <c r="G57" s="8">
        <f t="shared" ref="G57" si="44">SUM(G54:G56)</f>
        <v>173743310</v>
      </c>
      <c r="H57" s="8">
        <f t="shared" ref="H57" si="45">SUM(H54:H56)</f>
        <v>187509469</v>
      </c>
      <c r="I57" s="8">
        <f t="shared" ref="I57" si="46">SUM(I54:I56)</f>
        <v>206287668</v>
      </c>
      <c r="J57" s="8">
        <f t="shared" ref="J57" si="47">SUM(J54:J56)</f>
        <v>190412011</v>
      </c>
      <c r="K57" s="8">
        <f t="shared" ref="K57" si="48">SUM(K54:K56)</f>
        <v>0</v>
      </c>
      <c r="L57" s="8">
        <f t="shared" ref="L57" si="49">SUM(L54:L56)</f>
        <v>0</v>
      </c>
      <c r="M57" s="8">
        <f t="shared" ref="M57" si="50">SUM(M54:M56)</f>
        <v>0</v>
      </c>
      <c r="N57" s="8">
        <f t="shared" ref="N57" si="51">SUM(N54:N56)</f>
        <v>1385162438</v>
      </c>
    </row>
    <row r="58" spans="1:14" x14ac:dyDescent="0.3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1:14" x14ac:dyDescent="0.3">
      <c r="A59" s="1" t="s">
        <v>6</v>
      </c>
      <c r="C59" s="6"/>
      <c r="M59" s="9"/>
    </row>
    <row r="60" spans="1:14" x14ac:dyDescent="0.3">
      <c r="A60" t="s">
        <v>2</v>
      </c>
      <c r="B60" s="10">
        <f t="shared" ref="B60:N60" si="52">IFERROR(B48/(B54/1000),0)</f>
        <v>0.63639158246525029</v>
      </c>
      <c r="C60" s="10">
        <f t="shared" si="52"/>
        <v>0.73730435491748136</v>
      </c>
      <c r="D60" s="10">
        <f t="shared" si="52"/>
        <v>0.84139685035914558</v>
      </c>
      <c r="E60" s="10">
        <f t="shared" si="52"/>
        <v>0.79771891519190996</v>
      </c>
      <c r="F60" s="10">
        <f t="shared" si="52"/>
        <v>0.91032244346729385</v>
      </c>
      <c r="G60" s="10">
        <f t="shared" si="52"/>
        <v>0.87248868663264301</v>
      </c>
      <c r="H60" s="10">
        <f t="shared" si="52"/>
        <v>0.70594419015797916</v>
      </c>
      <c r="I60" s="10">
        <f t="shared" si="52"/>
        <v>0.63728265342609236</v>
      </c>
      <c r="J60" s="10">
        <f t="shared" si="52"/>
        <v>0.63863041740393167</v>
      </c>
      <c r="K60" s="10">
        <f t="shared" si="52"/>
        <v>0</v>
      </c>
      <c r="L60" s="10">
        <f t="shared" si="52"/>
        <v>0</v>
      </c>
      <c r="M60" s="10">
        <f t="shared" si="52"/>
        <v>0</v>
      </c>
      <c r="N60" s="11">
        <f t="shared" si="52"/>
        <v>0.74146655500295588</v>
      </c>
    </row>
    <row r="61" spans="1:14" x14ac:dyDescent="0.3">
      <c r="A61" t="s">
        <v>3</v>
      </c>
      <c r="B61" s="10">
        <f t="shared" ref="B61:M61" si="53">IFERROR(B49/(B55/1000),0)</f>
        <v>0.91158793754215528</v>
      </c>
      <c r="C61" s="10">
        <f t="shared" si="53"/>
        <v>0.99772126693933305</v>
      </c>
      <c r="D61" s="10">
        <f t="shared" si="53"/>
        <v>1.1478108658985693</v>
      </c>
      <c r="E61" s="10">
        <f t="shared" si="53"/>
        <v>1.1117600095324049</v>
      </c>
      <c r="F61" s="10">
        <f t="shared" si="53"/>
        <v>1.1569281456223057</v>
      </c>
      <c r="G61" s="10">
        <f t="shared" si="53"/>
        <v>1.1258203720621065</v>
      </c>
      <c r="H61" s="10">
        <f t="shared" si="53"/>
        <v>0.93600651268217161</v>
      </c>
      <c r="I61" s="10">
        <f t="shared" si="53"/>
        <v>0.90965982226610487</v>
      </c>
      <c r="J61" s="10">
        <f t="shared" si="53"/>
        <v>0.8124722381800461</v>
      </c>
      <c r="K61" s="10">
        <f t="shared" si="53"/>
        <v>0</v>
      </c>
      <c r="L61" s="10">
        <f t="shared" si="53"/>
        <v>0</v>
      </c>
      <c r="M61" s="10">
        <f t="shared" si="53"/>
        <v>0</v>
      </c>
      <c r="N61" s="11">
        <f t="shared" ref="N61:N62" si="54">IFERROR(N49/(N55/1000),0)</f>
        <v>1.0060155710762182</v>
      </c>
    </row>
    <row r="62" spans="1:14" x14ac:dyDescent="0.3">
      <c r="A62" t="s">
        <v>4</v>
      </c>
      <c r="B62" s="10">
        <f t="shared" ref="B62:M62" si="55">IFERROR(B50/(B56/1000),0)</f>
        <v>0.47717288698193622</v>
      </c>
      <c r="C62" s="10">
        <f t="shared" si="55"/>
        <v>0.59962603318043228</v>
      </c>
      <c r="D62" s="10">
        <f t="shared" si="55"/>
        <v>0.67494480046764793</v>
      </c>
      <c r="E62" s="10">
        <f t="shared" si="55"/>
        <v>0.57521013047674485</v>
      </c>
      <c r="F62" s="10">
        <f t="shared" si="55"/>
        <v>0.63083644678064776</v>
      </c>
      <c r="G62" s="10">
        <f t="shared" si="55"/>
        <v>0.68510129542009768</v>
      </c>
      <c r="H62" s="10">
        <f t="shared" si="55"/>
        <v>0.5735747774409824</v>
      </c>
      <c r="I62" s="10">
        <f t="shared" si="55"/>
        <v>0.54838119595373302</v>
      </c>
      <c r="J62" s="10">
        <f t="shared" si="55"/>
        <v>0.55066186446043341</v>
      </c>
      <c r="K62" s="10">
        <f t="shared" si="55"/>
        <v>0</v>
      </c>
      <c r="L62" s="10">
        <f t="shared" si="55"/>
        <v>0</v>
      </c>
      <c r="M62" s="10">
        <f t="shared" si="55"/>
        <v>0</v>
      </c>
      <c r="N62" s="11">
        <f t="shared" si="54"/>
        <v>0.59250029905188806</v>
      </c>
    </row>
    <row r="63" spans="1:14" x14ac:dyDescent="0.3">
      <c r="A63" s="1" t="s">
        <v>1</v>
      </c>
      <c r="B63" s="11">
        <f t="shared" ref="B63:N63" si="56">IFERROR(B51/(B57/1000),0)</f>
        <v>0.66270448717735275</v>
      </c>
      <c r="C63" s="11">
        <f t="shared" si="56"/>
        <v>0.76934630339070953</v>
      </c>
      <c r="D63" s="11">
        <f t="shared" si="56"/>
        <v>0.85409064819789204</v>
      </c>
      <c r="E63" s="11">
        <f t="shared" si="56"/>
        <v>0.77366742455239645</v>
      </c>
      <c r="F63" s="11">
        <f t="shared" si="56"/>
        <v>0.86344752700868554</v>
      </c>
      <c r="G63" s="11">
        <f t="shared" si="56"/>
        <v>0.88300395566309864</v>
      </c>
      <c r="H63" s="11">
        <f t="shared" si="56"/>
        <v>0.71685515785872123</v>
      </c>
      <c r="I63" s="11">
        <f t="shared" si="56"/>
        <v>0.68888520277421528</v>
      </c>
      <c r="J63" s="11">
        <f t="shared" si="56"/>
        <v>0.65809729828440289</v>
      </c>
      <c r="K63" s="11">
        <f t="shared" si="56"/>
        <v>0</v>
      </c>
      <c r="L63" s="11">
        <f t="shared" si="56"/>
        <v>0</v>
      </c>
      <c r="M63" s="11">
        <f t="shared" si="56"/>
        <v>0</v>
      </c>
      <c r="N63" s="11">
        <f t="shared" si="56"/>
        <v>0.76151031320414708</v>
      </c>
    </row>
    <row r="68" spans="1:14" x14ac:dyDescent="0.3">
      <c r="A68" s="1" t="s">
        <v>1</v>
      </c>
    </row>
    <row r="69" spans="1:14" x14ac:dyDescent="0.3">
      <c r="A69" s="1" t="s">
        <v>0</v>
      </c>
      <c r="B69" s="2">
        <v>42370</v>
      </c>
      <c r="C69" s="2">
        <v>42401</v>
      </c>
      <c r="D69" s="2">
        <v>42430</v>
      </c>
      <c r="E69" s="2">
        <v>42461</v>
      </c>
      <c r="F69" s="2">
        <v>42491</v>
      </c>
      <c r="G69" s="2">
        <v>42522</v>
      </c>
      <c r="H69" s="2">
        <v>42552</v>
      </c>
      <c r="I69" s="2">
        <v>42583</v>
      </c>
      <c r="J69" s="2">
        <v>42614</v>
      </c>
      <c r="K69" s="2">
        <v>42644</v>
      </c>
      <c r="L69" s="2">
        <v>42675</v>
      </c>
      <c r="M69" s="2">
        <v>42705</v>
      </c>
      <c r="N69" s="2" t="s">
        <v>1</v>
      </c>
    </row>
    <row r="70" spans="1:14" x14ac:dyDescent="0.3">
      <c r="A70" t="s">
        <v>2</v>
      </c>
      <c r="B70" s="3">
        <f t="shared" ref="B70:N70" si="57">SUM(B4,B26,B48)</f>
        <v>30413.58</v>
      </c>
      <c r="C70" s="3">
        <f t="shared" si="57"/>
        <v>36229.980000000003</v>
      </c>
      <c r="D70" s="3">
        <f t="shared" si="57"/>
        <v>40161.599999999999</v>
      </c>
      <c r="E70" s="3">
        <f t="shared" si="57"/>
        <v>46607.740000000005</v>
      </c>
      <c r="F70" s="3">
        <f t="shared" si="57"/>
        <v>59784.19999999999</v>
      </c>
      <c r="G70" s="3">
        <f t="shared" si="57"/>
        <v>58946.070000000007</v>
      </c>
      <c r="H70" s="3">
        <f t="shared" si="57"/>
        <v>42767.855900000002</v>
      </c>
      <c r="I70" s="3">
        <f t="shared" si="57"/>
        <v>34791.18</v>
      </c>
      <c r="J70" s="3">
        <f t="shared" si="57"/>
        <v>34584.720000000001</v>
      </c>
      <c r="K70" s="3">
        <f t="shared" si="57"/>
        <v>0</v>
      </c>
      <c r="L70" s="3">
        <f t="shared" si="57"/>
        <v>0</v>
      </c>
      <c r="M70" s="3">
        <f t="shared" si="57"/>
        <v>0</v>
      </c>
      <c r="N70" s="3">
        <f t="shared" si="57"/>
        <v>384286.92589999997</v>
      </c>
    </row>
    <row r="71" spans="1:14" x14ac:dyDescent="0.3">
      <c r="A71" t="s">
        <v>3</v>
      </c>
      <c r="B71" s="3">
        <f t="shared" ref="B71:N72" si="58">SUM(B5,B27,B49)</f>
        <v>278394.94900000002</v>
      </c>
      <c r="C71" s="3">
        <f t="shared" si="58"/>
        <v>315850.59100000001</v>
      </c>
      <c r="D71" s="3">
        <f t="shared" si="58"/>
        <v>352429.87</v>
      </c>
      <c r="E71" s="3">
        <f t="shared" si="58"/>
        <v>350945.08000000007</v>
      </c>
      <c r="F71" s="3">
        <f t="shared" si="58"/>
        <v>394320.18599999987</v>
      </c>
      <c r="G71" s="3">
        <f t="shared" si="58"/>
        <v>391443.89399999997</v>
      </c>
      <c r="H71" s="3">
        <f t="shared" si="58"/>
        <v>345879.75719999999</v>
      </c>
      <c r="I71" s="3">
        <f t="shared" si="58"/>
        <v>321297.03000000003</v>
      </c>
      <c r="J71" s="3">
        <f t="shared" si="58"/>
        <v>279347.84000000008</v>
      </c>
      <c r="K71" s="3">
        <f t="shared" si="58"/>
        <v>0</v>
      </c>
      <c r="L71" s="3">
        <f t="shared" si="58"/>
        <v>0</v>
      </c>
      <c r="M71" s="3">
        <f t="shared" si="58"/>
        <v>0</v>
      </c>
      <c r="N71" s="3">
        <f t="shared" si="58"/>
        <v>3029909.1972000003</v>
      </c>
    </row>
    <row r="72" spans="1:14" x14ac:dyDescent="0.3">
      <c r="A72" t="s">
        <v>4</v>
      </c>
      <c r="B72" s="3">
        <f t="shared" si="58"/>
        <v>149134.35000000009</v>
      </c>
      <c r="C72" s="3">
        <f t="shared" si="58"/>
        <v>180843.40999999995</v>
      </c>
      <c r="D72" s="3">
        <f t="shared" si="58"/>
        <v>199153.27000000008</v>
      </c>
      <c r="E72" s="3">
        <f t="shared" si="58"/>
        <v>194229.68000000005</v>
      </c>
      <c r="F72" s="3">
        <f t="shared" si="58"/>
        <v>208249.51999999996</v>
      </c>
      <c r="G72" s="3">
        <f t="shared" si="58"/>
        <v>186566.90999999992</v>
      </c>
      <c r="H72" s="3">
        <f t="shared" si="58"/>
        <v>188545.06</v>
      </c>
      <c r="I72" s="3">
        <f t="shared" si="58"/>
        <v>199082.88999999998</v>
      </c>
      <c r="J72" s="3">
        <f t="shared" si="58"/>
        <v>206839.69999999995</v>
      </c>
      <c r="K72" s="3">
        <f t="shared" si="58"/>
        <v>0</v>
      </c>
      <c r="L72" s="3">
        <f t="shared" si="58"/>
        <v>0</v>
      </c>
      <c r="M72" s="3">
        <f t="shared" si="58"/>
        <v>0</v>
      </c>
      <c r="N72" s="3">
        <f t="shared" si="58"/>
        <v>1712644.7899999998</v>
      </c>
    </row>
    <row r="73" spans="1:14" x14ac:dyDescent="0.3">
      <c r="A73" t="s">
        <v>1</v>
      </c>
      <c r="B73" s="4">
        <f>SUM(B70:B72)</f>
        <v>457942.87900000013</v>
      </c>
      <c r="C73" s="4">
        <f t="shared" ref="C73" si="59">SUM(C70:C72)</f>
        <v>532923.98099999991</v>
      </c>
      <c r="D73" s="4">
        <f t="shared" ref="D73" si="60">SUM(D70:D72)</f>
        <v>591744.74</v>
      </c>
      <c r="E73" s="4">
        <f t="shared" ref="E73" si="61">SUM(E70:E72)</f>
        <v>591782.50000000012</v>
      </c>
      <c r="F73" s="4">
        <f t="shared" ref="F73" si="62">SUM(F70:F72)</f>
        <v>662353.90599999984</v>
      </c>
      <c r="G73" s="4">
        <f t="shared" ref="G73" si="63">SUM(G70:G72)</f>
        <v>636956.87399999984</v>
      </c>
      <c r="H73" s="4">
        <f t="shared" ref="H73" si="64">SUM(H70:H72)</f>
        <v>577192.67310000001</v>
      </c>
      <c r="I73" s="4">
        <f t="shared" ref="I73" si="65">SUM(I70:I72)</f>
        <v>555171.1</v>
      </c>
      <c r="J73" s="4">
        <f t="shared" ref="J73" si="66">SUM(J70:J72)</f>
        <v>520772.26</v>
      </c>
      <c r="K73" s="4">
        <f t="shared" ref="K73" si="67">SUM(K70:K72)</f>
        <v>0</v>
      </c>
      <c r="L73" s="4">
        <f t="shared" ref="L73" si="68">SUM(L70:L72)</f>
        <v>0</v>
      </c>
      <c r="M73" s="4">
        <f t="shared" ref="M73" si="69">SUM(M70:M72)</f>
        <v>0</v>
      </c>
      <c r="N73" s="4">
        <f t="shared" ref="N73" si="70">SUM(N70:N72)</f>
        <v>5126840.9131000005</v>
      </c>
    </row>
    <row r="74" spans="1:14" x14ac:dyDescent="0.3">
      <c r="B74" s="5"/>
      <c r="C74" s="6"/>
      <c r="M74" s="5"/>
    </row>
    <row r="75" spans="1:14" x14ac:dyDescent="0.3">
      <c r="A75" s="1" t="s">
        <v>5</v>
      </c>
      <c r="B75" s="2">
        <v>42370</v>
      </c>
      <c r="C75" s="2">
        <v>42401</v>
      </c>
      <c r="D75" s="2">
        <v>42430</v>
      </c>
      <c r="E75" s="2">
        <v>42461</v>
      </c>
      <c r="F75" s="2">
        <v>42491</v>
      </c>
      <c r="G75" s="2">
        <v>42522</v>
      </c>
      <c r="H75" s="2">
        <v>42552</v>
      </c>
      <c r="I75" s="2">
        <v>42583</v>
      </c>
      <c r="J75" s="2">
        <v>42614</v>
      </c>
      <c r="K75" s="2">
        <v>42644</v>
      </c>
      <c r="L75" s="2">
        <v>42675</v>
      </c>
      <c r="M75" s="2">
        <v>42705</v>
      </c>
      <c r="N75" s="2" t="s">
        <v>1</v>
      </c>
    </row>
    <row r="76" spans="1:14" x14ac:dyDescent="0.3">
      <c r="A76" t="s">
        <v>2</v>
      </c>
      <c r="B76" s="7">
        <f t="shared" ref="B76:M76" si="71">SUM(B10,B32,B54)</f>
        <v>9485298</v>
      </c>
      <c r="C76" s="7">
        <f t="shared" si="71"/>
        <v>10896385</v>
      </c>
      <c r="D76" s="7">
        <f t="shared" si="71"/>
        <v>13034586</v>
      </c>
      <c r="E76" s="7">
        <f t="shared" si="71"/>
        <v>12074106</v>
      </c>
      <c r="F76" s="7">
        <f t="shared" si="71"/>
        <v>15806821</v>
      </c>
      <c r="G76" s="7">
        <f t="shared" si="71"/>
        <v>18443819</v>
      </c>
      <c r="H76" s="7">
        <f t="shared" si="71"/>
        <v>20735396</v>
      </c>
      <c r="I76" s="7">
        <f t="shared" si="71"/>
        <v>21620101</v>
      </c>
      <c r="J76" s="7">
        <f t="shared" si="71"/>
        <v>19381803</v>
      </c>
      <c r="K76" s="7">
        <f t="shared" si="71"/>
        <v>0</v>
      </c>
      <c r="L76" s="7">
        <f t="shared" si="71"/>
        <v>0</v>
      </c>
      <c r="M76" s="7">
        <f t="shared" si="71"/>
        <v>0</v>
      </c>
      <c r="N76" s="7">
        <f>SUM(B76:M76)</f>
        <v>141478315</v>
      </c>
    </row>
    <row r="77" spans="1:14" x14ac:dyDescent="0.3">
      <c r="A77" t="s">
        <v>3</v>
      </c>
      <c r="B77" s="7">
        <f t="shared" ref="B77:M78" si="72">SUM(B11,B33,B55)</f>
        <v>59979028</v>
      </c>
      <c r="C77" s="7">
        <f t="shared" si="72"/>
        <v>65260535</v>
      </c>
      <c r="D77" s="7">
        <f t="shared" si="72"/>
        <v>73775810</v>
      </c>
      <c r="E77" s="7">
        <f t="shared" si="72"/>
        <v>69968720</v>
      </c>
      <c r="F77" s="7">
        <f t="shared" si="72"/>
        <v>93821801</v>
      </c>
      <c r="G77" s="7">
        <f t="shared" si="72"/>
        <v>99330736</v>
      </c>
      <c r="H77" s="7">
        <f t="shared" si="72"/>
        <v>93989322</v>
      </c>
      <c r="I77" s="7">
        <f t="shared" si="72"/>
        <v>96806645</v>
      </c>
      <c r="J77" s="7">
        <f t="shared" si="72"/>
        <v>89885110</v>
      </c>
      <c r="K77" s="7">
        <f t="shared" si="72"/>
        <v>0</v>
      </c>
      <c r="L77" s="7">
        <f t="shared" si="72"/>
        <v>0</v>
      </c>
      <c r="M77" s="7">
        <f t="shared" si="72"/>
        <v>0</v>
      </c>
      <c r="N77" s="7">
        <f t="shared" ref="N77:N78" si="73">SUM(B77:M77)</f>
        <v>742817707</v>
      </c>
    </row>
    <row r="78" spans="1:14" x14ac:dyDescent="0.3">
      <c r="A78" t="s">
        <v>4</v>
      </c>
      <c r="B78" s="7">
        <f t="shared" si="72"/>
        <v>62351393</v>
      </c>
      <c r="C78" s="7">
        <f t="shared" si="72"/>
        <v>66711224</v>
      </c>
      <c r="D78" s="7">
        <f t="shared" si="72"/>
        <v>93089663</v>
      </c>
      <c r="E78" s="7">
        <f t="shared" si="72"/>
        <v>89325638</v>
      </c>
      <c r="F78" s="7">
        <f t="shared" si="72"/>
        <v>97770980</v>
      </c>
      <c r="G78" s="7">
        <f t="shared" si="72"/>
        <v>99971293</v>
      </c>
      <c r="H78" s="7">
        <f t="shared" si="72"/>
        <v>115096265</v>
      </c>
      <c r="I78" s="7">
        <f t="shared" si="72"/>
        <v>128572331</v>
      </c>
      <c r="J78" s="7">
        <f t="shared" si="72"/>
        <v>115358180</v>
      </c>
      <c r="K78" s="7">
        <f t="shared" si="72"/>
        <v>0</v>
      </c>
      <c r="L78" s="7">
        <f t="shared" si="72"/>
        <v>0</v>
      </c>
      <c r="M78" s="7">
        <f t="shared" si="72"/>
        <v>0</v>
      </c>
      <c r="N78" s="7">
        <f t="shared" si="73"/>
        <v>868246967</v>
      </c>
    </row>
    <row r="79" spans="1:14" x14ac:dyDescent="0.3">
      <c r="A79" s="1" t="s">
        <v>1</v>
      </c>
      <c r="B79" s="8">
        <f>SUM(B76:B78)</f>
        <v>131815719</v>
      </c>
      <c r="C79" s="8">
        <f t="shared" ref="C79" si="74">SUM(C76:C78)</f>
        <v>142868144</v>
      </c>
      <c r="D79" s="8">
        <f t="shared" ref="D79" si="75">SUM(D76:D78)</f>
        <v>179900059</v>
      </c>
      <c r="E79" s="8">
        <f t="shared" ref="E79" si="76">SUM(E76:E78)</f>
        <v>171368464</v>
      </c>
      <c r="F79" s="8">
        <f t="shared" ref="F79" si="77">SUM(F76:F78)</f>
        <v>207399602</v>
      </c>
      <c r="G79" s="8">
        <f t="shared" ref="G79" si="78">SUM(G76:G78)</f>
        <v>217745848</v>
      </c>
      <c r="H79" s="8">
        <f t="shared" ref="H79" si="79">SUM(H76:H78)</f>
        <v>229820983</v>
      </c>
      <c r="I79" s="8">
        <f t="shared" ref="I79" si="80">SUM(I76:I78)</f>
        <v>246999077</v>
      </c>
      <c r="J79" s="8">
        <f t="shared" ref="J79" si="81">SUM(J76:J78)</f>
        <v>224625093</v>
      </c>
      <c r="K79" s="8">
        <f t="shared" ref="K79" si="82">SUM(K76:K78)</f>
        <v>0</v>
      </c>
      <c r="L79" s="8">
        <f t="shared" ref="L79" si="83">SUM(L76:L78)</f>
        <v>0</v>
      </c>
      <c r="M79" s="8">
        <f t="shared" ref="M79" si="84">SUM(M76:M78)</f>
        <v>0</v>
      </c>
      <c r="N79" s="8">
        <f t="shared" ref="N79" si="85">SUM(N76:N78)</f>
        <v>1752542989</v>
      </c>
    </row>
    <row r="80" spans="1:14" x14ac:dyDescent="0.3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</row>
    <row r="81" spans="1:14" x14ac:dyDescent="0.3">
      <c r="A81" s="1" t="s">
        <v>6</v>
      </c>
      <c r="C81" s="6"/>
      <c r="M81" s="9"/>
    </row>
    <row r="82" spans="1:14" x14ac:dyDescent="0.3">
      <c r="A82" t="s">
        <v>2</v>
      </c>
      <c r="B82" s="10">
        <f>B70/(B76/1000)</f>
        <v>3.2063916178490124</v>
      </c>
      <c r="C82" s="10">
        <f>C70/(C76/1000)</f>
        <v>3.3249541017502597</v>
      </c>
      <c r="D82" s="10">
        <f t="shared" ref="D82:N82" si="86">IFERROR(D70/(D76/1000),0)</f>
        <v>3.0811565476648051</v>
      </c>
      <c r="E82" s="10">
        <f t="shared" si="86"/>
        <v>3.8601400385254201</v>
      </c>
      <c r="F82" s="10">
        <f t="shared" si="86"/>
        <v>3.7821773271171977</v>
      </c>
      <c r="G82" s="10">
        <f t="shared" si="86"/>
        <v>3.195979639574646</v>
      </c>
      <c r="H82" s="10">
        <f t="shared" si="86"/>
        <v>2.0625531289588106</v>
      </c>
      <c r="I82" s="10">
        <f t="shared" si="86"/>
        <v>1.609205248393613</v>
      </c>
      <c r="J82" s="10">
        <f t="shared" si="86"/>
        <v>1.784391266385279</v>
      </c>
      <c r="K82" s="10">
        <f t="shared" si="86"/>
        <v>0</v>
      </c>
      <c r="L82" s="10">
        <f t="shared" si="86"/>
        <v>0</v>
      </c>
      <c r="M82" s="10">
        <f t="shared" si="86"/>
        <v>0</v>
      </c>
      <c r="N82" s="11">
        <f t="shared" si="86"/>
        <v>2.7162249274738675</v>
      </c>
    </row>
    <row r="83" spans="1:14" x14ac:dyDescent="0.3">
      <c r="A83" t="s">
        <v>3</v>
      </c>
      <c r="B83" s="10">
        <f>B71/(B77/1000)</f>
        <v>4.6415381889816558</v>
      </c>
      <c r="C83" s="10">
        <f t="shared" ref="C83:C84" si="87">C71/(C77/1000)</f>
        <v>4.839840663273753</v>
      </c>
      <c r="D83" s="10">
        <f t="shared" ref="D83:N84" si="88">IFERROR(D71/(D77/1000),0)</f>
        <v>4.7770383002233388</v>
      </c>
      <c r="E83" s="10">
        <f t="shared" si="88"/>
        <v>5.0157424632035585</v>
      </c>
      <c r="F83" s="10">
        <f t="shared" si="88"/>
        <v>4.2028631064116944</v>
      </c>
      <c r="G83" s="10">
        <f t="shared" si="88"/>
        <v>3.9408133852949598</v>
      </c>
      <c r="H83" s="10">
        <f t="shared" si="88"/>
        <v>3.6799899163013432</v>
      </c>
      <c r="I83" s="10">
        <f t="shared" si="88"/>
        <v>3.3189563588325988</v>
      </c>
      <c r="J83" s="10">
        <f t="shared" si="88"/>
        <v>3.1078322093614847</v>
      </c>
      <c r="K83" s="10">
        <f t="shared" si="88"/>
        <v>0</v>
      </c>
      <c r="L83" s="10">
        <f t="shared" si="88"/>
        <v>0</v>
      </c>
      <c r="M83" s="10">
        <f t="shared" si="88"/>
        <v>0</v>
      </c>
      <c r="N83" s="11">
        <f t="shared" si="88"/>
        <v>4.0789404569215524</v>
      </c>
    </row>
    <row r="84" spans="1:14" x14ac:dyDescent="0.3">
      <c r="A84" t="s">
        <v>4</v>
      </c>
      <c r="B84" s="10">
        <f>B72/(B78/1000)</f>
        <v>2.3918366988208284</v>
      </c>
      <c r="C84" s="10">
        <f t="shared" si="87"/>
        <v>2.7108393334231122</v>
      </c>
      <c r="D84" s="10">
        <f t="shared" si="88"/>
        <v>2.139370404638806</v>
      </c>
      <c r="E84" s="10">
        <f t="shared" si="88"/>
        <v>2.1744001425436226</v>
      </c>
      <c r="F84" s="10">
        <f t="shared" si="88"/>
        <v>2.1299727178759995</v>
      </c>
      <c r="G84" s="10">
        <f t="shared" si="88"/>
        <v>1.8662048314209552</v>
      </c>
      <c r="H84" s="10">
        <f t="shared" si="88"/>
        <v>1.6381509860463326</v>
      </c>
      <c r="I84" s="10">
        <f t="shared" si="88"/>
        <v>1.5484116096487353</v>
      </c>
      <c r="J84" s="10">
        <f t="shared" si="88"/>
        <v>1.7930215265185352</v>
      </c>
      <c r="K84" s="10">
        <f t="shared" si="88"/>
        <v>0</v>
      </c>
      <c r="L84" s="10">
        <f t="shared" si="88"/>
        <v>0</v>
      </c>
      <c r="M84" s="10">
        <f t="shared" si="88"/>
        <v>0</v>
      </c>
      <c r="N84" s="11">
        <f t="shared" si="88"/>
        <v>1.9725318430049867</v>
      </c>
    </row>
    <row r="85" spans="1:14" x14ac:dyDescent="0.3">
      <c r="A85" s="1" t="s">
        <v>1</v>
      </c>
      <c r="B85" s="11">
        <f>B73/(B79/1000)</f>
        <v>3.4741143353320409</v>
      </c>
      <c r="C85" s="11">
        <f>C73/(C79/1000)</f>
        <v>3.730180613251334</v>
      </c>
      <c r="D85" s="11">
        <f t="shared" ref="D85:N85" si="89">IFERROR(D73/(D79/1000),0)</f>
        <v>3.2892970868897824</v>
      </c>
      <c r="E85" s="11">
        <f t="shared" si="89"/>
        <v>3.4532753937737346</v>
      </c>
      <c r="F85" s="11">
        <f t="shared" si="89"/>
        <v>3.1936122326792113</v>
      </c>
      <c r="G85" s="11">
        <f t="shared" si="89"/>
        <v>2.925230859051787</v>
      </c>
      <c r="H85" s="11">
        <f t="shared" si="89"/>
        <v>2.5114881398797255</v>
      </c>
      <c r="I85" s="11">
        <f t="shared" si="89"/>
        <v>2.247664674471638</v>
      </c>
      <c r="J85" s="11">
        <f t="shared" si="89"/>
        <v>2.3184064302201537</v>
      </c>
      <c r="K85" s="11">
        <f t="shared" si="89"/>
        <v>0</v>
      </c>
      <c r="L85" s="11">
        <f t="shared" si="89"/>
        <v>0</v>
      </c>
      <c r="M85" s="11">
        <f t="shared" si="89"/>
        <v>0</v>
      </c>
      <c r="N85" s="11">
        <f t="shared" si="89"/>
        <v>2.925372413275507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5"/>
  <sheetViews>
    <sheetView workbookViewId="0">
      <selection activeCell="AB4" sqref="AB4"/>
    </sheetView>
  </sheetViews>
  <sheetFormatPr defaultRowHeight="14.4" outlineLevelCol="1" x14ac:dyDescent="0.3"/>
  <cols>
    <col min="1" max="1" width="14.33203125" bestFit="1" customWidth="1"/>
    <col min="2" max="13" width="12" hidden="1" customWidth="1" outlineLevel="1"/>
    <col min="14" max="14" width="13.44140625" customWidth="1" collapsed="1"/>
    <col min="15" max="26" width="12.109375" hidden="1" customWidth="1" outlineLevel="1"/>
    <col min="27" max="28" width="13.33203125" customWidth="1" collapsed="1"/>
    <col min="31" max="32" width="10.33203125" customWidth="1"/>
  </cols>
  <sheetData>
    <row r="1" spans="1:32" x14ac:dyDescent="0.3">
      <c r="AE1" s="24" t="s">
        <v>12</v>
      </c>
      <c r="AF1" s="24"/>
    </row>
    <row r="2" spans="1:32" x14ac:dyDescent="0.3">
      <c r="A2" s="1" t="s">
        <v>9</v>
      </c>
      <c r="N2" s="12">
        <v>2014</v>
      </c>
      <c r="O2" s="1"/>
      <c r="AA2" s="12">
        <v>2015</v>
      </c>
      <c r="AB2" s="12" t="s">
        <v>11</v>
      </c>
      <c r="AE2" s="12">
        <v>2014</v>
      </c>
      <c r="AF2" s="12">
        <v>2015</v>
      </c>
    </row>
    <row r="3" spans="1:32" x14ac:dyDescent="0.3">
      <c r="A3" s="1" t="s">
        <v>0</v>
      </c>
      <c r="B3" s="2">
        <v>41640</v>
      </c>
      <c r="C3" s="2">
        <v>41671</v>
      </c>
      <c r="D3" s="2">
        <v>41699</v>
      </c>
      <c r="E3" s="2">
        <v>41730</v>
      </c>
      <c r="F3" s="2">
        <v>41760</v>
      </c>
      <c r="G3" s="2">
        <v>41791</v>
      </c>
      <c r="H3" s="2">
        <v>41821</v>
      </c>
      <c r="I3" s="2">
        <v>41852</v>
      </c>
      <c r="J3" s="2">
        <v>41883</v>
      </c>
      <c r="K3" s="2">
        <v>41913</v>
      </c>
      <c r="L3" s="2">
        <v>41944</v>
      </c>
      <c r="M3" s="2">
        <v>41974</v>
      </c>
      <c r="N3" s="2" t="s">
        <v>1</v>
      </c>
      <c r="O3" s="2">
        <f>'2015'!B3</f>
        <v>42005</v>
      </c>
      <c r="P3" s="2">
        <f>'2015'!C3</f>
        <v>42036</v>
      </c>
      <c r="Q3" s="2">
        <f>'2015'!D3</f>
        <v>42064</v>
      </c>
      <c r="R3" s="2">
        <f>'2015'!E3</f>
        <v>42095</v>
      </c>
      <c r="S3" s="2">
        <f>'2015'!F3</f>
        <v>42125</v>
      </c>
      <c r="T3" s="2">
        <f>'2015'!G3</f>
        <v>42156</v>
      </c>
      <c r="U3" s="2">
        <f>'2015'!H3</f>
        <v>42186</v>
      </c>
      <c r="V3" s="2">
        <f>'2015'!I3</f>
        <v>42217</v>
      </c>
      <c r="W3" s="2">
        <f>'2015'!J3</f>
        <v>42248</v>
      </c>
      <c r="X3" s="2">
        <f>'2015'!K3</f>
        <v>42278</v>
      </c>
      <c r="Y3" s="2">
        <f>'2015'!L3</f>
        <v>42309</v>
      </c>
      <c r="Z3" s="2">
        <f>'2015'!M3</f>
        <v>42339</v>
      </c>
      <c r="AA3" s="2" t="str">
        <f>'2015'!N3</f>
        <v>Total</v>
      </c>
      <c r="AB3" s="2" t="s">
        <v>10</v>
      </c>
    </row>
    <row r="4" spans="1:32" x14ac:dyDescent="0.3">
      <c r="A4" t="s">
        <v>2</v>
      </c>
      <c r="B4" s="3">
        <f>'2014'!B4</f>
        <v>18210</v>
      </c>
      <c r="C4" s="3">
        <f>'2014'!C4</f>
        <v>21370</v>
      </c>
      <c r="D4" s="3">
        <f>'2014'!D4</f>
        <v>43805.539999999994</v>
      </c>
      <c r="E4" s="3">
        <f>'2014'!E4</f>
        <v>51585.02</v>
      </c>
      <c r="F4" s="3">
        <f>'2014'!F4</f>
        <v>48955.1</v>
      </c>
      <c r="G4" s="3">
        <f>'2014'!G4</f>
        <v>41189.089999999997</v>
      </c>
      <c r="H4" s="3">
        <f>'2014'!H4</f>
        <v>32875.69</v>
      </c>
      <c r="I4" s="3">
        <f>'2014'!I4</f>
        <v>26975.200000000001</v>
      </c>
      <c r="J4" s="3">
        <f>'2014'!J4</f>
        <v>27284.11</v>
      </c>
      <c r="K4" s="3">
        <f>'2014'!K4</f>
        <v>21454.35</v>
      </c>
      <c r="L4" s="3">
        <f>'2014'!L4</f>
        <v>32470.230000000003</v>
      </c>
      <c r="M4" s="3">
        <f>'2014'!M4</f>
        <v>23466.89</v>
      </c>
      <c r="N4" s="3">
        <f>SUM(B4:M4)</f>
        <v>389641.22</v>
      </c>
      <c r="O4" s="3">
        <f>'2015'!B4</f>
        <v>25620.37</v>
      </c>
      <c r="P4" s="3">
        <f>'2015'!C4</f>
        <v>37291.990000000005</v>
      </c>
      <c r="Q4" s="3">
        <f>'2015'!D4</f>
        <v>40643.68</v>
      </c>
      <c r="R4" s="3">
        <f>'2015'!E4</f>
        <v>40730.350000000006</v>
      </c>
      <c r="S4" s="3">
        <f>'2015'!F4</f>
        <v>47239.100000000013</v>
      </c>
      <c r="T4" s="3">
        <f>'2015'!G4</f>
        <v>51035.239999999991</v>
      </c>
      <c r="U4" s="3">
        <f>'2015'!H4</f>
        <v>53703.250000000007</v>
      </c>
      <c r="V4" s="3">
        <f>'2015'!I4</f>
        <v>30889.29</v>
      </c>
      <c r="W4" s="3">
        <f>'2015'!J4</f>
        <v>18136.52</v>
      </c>
      <c r="X4" s="3">
        <f>'2015'!K4</f>
        <v>22819.309999999998</v>
      </c>
      <c r="Y4" s="3">
        <f>'2015'!L4</f>
        <v>24611.260000000009</v>
      </c>
      <c r="Z4" s="3">
        <f>'2015'!M4</f>
        <v>23842</v>
      </c>
      <c r="AA4" s="3">
        <f>'2015'!N4</f>
        <v>416562.36000000004</v>
      </c>
      <c r="AB4" s="3">
        <f t="shared" ref="AB4:AB6" si="0">AA4-N4</f>
        <v>26921.140000000072</v>
      </c>
      <c r="AC4" s="13">
        <f>AB4/N4</f>
        <v>6.9092125314667879E-2</v>
      </c>
      <c r="AE4" s="13"/>
      <c r="AF4" s="13"/>
    </row>
    <row r="5" spans="1:32" x14ac:dyDescent="0.3">
      <c r="A5" t="s">
        <v>3</v>
      </c>
      <c r="B5" s="3">
        <f>'2014'!B5</f>
        <v>247669.04000000225</v>
      </c>
      <c r="C5" s="3">
        <f>'2014'!C5</f>
        <v>251129.91000000216</v>
      </c>
      <c r="D5" s="3">
        <f>'2014'!D5</f>
        <v>256901.37000000183</v>
      </c>
      <c r="E5" s="3">
        <f>'2014'!E5</f>
        <v>278023.81000000169</v>
      </c>
      <c r="F5" s="3">
        <f>'2014'!F5</f>
        <v>277768.0100000017</v>
      </c>
      <c r="G5" s="3">
        <f>'2014'!G5</f>
        <v>252348.78000000183</v>
      </c>
      <c r="H5" s="3">
        <f>'2014'!H5</f>
        <v>244920.54000000007</v>
      </c>
      <c r="I5" s="3">
        <f>'2014'!I5</f>
        <v>167436.89000000004</v>
      </c>
      <c r="J5" s="3">
        <f>'2014'!J5</f>
        <v>152036.88000000009</v>
      </c>
      <c r="K5" s="3">
        <f>'2014'!K5</f>
        <v>116656.74000000008</v>
      </c>
      <c r="L5" s="3">
        <f>'2014'!L5</f>
        <v>144800.69000000012</v>
      </c>
      <c r="M5" s="3">
        <f>'2014'!M5</f>
        <v>118531.0600000001</v>
      </c>
      <c r="N5" s="3">
        <f t="shared" ref="N5:N7" si="1">SUM(B5:M5)</f>
        <v>2508223.7200000118</v>
      </c>
      <c r="O5" s="3">
        <f>'2015'!B5</f>
        <v>165643.63000000009</v>
      </c>
      <c r="P5" s="3">
        <f>'2015'!C5</f>
        <v>204008.69000000015</v>
      </c>
      <c r="Q5" s="3">
        <f>'2015'!D5</f>
        <v>223437.62000000011</v>
      </c>
      <c r="R5" s="3">
        <f>'2015'!E5</f>
        <v>234466.80000000005</v>
      </c>
      <c r="S5" s="3">
        <f>'2015'!F5</f>
        <v>247478.53000000009</v>
      </c>
      <c r="T5" s="3">
        <f>'2015'!G5</f>
        <v>252157.15999999866</v>
      </c>
      <c r="U5" s="3">
        <f>'2015'!H5</f>
        <v>243554.83000000048</v>
      </c>
      <c r="V5" s="3">
        <f>'2015'!I5</f>
        <v>203236.33000000005</v>
      </c>
      <c r="W5" s="3">
        <f>'2015'!J5</f>
        <v>185706.72</v>
      </c>
      <c r="X5" s="3">
        <f>'2015'!K5</f>
        <v>171960.12000000005</v>
      </c>
      <c r="Y5" s="3">
        <f>'2015'!L5</f>
        <v>178974.54000000021</v>
      </c>
      <c r="Z5" s="3">
        <f>'2015'!M5</f>
        <v>188139.25000000006</v>
      </c>
      <c r="AA5" s="3">
        <f>'2015'!N5</f>
        <v>2498764.2199999997</v>
      </c>
      <c r="AB5" s="3">
        <f t="shared" si="0"/>
        <v>-9459.5000000121072</v>
      </c>
      <c r="AC5" s="13">
        <f t="shared" ref="AC5:AC7" si="2">AB5/N5</f>
        <v>-3.7713940445519996E-3</v>
      </c>
      <c r="AE5" s="13"/>
      <c r="AF5" s="13"/>
    </row>
    <row r="6" spans="1:32" x14ac:dyDescent="0.3">
      <c r="A6" t="s">
        <v>4</v>
      </c>
      <c r="B6" s="3">
        <f>'2014'!B6</f>
        <v>136199.68999999994</v>
      </c>
      <c r="C6" s="3">
        <f>'2014'!C6</f>
        <v>133768.65000000002</v>
      </c>
      <c r="D6" s="3">
        <f>'2014'!D6</f>
        <v>143500.81000000008</v>
      </c>
      <c r="E6" s="3">
        <f>'2014'!E6</f>
        <v>153372.20999999996</v>
      </c>
      <c r="F6" s="3">
        <f>'2014'!F6</f>
        <v>129957.52000000002</v>
      </c>
      <c r="G6" s="3">
        <f>'2014'!G6</f>
        <v>121031.37000000002</v>
      </c>
      <c r="H6" s="3">
        <f>'2014'!H6</f>
        <v>125410.79000000004</v>
      </c>
      <c r="I6" s="3">
        <f>'2014'!I6</f>
        <v>122071.22999999995</v>
      </c>
      <c r="J6" s="3">
        <f>'2014'!J6</f>
        <v>145747.03</v>
      </c>
      <c r="K6" s="3">
        <f>'2014'!K6</f>
        <v>138245.80999999994</v>
      </c>
      <c r="L6" s="3">
        <f>'2014'!L6</f>
        <v>106405.38</v>
      </c>
      <c r="M6" s="3">
        <f>'2014'!M6</f>
        <v>103671.94</v>
      </c>
      <c r="N6" s="3">
        <f t="shared" si="1"/>
        <v>1559382.4299999997</v>
      </c>
      <c r="O6" s="3">
        <f>'2015'!B6</f>
        <v>96846.44</v>
      </c>
      <c r="P6" s="3">
        <f>'2015'!C6</f>
        <v>146866.67000000004</v>
      </c>
      <c r="Q6" s="3">
        <f>'2015'!D6</f>
        <v>119429.55999999994</v>
      </c>
      <c r="R6" s="3">
        <f>'2015'!E6</f>
        <v>127230.81999999998</v>
      </c>
      <c r="S6" s="3">
        <f>'2015'!F6</f>
        <v>124624.25999999998</v>
      </c>
      <c r="T6" s="3">
        <f>'2015'!G6</f>
        <v>134143.59000000003</v>
      </c>
      <c r="U6" s="3">
        <f>'2015'!H6</f>
        <v>117085.45000000001</v>
      </c>
      <c r="V6" s="3">
        <f>'2015'!I6</f>
        <v>140685.96000000002</v>
      </c>
      <c r="W6" s="3">
        <f>'2015'!J6</f>
        <v>127042.22</v>
      </c>
      <c r="X6" s="3">
        <f>'2015'!K6</f>
        <v>125730.79000000007</v>
      </c>
      <c r="Y6" s="3">
        <f>'2015'!L6</f>
        <v>110883.03</v>
      </c>
      <c r="Z6" s="3">
        <f>'2015'!M6</f>
        <v>90660.590000000011</v>
      </c>
      <c r="AA6" s="3">
        <f>'2015'!N6</f>
        <v>1461229.3800000001</v>
      </c>
      <c r="AB6" s="3">
        <f t="shared" si="0"/>
        <v>-98153.049999999581</v>
      </c>
      <c r="AC6" s="13">
        <f t="shared" si="2"/>
        <v>-6.2943539770420262E-2</v>
      </c>
      <c r="AE6" s="13"/>
      <c r="AF6" s="13"/>
    </row>
    <row r="7" spans="1:32" x14ac:dyDescent="0.3">
      <c r="A7" t="s">
        <v>1</v>
      </c>
      <c r="B7" s="4">
        <f>SUM(B4:B6)</f>
        <v>402078.73000000219</v>
      </c>
      <c r="C7" s="4">
        <f t="shared" ref="C7:M7" si="3">SUM(C4:C6)</f>
        <v>406268.56000000215</v>
      </c>
      <c r="D7" s="4">
        <f t="shared" si="3"/>
        <v>444207.72000000195</v>
      </c>
      <c r="E7" s="4">
        <f t="shared" si="3"/>
        <v>482981.04000000167</v>
      </c>
      <c r="F7" s="4">
        <f t="shared" si="3"/>
        <v>456680.63000000169</v>
      </c>
      <c r="G7" s="4">
        <f t="shared" si="3"/>
        <v>414569.24000000185</v>
      </c>
      <c r="H7" s="4">
        <f t="shared" si="3"/>
        <v>403207.02000000014</v>
      </c>
      <c r="I7" s="4">
        <f t="shared" si="3"/>
        <v>316483.32</v>
      </c>
      <c r="J7" s="4">
        <f t="shared" si="3"/>
        <v>325068.02000000014</v>
      </c>
      <c r="K7" s="4">
        <f t="shared" si="3"/>
        <v>276356.90000000002</v>
      </c>
      <c r="L7" s="4">
        <f t="shared" si="3"/>
        <v>283676.30000000016</v>
      </c>
      <c r="M7" s="4">
        <f t="shared" si="3"/>
        <v>245669.8900000001</v>
      </c>
      <c r="N7" s="4">
        <f t="shared" si="1"/>
        <v>4457247.3700000104</v>
      </c>
      <c r="O7" s="4">
        <f>'2015'!B7</f>
        <v>288110.44000000006</v>
      </c>
      <c r="P7" s="4">
        <f>'2015'!C7</f>
        <v>388167.35000000021</v>
      </c>
      <c r="Q7" s="4">
        <f>'2015'!D7</f>
        <v>383510.86000000004</v>
      </c>
      <c r="R7" s="4">
        <f>'2015'!E7</f>
        <v>402427.97</v>
      </c>
      <c r="S7" s="4">
        <f>'2015'!F7</f>
        <v>419341.89000000013</v>
      </c>
      <c r="T7" s="4">
        <f>'2015'!G7</f>
        <v>437335.98999999865</v>
      </c>
      <c r="U7" s="4">
        <f>'2015'!H7</f>
        <v>414343.53000000049</v>
      </c>
      <c r="V7" s="4">
        <f>'2015'!I7</f>
        <v>374811.58000000007</v>
      </c>
      <c r="W7" s="4">
        <f>'2015'!J7</f>
        <v>330885.45999999996</v>
      </c>
      <c r="X7" s="4">
        <f>'2015'!K7</f>
        <v>320510.22000000009</v>
      </c>
      <c r="Y7" s="4">
        <f>'2015'!L7</f>
        <v>314468.83000000019</v>
      </c>
      <c r="Z7" s="4">
        <f>'2015'!M7</f>
        <v>302641.84000000008</v>
      </c>
      <c r="AA7" s="4">
        <f>'2015'!N7</f>
        <v>4376555.96</v>
      </c>
      <c r="AB7" s="4">
        <f>AA7-N7</f>
        <v>-80691.410000010394</v>
      </c>
      <c r="AC7" s="14">
        <f t="shared" si="2"/>
        <v>-1.81034174910535E-2</v>
      </c>
      <c r="AE7" s="14"/>
      <c r="AF7" s="14"/>
    </row>
    <row r="8" spans="1:32" x14ac:dyDescent="0.3">
      <c r="B8" s="5"/>
      <c r="C8" s="6"/>
      <c r="M8" s="5"/>
      <c r="O8" s="5"/>
      <c r="P8" s="6"/>
      <c r="Z8" s="5"/>
    </row>
    <row r="9" spans="1:32" x14ac:dyDescent="0.3">
      <c r="A9" s="1" t="s">
        <v>5</v>
      </c>
      <c r="B9" s="2">
        <v>41640</v>
      </c>
      <c r="C9" s="2">
        <v>41671</v>
      </c>
      <c r="D9" s="2">
        <v>41699</v>
      </c>
      <c r="E9" s="2">
        <v>41730</v>
      </c>
      <c r="F9" s="2">
        <v>41760</v>
      </c>
      <c r="G9" s="2">
        <v>41791</v>
      </c>
      <c r="H9" s="2">
        <v>41821</v>
      </c>
      <c r="I9" s="2">
        <v>41852</v>
      </c>
      <c r="J9" s="2">
        <v>41883</v>
      </c>
      <c r="K9" s="2">
        <v>41913</v>
      </c>
      <c r="L9" s="2">
        <v>41944</v>
      </c>
      <c r="M9" s="2">
        <v>41974</v>
      </c>
      <c r="N9" s="2" t="s">
        <v>1</v>
      </c>
      <c r="O9" s="2">
        <f>'2015'!B9</f>
        <v>42005</v>
      </c>
      <c r="P9" s="2">
        <f>'2015'!C9</f>
        <v>42036</v>
      </c>
      <c r="Q9" s="2">
        <f>'2015'!D9</f>
        <v>42064</v>
      </c>
      <c r="R9" s="2">
        <f>'2015'!E9</f>
        <v>42095</v>
      </c>
      <c r="S9" s="2">
        <f>'2015'!F9</f>
        <v>42125</v>
      </c>
      <c r="T9" s="2">
        <f>'2015'!G9</f>
        <v>42156</v>
      </c>
      <c r="U9" s="2">
        <f>'2015'!H9</f>
        <v>42186</v>
      </c>
      <c r="V9" s="2">
        <f>'2015'!I9</f>
        <v>42217</v>
      </c>
      <c r="W9" s="2">
        <f>'2015'!J9</f>
        <v>42248</v>
      </c>
      <c r="X9" s="2">
        <f>'2015'!K9</f>
        <v>42278</v>
      </c>
      <c r="Y9" s="2">
        <f>'2015'!L9</f>
        <v>42309</v>
      </c>
      <c r="Z9" s="2">
        <f>'2015'!M9</f>
        <v>42339</v>
      </c>
      <c r="AA9" s="2" t="str">
        <f>'2015'!N9</f>
        <v>Total</v>
      </c>
      <c r="AB9" s="2" t="s">
        <v>10</v>
      </c>
    </row>
    <row r="10" spans="1:32" x14ac:dyDescent="0.3">
      <c r="A10" t="s">
        <v>2</v>
      </c>
      <c r="B10" s="7">
        <f>'2014'!B10</f>
        <v>4776185</v>
      </c>
      <c r="C10" s="7">
        <f>'2014'!C10</f>
        <v>4424699</v>
      </c>
      <c r="D10" s="7">
        <f>'2014'!D10</f>
        <v>4133524</v>
      </c>
      <c r="E10" s="7">
        <f>'2014'!E10</f>
        <v>4101295</v>
      </c>
      <c r="F10" s="7">
        <f>'2014'!F10</f>
        <v>4595757</v>
      </c>
      <c r="G10" s="7">
        <f>'2014'!G10</f>
        <v>4475993</v>
      </c>
      <c r="H10" s="7">
        <f>'2014'!H10</f>
        <v>6194525</v>
      </c>
      <c r="I10" s="7">
        <f>'2014'!I10</f>
        <v>3957731</v>
      </c>
      <c r="J10" s="7">
        <f>'2014'!J10</f>
        <v>4988222</v>
      </c>
      <c r="K10" s="7">
        <f>'2014'!K10</f>
        <v>3551777</v>
      </c>
      <c r="L10" s="7">
        <f>'2014'!L10</f>
        <v>3420471</v>
      </c>
      <c r="M10" s="7">
        <f>'2014'!M10</f>
        <v>2405437</v>
      </c>
      <c r="N10" s="7">
        <f>SUM(B10:M10)</f>
        <v>51025616</v>
      </c>
      <c r="O10" s="7">
        <f>'2015'!B10</f>
        <v>3118912</v>
      </c>
      <c r="P10" s="7">
        <f>'2015'!C10</f>
        <v>3319443</v>
      </c>
      <c r="Q10" s="7">
        <f>'2015'!D10</f>
        <v>4545239</v>
      </c>
      <c r="R10" s="7">
        <f>'2015'!E10</f>
        <v>5235561</v>
      </c>
      <c r="S10" s="7">
        <f>'2015'!F10</f>
        <v>6010722</v>
      </c>
      <c r="T10" s="7">
        <f>'2015'!G10</f>
        <v>5136292</v>
      </c>
      <c r="U10" s="7">
        <f>'2015'!H10</f>
        <v>4246024</v>
      </c>
      <c r="V10" s="7">
        <f>'2015'!I10</f>
        <v>3357692</v>
      </c>
      <c r="W10" s="7">
        <f>'2015'!J10</f>
        <v>2472167</v>
      </c>
      <c r="X10" s="7">
        <f>'2015'!K10</f>
        <v>2504496</v>
      </c>
      <c r="Y10" s="7">
        <f>'2015'!L10</f>
        <v>2845005</v>
      </c>
      <c r="Z10" s="7">
        <f>'2015'!M10</f>
        <v>2574730</v>
      </c>
      <c r="AA10" s="7">
        <f>'2015'!N10</f>
        <v>45366283</v>
      </c>
      <c r="AB10" s="7">
        <f t="shared" ref="AB10:AB12" si="4">AA10-N10</f>
        <v>-5659333</v>
      </c>
      <c r="AC10" s="13">
        <f>AB10/N10</f>
        <v>-0.1109116056531292</v>
      </c>
      <c r="AE10" s="13">
        <f>N10/$N$79</f>
        <v>1.9413484938735775E-2</v>
      </c>
      <c r="AF10" s="13">
        <f>AA10/$AA$79</f>
        <v>1.8957785593054537E-2</v>
      </c>
    </row>
    <row r="11" spans="1:32" x14ac:dyDescent="0.3">
      <c r="A11" t="s">
        <v>3</v>
      </c>
      <c r="B11" s="7">
        <f>'2014'!B11</f>
        <v>17979056</v>
      </c>
      <c r="C11" s="7">
        <f>'2014'!C11</f>
        <v>20168669</v>
      </c>
      <c r="D11" s="7">
        <f>'2014'!D11</f>
        <v>24903715</v>
      </c>
      <c r="E11" s="7">
        <f>'2014'!E11</f>
        <v>46759363</v>
      </c>
      <c r="F11" s="7">
        <f>'2014'!F11</f>
        <v>26664368</v>
      </c>
      <c r="G11" s="7">
        <f>'2014'!G11</f>
        <v>26137110</v>
      </c>
      <c r="H11" s="7">
        <f>'2014'!H11</f>
        <v>31792773</v>
      </c>
      <c r="I11" s="7">
        <f>'2014'!I11</f>
        <v>19415750</v>
      </c>
      <c r="J11" s="7">
        <f>'2014'!J11</f>
        <v>37655763</v>
      </c>
      <c r="K11" s="7">
        <f>'2014'!K11</f>
        <v>15527920</v>
      </c>
      <c r="L11" s="7">
        <f>'2014'!L11</f>
        <v>15694265</v>
      </c>
      <c r="M11" s="7">
        <f>'2014'!M11</f>
        <v>13780237</v>
      </c>
      <c r="N11" s="7">
        <f t="shared" ref="N11:N13" si="5">SUM(B11:M11)</f>
        <v>296478989</v>
      </c>
      <c r="O11" s="7">
        <f>'2015'!B11</f>
        <v>19120913</v>
      </c>
      <c r="P11" s="7">
        <f>'2015'!C11</f>
        <v>20709377</v>
      </c>
      <c r="Q11" s="7">
        <f>'2015'!D11</f>
        <v>24265709</v>
      </c>
      <c r="R11" s="7">
        <f>'2015'!E11</f>
        <v>24132536</v>
      </c>
      <c r="S11" s="7">
        <f>'2015'!F11</f>
        <v>25329672</v>
      </c>
      <c r="T11" s="7">
        <f>'2015'!G11</f>
        <v>25724733</v>
      </c>
      <c r="U11" s="7">
        <f>'2015'!H11</f>
        <v>23989175</v>
      </c>
      <c r="V11" s="7">
        <f>'2015'!I11</f>
        <v>19250109</v>
      </c>
      <c r="W11" s="7">
        <f>'2015'!J11</f>
        <v>15744542</v>
      </c>
      <c r="X11" s="7">
        <f>'2015'!K11</f>
        <v>15283716</v>
      </c>
      <c r="Y11" s="7">
        <f>'2015'!L11</f>
        <v>15398453</v>
      </c>
      <c r="Z11" s="7">
        <f>'2015'!M11</f>
        <v>15573474</v>
      </c>
      <c r="AA11" s="7">
        <f>'2015'!N11</f>
        <v>244522409</v>
      </c>
      <c r="AB11" s="7">
        <f t="shared" si="4"/>
        <v>-51956580</v>
      </c>
      <c r="AC11" s="13">
        <f t="shared" ref="AC11:AC13" si="6">AB11/N11</f>
        <v>-0.17524540330917007</v>
      </c>
      <c r="AE11" s="13">
        <f t="shared" ref="AE11:AE13" si="7">N11/$N$79</f>
        <v>0.11280001769313494</v>
      </c>
      <c r="AF11" s="13">
        <f>AA11/$AA$79</f>
        <v>0.1021816886016249</v>
      </c>
    </row>
    <row r="12" spans="1:32" x14ac:dyDescent="0.3">
      <c r="A12" t="s">
        <v>4</v>
      </c>
      <c r="B12" s="7">
        <f>'2014'!B12</f>
        <v>20354969</v>
      </c>
      <c r="C12" s="7">
        <f>'2014'!C12</f>
        <v>17053274</v>
      </c>
      <c r="D12" s="7">
        <f>'2014'!D12</f>
        <v>18876695</v>
      </c>
      <c r="E12" s="7">
        <f>'2014'!E12</f>
        <v>19654016</v>
      </c>
      <c r="F12" s="7">
        <f>'2014'!F12</f>
        <v>17240126</v>
      </c>
      <c r="G12" s="7">
        <f>'2014'!G12</f>
        <v>15928285</v>
      </c>
      <c r="H12" s="7">
        <f>'2014'!H12</f>
        <v>19426357</v>
      </c>
      <c r="I12" s="7">
        <f>'2014'!I12</f>
        <v>27176135</v>
      </c>
      <c r="J12" s="7">
        <f>'2014'!J12</f>
        <v>27349460</v>
      </c>
      <c r="K12" s="7">
        <f>'2014'!K12</f>
        <v>25861030</v>
      </c>
      <c r="L12" s="7">
        <f>'2014'!L12</f>
        <v>18903235</v>
      </c>
      <c r="M12" s="7">
        <f>'2014'!M12</f>
        <v>16679313</v>
      </c>
      <c r="N12" s="7">
        <f t="shared" si="5"/>
        <v>244502895</v>
      </c>
      <c r="O12" s="7">
        <f>'2015'!B12</f>
        <v>16372611</v>
      </c>
      <c r="P12" s="7">
        <f>'2015'!C12</f>
        <v>13855193</v>
      </c>
      <c r="Q12" s="7">
        <f>'2015'!D12</f>
        <v>16465991</v>
      </c>
      <c r="R12" s="7">
        <f>'2015'!E12</f>
        <v>18046649</v>
      </c>
      <c r="S12" s="7">
        <f>'2015'!F12</f>
        <v>16533174</v>
      </c>
      <c r="T12" s="7">
        <f>'2015'!G12</f>
        <v>14653455</v>
      </c>
      <c r="U12" s="7">
        <f>'2015'!H12</f>
        <v>17068236</v>
      </c>
      <c r="V12" s="7">
        <f>'2015'!I12</f>
        <v>16949961</v>
      </c>
      <c r="W12" s="7">
        <f>'2015'!J12</f>
        <v>14776806</v>
      </c>
      <c r="X12" s="7">
        <f>'2015'!K12</f>
        <v>13743501</v>
      </c>
      <c r="Y12" s="7">
        <f>'2015'!L12</f>
        <v>13507286</v>
      </c>
      <c r="Z12" s="7">
        <f>'2015'!M12</f>
        <v>11887663</v>
      </c>
      <c r="AA12" s="7">
        <f>'2015'!N12</f>
        <v>183860526</v>
      </c>
      <c r="AB12" s="7">
        <f t="shared" si="4"/>
        <v>-60642369</v>
      </c>
      <c r="AC12" s="13">
        <f t="shared" si="6"/>
        <v>-0.24802311236437508</v>
      </c>
      <c r="AE12" s="13">
        <f t="shared" si="7"/>
        <v>9.3024908696051692E-2</v>
      </c>
      <c r="AF12" s="13">
        <f>AA12/$AA$79</f>
        <v>7.6832136124844727E-2</v>
      </c>
    </row>
    <row r="13" spans="1:32" x14ac:dyDescent="0.3">
      <c r="A13" s="1" t="s">
        <v>1</v>
      </c>
      <c r="B13" s="8">
        <f>SUM(B10:B12)</f>
        <v>43110210</v>
      </c>
      <c r="C13" s="8">
        <f t="shared" ref="C13:M13" si="8">SUM(C10:C12)</f>
        <v>41646642</v>
      </c>
      <c r="D13" s="8">
        <f t="shared" si="8"/>
        <v>47913934</v>
      </c>
      <c r="E13" s="8">
        <f t="shared" si="8"/>
        <v>70514674</v>
      </c>
      <c r="F13" s="8">
        <f t="shared" si="8"/>
        <v>48500251</v>
      </c>
      <c r="G13" s="8">
        <f t="shared" si="8"/>
        <v>46541388</v>
      </c>
      <c r="H13" s="8">
        <f t="shared" si="8"/>
        <v>57413655</v>
      </c>
      <c r="I13" s="8">
        <f t="shared" si="8"/>
        <v>50549616</v>
      </c>
      <c r="J13" s="8">
        <f t="shared" si="8"/>
        <v>69993445</v>
      </c>
      <c r="K13" s="8">
        <f t="shared" si="8"/>
        <v>44940727</v>
      </c>
      <c r="L13" s="8">
        <f t="shared" si="8"/>
        <v>38017971</v>
      </c>
      <c r="M13" s="8">
        <f t="shared" si="8"/>
        <v>32864987</v>
      </c>
      <c r="N13" s="8">
        <f t="shared" si="5"/>
        <v>592007500</v>
      </c>
      <c r="O13" s="8">
        <f>'2015'!B13</f>
        <v>38612436</v>
      </c>
      <c r="P13" s="8">
        <f>'2015'!C13</f>
        <v>37884013</v>
      </c>
      <c r="Q13" s="8">
        <f>'2015'!D13</f>
        <v>45276939</v>
      </c>
      <c r="R13" s="8">
        <f>'2015'!E13</f>
        <v>47414746</v>
      </c>
      <c r="S13" s="8">
        <f>'2015'!F13</f>
        <v>47873568</v>
      </c>
      <c r="T13" s="8">
        <f>'2015'!G13</f>
        <v>45514480</v>
      </c>
      <c r="U13" s="8">
        <f>'2015'!H13</f>
        <v>45303435</v>
      </c>
      <c r="V13" s="8">
        <f>'2015'!I13</f>
        <v>39557762</v>
      </c>
      <c r="W13" s="8">
        <f>'2015'!J13</f>
        <v>32993515</v>
      </c>
      <c r="X13" s="8">
        <f>'2015'!K13</f>
        <v>31531713</v>
      </c>
      <c r="Y13" s="8">
        <f>'2015'!L13</f>
        <v>31750744</v>
      </c>
      <c r="Z13" s="8">
        <f>'2015'!M13</f>
        <v>30035867</v>
      </c>
      <c r="AA13" s="8">
        <f>'2015'!N13</f>
        <v>473749218</v>
      </c>
      <c r="AB13" s="8">
        <f>AA13-N13</f>
        <v>-118258282</v>
      </c>
      <c r="AC13" s="14">
        <f t="shared" si="6"/>
        <v>-0.19975808076755786</v>
      </c>
      <c r="AE13" s="14">
        <f t="shared" si="7"/>
        <v>0.22523841132792241</v>
      </c>
      <c r="AF13" s="14">
        <f>AA13/$AA$79</f>
        <v>0.19797161031952418</v>
      </c>
    </row>
    <row r="14" spans="1:32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32" x14ac:dyDescent="0.3">
      <c r="A15" s="1" t="s">
        <v>6</v>
      </c>
      <c r="B15" s="2">
        <v>41640</v>
      </c>
      <c r="C15" s="2">
        <v>41671</v>
      </c>
      <c r="D15" s="2">
        <v>41699</v>
      </c>
      <c r="E15" s="2">
        <v>41730</v>
      </c>
      <c r="F15" s="2">
        <v>41760</v>
      </c>
      <c r="G15" s="2">
        <v>41791</v>
      </c>
      <c r="H15" s="2">
        <v>41821</v>
      </c>
      <c r="I15" s="2">
        <v>41852</v>
      </c>
      <c r="J15" s="2">
        <v>41883</v>
      </c>
      <c r="K15" s="2">
        <v>41913</v>
      </c>
      <c r="L15" s="2">
        <v>41944</v>
      </c>
      <c r="M15" s="2">
        <v>41974</v>
      </c>
      <c r="N15" s="2" t="s">
        <v>1</v>
      </c>
      <c r="O15" s="2">
        <f>O9</f>
        <v>42005</v>
      </c>
      <c r="P15" s="2">
        <f t="shared" ref="P15:AA15" si="9">P9</f>
        <v>42036</v>
      </c>
      <c r="Q15" s="2">
        <f t="shared" si="9"/>
        <v>42064</v>
      </c>
      <c r="R15" s="2">
        <f t="shared" si="9"/>
        <v>42095</v>
      </c>
      <c r="S15" s="2">
        <f t="shared" si="9"/>
        <v>42125</v>
      </c>
      <c r="T15" s="2">
        <f t="shared" si="9"/>
        <v>42156</v>
      </c>
      <c r="U15" s="2">
        <f t="shared" si="9"/>
        <v>42186</v>
      </c>
      <c r="V15" s="2">
        <f t="shared" si="9"/>
        <v>42217</v>
      </c>
      <c r="W15" s="2">
        <f t="shared" si="9"/>
        <v>42248</v>
      </c>
      <c r="X15" s="2">
        <f t="shared" si="9"/>
        <v>42278</v>
      </c>
      <c r="Y15" s="2">
        <f t="shared" si="9"/>
        <v>42309</v>
      </c>
      <c r="Z15" s="2">
        <f t="shared" si="9"/>
        <v>42339</v>
      </c>
      <c r="AA15" s="2" t="str">
        <f t="shared" si="9"/>
        <v>Total</v>
      </c>
      <c r="AB15" s="2" t="s">
        <v>1</v>
      </c>
    </row>
    <row r="16" spans="1:32" x14ac:dyDescent="0.3">
      <c r="A16" t="s">
        <v>2</v>
      </c>
      <c r="B16" s="10">
        <f>'2014'!B16</f>
        <v>3.8126663854101124</v>
      </c>
      <c r="C16" s="10">
        <f>'2014'!C16</f>
        <v>4.8297070602994694</v>
      </c>
      <c r="D16" s="10">
        <f>'2014'!D16</f>
        <v>10.597625657913197</v>
      </c>
      <c r="E16" s="10">
        <f>'2014'!E16</f>
        <v>12.577739470094201</v>
      </c>
      <c r="F16" s="10">
        <f>'2014'!F16</f>
        <v>10.652238575712337</v>
      </c>
      <c r="G16" s="10">
        <f>'2014'!G16</f>
        <v>9.2022239534333483</v>
      </c>
      <c r="H16" s="10">
        <f>'2014'!H16</f>
        <v>5.3072172604033403</v>
      </c>
      <c r="I16" s="10">
        <f>'2014'!I16</f>
        <v>6.8158245216766877</v>
      </c>
      <c r="J16" s="10">
        <f>'2014'!J16</f>
        <v>5.4697064404912217</v>
      </c>
      <c r="K16" s="10">
        <f>'2014'!K16</f>
        <v>6.0404552425447875</v>
      </c>
      <c r="L16" s="10">
        <f>'2014'!L16</f>
        <v>9.492911941074782</v>
      </c>
      <c r="M16" s="10">
        <f>'2014'!M16</f>
        <v>9.755769949493585</v>
      </c>
      <c r="N16" s="11">
        <f t="shared" ref="N16" si="10">IFERROR(N4/(N10/1000),0)</f>
        <v>7.6361884587537361</v>
      </c>
      <c r="O16" s="10">
        <f>'2015'!B16</f>
        <v>8.2145216024049414</v>
      </c>
      <c r="P16" s="10">
        <f>'2015'!C16</f>
        <v>11.234411917903095</v>
      </c>
      <c r="Q16" s="10">
        <f>'2015'!D16</f>
        <v>8.9420336312347946</v>
      </c>
      <c r="R16" s="10">
        <f>'2015'!E16</f>
        <v>7.7795579117500511</v>
      </c>
      <c r="S16" s="10">
        <f>'2015'!F16</f>
        <v>7.8591390518476842</v>
      </c>
      <c r="T16" s="10">
        <f>'2015'!G16</f>
        <v>9.9362030040348142</v>
      </c>
      <c r="U16" s="10">
        <f>'2015'!H16</f>
        <v>12.64789129783534</v>
      </c>
      <c r="V16" s="10">
        <f>'2015'!I16</f>
        <v>9.1995602932014009</v>
      </c>
      <c r="W16" s="10">
        <f>'2015'!J16</f>
        <v>7.3362843205980832</v>
      </c>
      <c r="X16" s="10">
        <f>'2015'!K16</f>
        <v>9.1113381694360847</v>
      </c>
      <c r="Y16" s="10">
        <f>'2015'!L16</f>
        <v>8.6506912993123066</v>
      </c>
      <c r="Z16" s="10">
        <f>'2015'!M16</f>
        <v>9.2600000776780469</v>
      </c>
      <c r="AA16" s="11">
        <f>'2015'!N16</f>
        <v>9.1822016804859246</v>
      </c>
      <c r="AB16" s="11">
        <f t="shared" ref="AB16:AB18" si="11">AA16-N16</f>
        <v>1.5460132217321885</v>
      </c>
      <c r="AC16" s="13">
        <f>AB16/N16</f>
        <v>0.20245875675840844</v>
      </c>
      <c r="AE16" s="13"/>
      <c r="AF16" s="13"/>
    </row>
    <row r="17" spans="1:32" x14ac:dyDescent="0.3">
      <c r="A17" t="s">
        <v>3</v>
      </c>
      <c r="B17" s="10">
        <f>'2014'!B17</f>
        <v>13.775419577090268</v>
      </c>
      <c r="C17" s="10">
        <f>'2014'!C17</f>
        <v>12.451486511083212</v>
      </c>
      <c r="D17" s="10">
        <f>'2014'!D17</f>
        <v>10.31578501440455</v>
      </c>
      <c r="E17" s="10">
        <f>'2014'!E17</f>
        <v>5.9458425470852054</v>
      </c>
      <c r="F17" s="10">
        <f>'2014'!F17</f>
        <v>10.417198337496757</v>
      </c>
      <c r="G17" s="10">
        <f>'2014'!G17</f>
        <v>9.6548080487858776</v>
      </c>
      <c r="H17" s="10">
        <f>'2014'!H17</f>
        <v>7.7036545380926684</v>
      </c>
      <c r="I17" s="10">
        <f>'2014'!I17</f>
        <v>8.6237662722274457</v>
      </c>
      <c r="J17" s="10">
        <f>'2014'!J17</f>
        <v>4.0375461254098104</v>
      </c>
      <c r="K17" s="10">
        <f>'2014'!K17</f>
        <v>7.5127087208074279</v>
      </c>
      <c r="L17" s="10">
        <f>'2014'!L17</f>
        <v>9.226344145456963</v>
      </c>
      <c r="M17" s="10">
        <f>'2014'!M17</f>
        <v>8.6015255035163847</v>
      </c>
      <c r="N17" s="11">
        <f t="shared" ref="B17:N19" si="12">IFERROR(N5/(N11/1000),0)</f>
        <v>8.4600386977169961</v>
      </c>
      <c r="O17" s="10">
        <f>'2015'!B17</f>
        <v>8.6629561046588144</v>
      </c>
      <c r="P17" s="10">
        <f>'2015'!C17</f>
        <v>9.8510298016207898</v>
      </c>
      <c r="Q17" s="10">
        <f>'2015'!D17</f>
        <v>9.2079576162394474</v>
      </c>
      <c r="R17" s="10">
        <f>'2015'!E17</f>
        <v>9.7157961351430302</v>
      </c>
      <c r="S17" s="10">
        <f>'2015'!F17</f>
        <v>9.7703014077718855</v>
      </c>
      <c r="T17" s="10">
        <f>'2015'!G17</f>
        <v>9.802129335997332</v>
      </c>
      <c r="U17" s="10">
        <f>'2015'!H17</f>
        <v>10.152697206135704</v>
      </c>
      <c r="V17" s="10">
        <f>'2015'!I17</f>
        <v>10.557671647469634</v>
      </c>
      <c r="W17" s="10">
        <f>'2015'!J17</f>
        <v>11.794990289333281</v>
      </c>
      <c r="X17" s="10">
        <f>'2015'!K17</f>
        <v>11.251198334227098</v>
      </c>
      <c r="Y17" s="10">
        <f>'2015'!L17</f>
        <v>11.622890948850525</v>
      </c>
      <c r="Z17" s="10">
        <f>'2015'!M17</f>
        <v>12.080750255209599</v>
      </c>
      <c r="AA17" s="11">
        <f>'2015'!N17</f>
        <v>10.218957968797042</v>
      </c>
      <c r="AB17" s="11">
        <f t="shared" si="11"/>
        <v>1.7589192710800461</v>
      </c>
      <c r="AC17" s="13">
        <f t="shared" ref="AC17:AC19" si="13">AB17/N17</f>
        <v>0.20790912830631655</v>
      </c>
      <c r="AE17" s="13"/>
      <c r="AF17" s="13"/>
    </row>
    <row r="18" spans="1:32" x14ac:dyDescent="0.3">
      <c r="A18" t="s">
        <v>4</v>
      </c>
      <c r="B18" s="10">
        <f>'2014'!B18</f>
        <v>6.6912256167032202</v>
      </c>
      <c r="C18" s="10">
        <f>'2014'!C18</f>
        <v>7.8441623585007791</v>
      </c>
      <c r="D18" s="10">
        <f>'2014'!D18</f>
        <v>7.6020092500302665</v>
      </c>
      <c r="E18" s="10">
        <f>'2014'!E18</f>
        <v>7.803606652197697</v>
      </c>
      <c r="F18" s="10">
        <f>'2014'!F18</f>
        <v>7.5380841184107368</v>
      </c>
      <c r="G18" s="10">
        <f>'2014'!G18</f>
        <v>7.5985186101328566</v>
      </c>
      <c r="H18" s="10">
        <f>'2014'!H18</f>
        <v>6.4557029400829009</v>
      </c>
      <c r="I18" s="10">
        <f>'2014'!I18</f>
        <v>4.491853974084246</v>
      </c>
      <c r="J18" s="10">
        <f>'2014'!J18</f>
        <v>5.3290642667167836</v>
      </c>
      <c r="K18" s="10">
        <f>'2014'!K18</f>
        <v>5.3457194087010436</v>
      </c>
      <c r="L18" s="10">
        <f>'2014'!L18</f>
        <v>5.6289508118583935</v>
      </c>
      <c r="M18" s="10">
        <f>'2014'!M18</f>
        <v>6.2156001269356844</v>
      </c>
      <c r="N18" s="11">
        <f t="shared" si="12"/>
        <v>6.3777667336004331</v>
      </c>
      <c r="O18" s="10">
        <f>'2015'!B18</f>
        <v>5.9151493918715836</v>
      </c>
      <c r="P18" s="10">
        <f>'2015'!C18</f>
        <v>10.600117226804423</v>
      </c>
      <c r="Q18" s="10">
        <f>'2015'!D18</f>
        <v>7.253104899668652</v>
      </c>
      <c r="R18" s="10">
        <f>'2015'!E18</f>
        <v>7.0501077513060721</v>
      </c>
      <c r="S18" s="10">
        <f>'2015'!F18</f>
        <v>7.5378303040904298</v>
      </c>
      <c r="T18" s="10">
        <f>'2015'!G18</f>
        <v>9.154400105640617</v>
      </c>
      <c r="U18" s="10">
        <f>'2015'!H18</f>
        <v>6.8598448017709623</v>
      </c>
      <c r="V18" s="10">
        <f>'2015'!I18</f>
        <v>8.3000757346875336</v>
      </c>
      <c r="W18" s="10">
        <f>'2015'!J18</f>
        <v>8.5974073152208934</v>
      </c>
      <c r="X18" s="10">
        <f>'2015'!K18</f>
        <v>9.1483814786348887</v>
      </c>
      <c r="Y18" s="10">
        <f>'2015'!L18</f>
        <v>8.2091272813798426</v>
      </c>
      <c r="Z18" s="10">
        <f>'2015'!M18</f>
        <v>7.6264434817844355</v>
      </c>
      <c r="AA18" s="11">
        <f>'2015'!N18</f>
        <v>7.9474883042595019</v>
      </c>
      <c r="AB18" s="11">
        <f t="shared" si="11"/>
        <v>1.5697215706590688</v>
      </c>
      <c r="AC18" s="13">
        <f t="shared" si="13"/>
        <v>0.24612401742277515</v>
      </c>
      <c r="AE18" s="13"/>
      <c r="AF18" s="13"/>
    </row>
    <row r="19" spans="1:32" x14ac:dyDescent="0.3">
      <c r="A19" s="1" t="s">
        <v>1</v>
      </c>
      <c r="B19" s="11">
        <f t="shared" si="12"/>
        <v>9.3267634279675793</v>
      </c>
      <c r="C19" s="11">
        <f t="shared" si="12"/>
        <v>9.7551336792052084</v>
      </c>
      <c r="D19" s="11">
        <f t="shared" si="12"/>
        <v>9.2709507008963605</v>
      </c>
      <c r="E19" s="11">
        <f t="shared" si="12"/>
        <v>6.849369253270627</v>
      </c>
      <c r="F19" s="11">
        <f t="shared" si="12"/>
        <v>9.4160467334488995</v>
      </c>
      <c r="G19" s="11">
        <f t="shared" si="12"/>
        <v>8.907539242276183</v>
      </c>
      <c r="H19" s="11">
        <f t="shared" si="12"/>
        <v>7.0228418657547609</v>
      </c>
      <c r="I19" s="11">
        <f t="shared" si="12"/>
        <v>6.2608451862423644</v>
      </c>
      <c r="J19" s="11">
        <f t="shared" si="12"/>
        <v>4.6442637592706015</v>
      </c>
      <c r="K19" s="11">
        <f t="shared" si="12"/>
        <v>6.1493642503825097</v>
      </c>
      <c r="L19" s="11">
        <f t="shared" si="12"/>
        <v>7.4616370242378318</v>
      </c>
      <c r="M19" s="11">
        <f t="shared" si="12"/>
        <v>7.4751251232808977</v>
      </c>
      <c r="N19" s="11">
        <f t="shared" si="12"/>
        <v>7.5290386861653111</v>
      </c>
      <c r="O19" s="11">
        <f>'2015'!B19</f>
        <v>7.4615970875290039</v>
      </c>
      <c r="P19" s="11">
        <f>'2015'!C19</f>
        <v>10.246204645743317</v>
      </c>
      <c r="Q19" s="11">
        <f>'2015'!D19</f>
        <v>8.4703354173302223</v>
      </c>
      <c r="R19" s="11">
        <f>'2015'!E19</f>
        <v>8.4874011557501543</v>
      </c>
      <c r="S19" s="11">
        <f>'2015'!F19</f>
        <v>8.7593615332786587</v>
      </c>
      <c r="T19" s="11">
        <f>'2015'!G19</f>
        <v>9.6087221033833323</v>
      </c>
      <c r="U19" s="11">
        <f>'2015'!H19</f>
        <v>9.1459627730215267</v>
      </c>
      <c r="V19" s="11">
        <f>'2015'!I19</f>
        <v>9.4750451251514196</v>
      </c>
      <c r="W19" s="11">
        <f>'2015'!J19</f>
        <v>10.028802932940003</v>
      </c>
      <c r="X19" s="11">
        <f>'2015'!K19</f>
        <v>10.164694192161399</v>
      </c>
      <c r="Y19" s="11">
        <f>'2015'!L19</f>
        <v>9.9042979906234709</v>
      </c>
      <c r="Z19" s="11">
        <f>'2015'!M19</f>
        <v>10.076014785922448</v>
      </c>
      <c r="AA19" s="11">
        <f>'2015'!N19</f>
        <v>9.238128093332282</v>
      </c>
      <c r="AB19" s="11">
        <f>AA19-N19</f>
        <v>1.7090894071669709</v>
      </c>
      <c r="AC19" s="14">
        <f t="shared" si="13"/>
        <v>0.22699968460879885</v>
      </c>
      <c r="AE19" s="14"/>
      <c r="AF19" s="14"/>
    </row>
    <row r="24" spans="1:32" x14ac:dyDescent="0.3">
      <c r="A24" s="1" t="s">
        <v>8</v>
      </c>
    </row>
    <row r="25" spans="1:32" x14ac:dyDescent="0.3">
      <c r="A25" s="1" t="s">
        <v>0</v>
      </c>
      <c r="B25" s="2">
        <v>41640</v>
      </c>
      <c r="C25" s="2">
        <v>41671</v>
      </c>
      <c r="D25" s="2">
        <v>41699</v>
      </c>
      <c r="E25" s="2">
        <v>41730</v>
      </c>
      <c r="F25" s="2">
        <v>41760</v>
      </c>
      <c r="G25" s="2">
        <v>41791</v>
      </c>
      <c r="H25" s="2">
        <v>41821</v>
      </c>
      <c r="I25" s="2">
        <v>41852</v>
      </c>
      <c r="J25" s="2">
        <v>41883</v>
      </c>
      <c r="K25" s="2">
        <v>41913</v>
      </c>
      <c r="L25" s="2">
        <v>41944</v>
      </c>
      <c r="M25" s="2">
        <v>41974</v>
      </c>
      <c r="N25" s="2" t="s">
        <v>1</v>
      </c>
      <c r="O25" s="2">
        <f>O15</f>
        <v>42005</v>
      </c>
      <c r="P25" s="2">
        <f t="shared" ref="P25:AA25" si="14">P15</f>
        <v>42036</v>
      </c>
      <c r="Q25" s="2">
        <f t="shared" si="14"/>
        <v>42064</v>
      </c>
      <c r="R25" s="2">
        <f t="shared" si="14"/>
        <v>42095</v>
      </c>
      <c r="S25" s="2">
        <f t="shared" si="14"/>
        <v>42125</v>
      </c>
      <c r="T25" s="2">
        <f t="shared" si="14"/>
        <v>42156</v>
      </c>
      <c r="U25" s="2">
        <f t="shared" si="14"/>
        <v>42186</v>
      </c>
      <c r="V25" s="2">
        <f t="shared" si="14"/>
        <v>42217</v>
      </c>
      <c r="W25" s="2">
        <f t="shared" si="14"/>
        <v>42248</v>
      </c>
      <c r="X25" s="2">
        <f t="shared" si="14"/>
        <v>42278</v>
      </c>
      <c r="Y25" s="2">
        <f t="shared" si="14"/>
        <v>42309</v>
      </c>
      <c r="Z25" s="2">
        <f t="shared" si="14"/>
        <v>42339</v>
      </c>
      <c r="AA25" s="2" t="str">
        <f t="shared" si="14"/>
        <v>Total</v>
      </c>
      <c r="AB25" s="2" t="s">
        <v>1</v>
      </c>
    </row>
    <row r="26" spans="1:32" x14ac:dyDescent="0.3">
      <c r="A26" t="s">
        <v>2</v>
      </c>
      <c r="B26" s="3">
        <f>'2014'!B26</f>
        <v>635.82322799999997</v>
      </c>
      <c r="C26" s="3">
        <f>'2014'!C26</f>
        <v>645.84829200000001</v>
      </c>
      <c r="D26" s="3">
        <f>'2014'!D26</f>
        <v>889.06779400000005</v>
      </c>
      <c r="E26" s="3">
        <f>'2014'!E26</f>
        <v>2722.5681550000004</v>
      </c>
      <c r="F26" s="3">
        <f>'2014'!F26</f>
        <v>4182.5355820000004</v>
      </c>
      <c r="G26" s="3">
        <f>'2014'!G26</f>
        <v>2305.8936700000004</v>
      </c>
      <c r="H26" s="3">
        <f>'2014'!H26</f>
        <v>140.280609</v>
      </c>
      <c r="I26" s="3">
        <f>'2014'!I26</f>
        <v>81.892576999999989</v>
      </c>
      <c r="J26" s="3">
        <f>'2014'!J26</f>
        <v>70.663602999999995</v>
      </c>
      <c r="K26" s="3">
        <f>'2014'!K26</f>
        <v>41.614011999999995</v>
      </c>
      <c r="L26" s="3">
        <f>'2014'!L26</f>
        <v>66.729281</v>
      </c>
      <c r="M26" s="3">
        <f>'2014'!M26</f>
        <v>97.864599999999996</v>
      </c>
      <c r="N26" s="3">
        <f>SUM(B26:M26)</f>
        <v>11880.781403000003</v>
      </c>
      <c r="O26" s="3">
        <f>'2015'!B26</f>
        <v>0</v>
      </c>
      <c r="P26" s="3">
        <f>'2015'!C26</f>
        <v>0</v>
      </c>
      <c r="Q26" s="3">
        <f>'2015'!D26</f>
        <v>0</v>
      </c>
      <c r="R26" s="3">
        <f>'2015'!E26</f>
        <v>0</v>
      </c>
      <c r="S26" s="3">
        <f>'2015'!F26</f>
        <v>1255.0181</v>
      </c>
      <c r="T26" s="3">
        <f>'2015'!G26</f>
        <v>1348.738175</v>
      </c>
      <c r="U26" s="3">
        <f>'2015'!H26</f>
        <v>1218.877436</v>
      </c>
      <c r="V26" s="3">
        <f>'2015'!I26</f>
        <v>1389.4799</v>
      </c>
      <c r="W26" s="3">
        <f>'2015'!J26</f>
        <v>0</v>
      </c>
      <c r="X26" s="3">
        <f>'2015'!K26</f>
        <v>0</v>
      </c>
      <c r="Y26" s="3">
        <f>'2015'!L26</f>
        <v>0</v>
      </c>
      <c r="Z26" s="3">
        <f>'2015'!M26</f>
        <v>0</v>
      </c>
      <c r="AA26" s="3">
        <f>'2015'!N26</f>
        <v>5212.1136109999998</v>
      </c>
      <c r="AB26" s="3">
        <f t="shared" ref="AB26:AB28" si="15">AA26-N26</f>
        <v>-6668.6677920000029</v>
      </c>
      <c r="AC26" s="13">
        <f>AB26/N26</f>
        <v>-0.56129875349075142</v>
      </c>
      <c r="AE26" s="13"/>
      <c r="AF26" s="13"/>
    </row>
    <row r="27" spans="1:32" x14ac:dyDescent="0.3">
      <c r="A27" t="s">
        <v>3</v>
      </c>
      <c r="B27" s="3">
        <f>'2014'!B27</f>
        <v>4650.1304630000004</v>
      </c>
      <c r="C27" s="3">
        <f>'2014'!C27</f>
        <v>4842.6593979999998</v>
      </c>
      <c r="D27" s="3">
        <f>'2014'!D27</f>
        <v>6650.9654640000008</v>
      </c>
      <c r="E27" s="3">
        <f>'2014'!E27</f>
        <v>8467.9378159999997</v>
      </c>
      <c r="F27" s="3">
        <f>'2014'!F27</f>
        <v>19259.600086000002</v>
      </c>
      <c r="G27" s="3">
        <f>'2014'!G27</f>
        <v>27871.793699999995</v>
      </c>
      <c r="H27" s="3">
        <f>'2014'!H27</f>
        <v>18712.286182000003</v>
      </c>
      <c r="I27" s="3">
        <f>'2014'!I27</f>
        <v>16146.173165</v>
      </c>
      <c r="J27" s="3">
        <f>'2014'!J27</f>
        <v>44121.644952999995</v>
      </c>
      <c r="K27" s="3">
        <f>'2014'!K27</f>
        <v>363.583415</v>
      </c>
      <c r="L27" s="3">
        <f>'2014'!L27</f>
        <v>409.04243499999995</v>
      </c>
      <c r="M27" s="3">
        <f>'2014'!M27</f>
        <v>3407.6319400000002</v>
      </c>
      <c r="N27" s="3">
        <f t="shared" ref="N27:N29" si="16">SUM(B27:M27)</f>
        <v>154903.44901700001</v>
      </c>
      <c r="O27" s="3">
        <f>'2015'!B27</f>
        <v>3368.3519999999999</v>
      </c>
      <c r="P27" s="3">
        <f>'2015'!C27</f>
        <v>5473.3040000000001</v>
      </c>
      <c r="Q27" s="3">
        <f>'2015'!D27</f>
        <v>10059.178000000002</v>
      </c>
      <c r="R27" s="3">
        <f>'2015'!E27</f>
        <v>10672.755999999999</v>
      </c>
      <c r="S27" s="3">
        <f>'2015'!F27</f>
        <v>11452.0705</v>
      </c>
      <c r="T27" s="3">
        <f>'2015'!G27</f>
        <v>11163.323087999999</v>
      </c>
      <c r="U27" s="3">
        <f>'2015'!H27</f>
        <v>7390.4704259999999</v>
      </c>
      <c r="V27" s="3">
        <f>'2015'!I27</f>
        <v>9303.505000000001</v>
      </c>
      <c r="W27" s="3">
        <f>'2015'!J27</f>
        <v>7598.7705000000005</v>
      </c>
      <c r="X27" s="3">
        <f>'2015'!K27</f>
        <v>4924.799</v>
      </c>
      <c r="Y27" s="3">
        <f>'2015'!L27</f>
        <v>4145.7079999999996</v>
      </c>
      <c r="Z27" s="3">
        <f>'2015'!M27</f>
        <v>4012.098</v>
      </c>
      <c r="AA27" s="3">
        <f>'2015'!N27</f>
        <v>89564.334514000002</v>
      </c>
      <c r="AB27" s="3">
        <f t="shared" si="15"/>
        <v>-65339.114503000004</v>
      </c>
      <c r="AC27" s="13">
        <f t="shared" ref="AC27:AC29" si="17">AB27/N27</f>
        <v>-0.42180542084527317</v>
      </c>
      <c r="AE27" s="13"/>
      <c r="AF27" s="13"/>
    </row>
    <row r="28" spans="1:32" x14ac:dyDescent="0.3">
      <c r="A28" t="s">
        <v>4</v>
      </c>
      <c r="B28" s="3">
        <f>'2014'!B28</f>
        <v>14170.3223</v>
      </c>
      <c r="C28" s="3">
        <f>'2014'!C28</f>
        <v>15070.919449999998</v>
      </c>
      <c r="D28" s="3">
        <f>'2014'!D28</f>
        <v>7957.7833639999999</v>
      </c>
      <c r="E28" s="3">
        <f>'2014'!E28</f>
        <v>1103.4554130000001</v>
      </c>
      <c r="F28" s="3">
        <f>'2014'!F28</f>
        <v>11903.486151999999</v>
      </c>
      <c r="G28" s="3">
        <f>'2014'!G28</f>
        <v>4074.6152189999993</v>
      </c>
      <c r="H28" s="3">
        <f>'2014'!H28</f>
        <v>8078.514282000001</v>
      </c>
      <c r="I28" s="3">
        <f>'2014'!I28</f>
        <v>754.54740500000003</v>
      </c>
      <c r="J28" s="3">
        <f>'2014'!J28</f>
        <v>740.03621599999997</v>
      </c>
      <c r="K28" s="3">
        <f>'2014'!K28</f>
        <v>704.03527699999995</v>
      </c>
      <c r="L28" s="3">
        <f>'2014'!L28</f>
        <v>612.38560700000005</v>
      </c>
      <c r="M28" s="3">
        <f>'2014'!M28</f>
        <v>577.12590899999998</v>
      </c>
      <c r="N28" s="3">
        <f t="shared" si="16"/>
        <v>65747.226593999992</v>
      </c>
      <c r="O28" s="3">
        <f>'2015'!B28</f>
        <v>0</v>
      </c>
      <c r="P28" s="3">
        <f>'2015'!C28</f>
        <v>0</v>
      </c>
      <c r="Q28" s="3">
        <f>'2015'!D28</f>
        <v>0</v>
      </c>
      <c r="R28" s="3">
        <f>'2015'!E28</f>
        <v>0</v>
      </c>
      <c r="S28" s="3">
        <f>'2015'!F28</f>
        <v>0</v>
      </c>
      <c r="T28" s="3">
        <f>'2015'!G28</f>
        <v>0</v>
      </c>
      <c r="U28" s="3">
        <f>'2015'!H28</f>
        <v>0</v>
      </c>
      <c r="V28" s="3">
        <f>'2015'!I28</f>
        <v>0</v>
      </c>
      <c r="W28" s="3">
        <f>'2015'!J28</f>
        <v>0</v>
      </c>
      <c r="X28" s="3">
        <f>'2015'!K28</f>
        <v>0</v>
      </c>
      <c r="Y28" s="3">
        <f>'2015'!L28</f>
        <v>0</v>
      </c>
      <c r="Z28" s="3">
        <f>'2015'!M28</f>
        <v>0</v>
      </c>
      <c r="AA28" s="3">
        <f>'2015'!N28</f>
        <v>0</v>
      </c>
      <c r="AB28" s="3">
        <f t="shared" si="15"/>
        <v>-65747.226593999992</v>
      </c>
      <c r="AC28" s="13">
        <f t="shared" si="17"/>
        <v>-1</v>
      </c>
      <c r="AE28" s="13"/>
      <c r="AF28" s="13"/>
    </row>
    <row r="29" spans="1:32" x14ac:dyDescent="0.3">
      <c r="A29" t="s">
        <v>1</v>
      </c>
      <c r="B29" s="4">
        <f>SUM(B26:B28)</f>
        <v>19456.275991000002</v>
      </c>
      <c r="C29" s="4">
        <f t="shared" ref="C29:M29" si="18">SUM(C26:C28)</f>
        <v>20559.427139999996</v>
      </c>
      <c r="D29" s="4">
        <f t="shared" si="18"/>
        <v>15497.816622000002</v>
      </c>
      <c r="E29" s="4">
        <f t="shared" si="18"/>
        <v>12293.961384</v>
      </c>
      <c r="F29" s="4">
        <f t="shared" si="18"/>
        <v>35345.62182</v>
      </c>
      <c r="G29" s="4">
        <f t="shared" si="18"/>
        <v>34252.302588999999</v>
      </c>
      <c r="H29" s="4">
        <f t="shared" si="18"/>
        <v>26931.081073000005</v>
      </c>
      <c r="I29" s="4">
        <f t="shared" si="18"/>
        <v>16982.613147</v>
      </c>
      <c r="J29" s="4">
        <f t="shared" si="18"/>
        <v>44932.344771999997</v>
      </c>
      <c r="K29" s="4">
        <f t="shared" si="18"/>
        <v>1109.232704</v>
      </c>
      <c r="L29" s="4">
        <f t="shared" si="18"/>
        <v>1088.1573229999999</v>
      </c>
      <c r="M29" s="4">
        <f t="shared" si="18"/>
        <v>4082.622449</v>
      </c>
      <c r="N29" s="4">
        <f t="shared" si="16"/>
        <v>232531.45701399996</v>
      </c>
      <c r="O29" s="4">
        <f>'2015'!B29</f>
        <v>3368.3519999999999</v>
      </c>
      <c r="P29" s="4">
        <f>'2015'!C29</f>
        <v>5473.3040000000001</v>
      </c>
      <c r="Q29" s="4">
        <f>'2015'!D29</f>
        <v>10059.178000000002</v>
      </c>
      <c r="R29" s="4">
        <f>'2015'!E29</f>
        <v>10672.755999999999</v>
      </c>
      <c r="S29" s="4">
        <f>'2015'!F29</f>
        <v>12707.088599999999</v>
      </c>
      <c r="T29" s="4">
        <f>'2015'!G29</f>
        <v>12512.061263</v>
      </c>
      <c r="U29" s="4">
        <f>'2015'!H29</f>
        <v>8609.3478620000005</v>
      </c>
      <c r="V29" s="4">
        <f>'2015'!I29</f>
        <v>10692.984900000001</v>
      </c>
      <c r="W29" s="4">
        <f>'2015'!J29</f>
        <v>7598.7705000000005</v>
      </c>
      <c r="X29" s="4">
        <f>'2015'!K29</f>
        <v>4924.799</v>
      </c>
      <c r="Y29" s="4">
        <f>'2015'!L29</f>
        <v>4145.7079999999996</v>
      </c>
      <c r="Z29" s="4">
        <f>'2015'!M29</f>
        <v>4012.098</v>
      </c>
      <c r="AA29" s="4">
        <f>'2015'!N29</f>
        <v>94776.448124999995</v>
      </c>
      <c r="AB29" s="4">
        <f>AA29-N29</f>
        <v>-137755.00888899996</v>
      </c>
      <c r="AC29" s="14">
        <f t="shared" si="17"/>
        <v>-0.59241450880646307</v>
      </c>
      <c r="AE29" s="14"/>
      <c r="AF29" s="14"/>
    </row>
    <row r="30" spans="1:32" x14ac:dyDescent="0.3">
      <c r="B30" s="5"/>
      <c r="C30" s="6"/>
      <c r="M30" s="5"/>
      <c r="O30" s="5"/>
      <c r="P30" s="6"/>
      <c r="Z30" s="5"/>
    </row>
    <row r="31" spans="1:32" x14ac:dyDescent="0.3">
      <c r="A31" s="1" t="s">
        <v>5</v>
      </c>
      <c r="B31" s="2">
        <v>41640</v>
      </c>
      <c r="C31" s="2">
        <v>41671</v>
      </c>
      <c r="D31" s="2">
        <v>41699</v>
      </c>
      <c r="E31" s="2">
        <v>41730</v>
      </c>
      <c r="F31" s="2">
        <v>41760</v>
      </c>
      <c r="G31" s="2">
        <v>41791</v>
      </c>
      <c r="H31" s="2">
        <v>41821</v>
      </c>
      <c r="I31" s="2">
        <v>41852</v>
      </c>
      <c r="J31" s="2">
        <v>41883</v>
      </c>
      <c r="K31" s="2">
        <v>41913</v>
      </c>
      <c r="L31" s="2">
        <v>41944</v>
      </c>
      <c r="M31" s="2">
        <v>41974</v>
      </c>
      <c r="N31" s="2" t="s">
        <v>1</v>
      </c>
      <c r="O31" s="2">
        <f>O25</f>
        <v>42005</v>
      </c>
      <c r="P31" s="2">
        <f t="shared" ref="P31:AA31" si="19">P25</f>
        <v>42036</v>
      </c>
      <c r="Q31" s="2">
        <f t="shared" si="19"/>
        <v>42064</v>
      </c>
      <c r="R31" s="2">
        <f t="shared" si="19"/>
        <v>42095</v>
      </c>
      <c r="S31" s="2">
        <f t="shared" si="19"/>
        <v>42125</v>
      </c>
      <c r="T31" s="2">
        <f t="shared" si="19"/>
        <v>42156</v>
      </c>
      <c r="U31" s="2">
        <f t="shared" si="19"/>
        <v>42186</v>
      </c>
      <c r="V31" s="2">
        <f t="shared" si="19"/>
        <v>42217</v>
      </c>
      <c r="W31" s="2">
        <f t="shared" si="19"/>
        <v>42248</v>
      </c>
      <c r="X31" s="2">
        <f t="shared" si="19"/>
        <v>42278</v>
      </c>
      <c r="Y31" s="2">
        <f t="shared" si="19"/>
        <v>42309</v>
      </c>
      <c r="Z31" s="2">
        <f t="shared" si="19"/>
        <v>42339</v>
      </c>
      <c r="AA31" s="2" t="str">
        <f t="shared" si="19"/>
        <v>Total</v>
      </c>
      <c r="AB31" s="2" t="s">
        <v>1</v>
      </c>
    </row>
    <row r="32" spans="1:32" x14ac:dyDescent="0.3">
      <c r="A32" t="s">
        <v>2</v>
      </c>
      <c r="B32" s="7">
        <f>'2014'!B32</f>
        <v>4876.9233795570644</v>
      </c>
      <c r="C32" s="7">
        <f>'2014'!C32</f>
        <v>5296.4201346974378</v>
      </c>
      <c r="D32" s="7">
        <f>'2014'!D32</f>
        <v>69145.186632257901</v>
      </c>
      <c r="E32" s="7">
        <f>'2014'!E32</f>
        <v>472974.02398127416</v>
      </c>
      <c r="F32" s="7">
        <f>'2014'!F32</f>
        <v>582298.85233437165</v>
      </c>
      <c r="G32" s="7">
        <f>'2014'!G32</f>
        <v>434329.5797399758</v>
      </c>
      <c r="H32" s="7">
        <f>'2014'!H32</f>
        <v>55111.279800794611</v>
      </c>
      <c r="I32" s="7">
        <f>'2014'!I32</f>
        <v>2251.1641945090551</v>
      </c>
      <c r="J32" s="7">
        <f>'2014'!J32</f>
        <v>1648.4276613536501</v>
      </c>
      <c r="K32" s="7">
        <f>'2014'!K32</f>
        <v>640.28474295166632</v>
      </c>
      <c r="L32" s="7">
        <f>'2014'!L32</f>
        <v>1455.8273273308766</v>
      </c>
      <c r="M32" s="7">
        <f>'2014'!M32</f>
        <v>3159.2941582363183</v>
      </c>
      <c r="N32" s="7">
        <f>SUM(B32:M32)</f>
        <v>1633187.2640873101</v>
      </c>
      <c r="O32" s="7">
        <f>'2015'!B32</f>
        <v>0</v>
      </c>
      <c r="P32" s="7">
        <f>'2015'!C32</f>
        <v>0</v>
      </c>
      <c r="Q32" s="7">
        <f>'2015'!D32</f>
        <v>0</v>
      </c>
      <c r="R32" s="7">
        <f>'2015'!E32</f>
        <v>0</v>
      </c>
      <c r="S32" s="7">
        <f>'2015'!F32</f>
        <v>315413</v>
      </c>
      <c r="T32" s="7">
        <f>'2015'!G32</f>
        <v>271329.06137180916</v>
      </c>
      <c r="U32" s="7">
        <f>'2015'!H32</f>
        <v>243472.55615833262</v>
      </c>
      <c r="V32" s="7">
        <f>'2015'!I32</f>
        <v>280735</v>
      </c>
      <c r="W32" s="7">
        <f>'2015'!J32</f>
        <v>0</v>
      </c>
      <c r="X32" s="7">
        <f>'2015'!K32</f>
        <v>0</v>
      </c>
      <c r="Y32" s="7">
        <f>'2015'!L32</f>
        <v>0</v>
      </c>
      <c r="Z32" s="7">
        <f>'2015'!M32</f>
        <v>0</v>
      </c>
      <c r="AA32" s="7">
        <f>'2015'!N32</f>
        <v>1110949.6175301417</v>
      </c>
      <c r="AB32" s="7">
        <f t="shared" ref="AB32:AB34" si="20">AA32-N32</f>
        <v>-522237.64655716834</v>
      </c>
      <c r="AC32" s="13">
        <f>AB32/N32</f>
        <v>-0.3197659313422429</v>
      </c>
      <c r="AE32" s="13">
        <f>N32/$N$79</f>
        <v>6.213713589169424E-4</v>
      </c>
      <c r="AF32" s="13">
        <f>AA32/$AA$79</f>
        <v>4.6424664444786825E-4</v>
      </c>
    </row>
    <row r="33" spans="1:32" x14ac:dyDescent="0.3">
      <c r="A33" t="s">
        <v>3</v>
      </c>
      <c r="B33" s="7">
        <f>'2014'!B33</f>
        <v>351568.4010255934</v>
      </c>
      <c r="C33" s="7">
        <f>'2014'!C33</f>
        <v>394479.63321904751</v>
      </c>
      <c r="D33" s="7">
        <f>'2014'!D33</f>
        <v>945640.95713004353</v>
      </c>
      <c r="E33" s="7">
        <f>'2014'!E33</f>
        <v>1298762.8512335904</v>
      </c>
      <c r="F33" s="7">
        <f>'2014'!F33</f>
        <v>2354851.8919734019</v>
      </c>
      <c r="G33" s="7">
        <f>'2014'!G33</f>
        <v>3523663.1231218334</v>
      </c>
      <c r="H33" s="7">
        <f>'2014'!H33</f>
        <v>1940727.8187929238</v>
      </c>
      <c r="I33" s="7">
        <f>'2014'!I33</f>
        <v>1650547.2861034069</v>
      </c>
      <c r="J33" s="7">
        <f>'2014'!J33</f>
        <v>4448234.3741605785</v>
      </c>
      <c r="K33" s="7">
        <f>'2014'!K33</f>
        <v>46551.037839127071</v>
      </c>
      <c r="L33" s="7">
        <f>'2014'!L33</f>
        <v>55908.955311260645</v>
      </c>
      <c r="M33" s="7">
        <f>'2014'!M33</f>
        <v>431252.11044145981</v>
      </c>
      <c r="N33" s="7">
        <f t="shared" ref="N33:N35" si="21">SUM(B33:M33)</f>
        <v>17442188.440352269</v>
      </c>
      <c r="O33" s="7">
        <f>'2015'!B33</f>
        <v>421044</v>
      </c>
      <c r="P33" s="7">
        <f>'2015'!C33</f>
        <v>804196</v>
      </c>
      <c r="Q33" s="7">
        <f>'2015'!D33</f>
        <v>1549591</v>
      </c>
      <c r="R33" s="7">
        <f>'2015'!E33</f>
        <v>1697769</v>
      </c>
      <c r="S33" s="7">
        <f>'2015'!F33</f>
        <v>1772107</v>
      </c>
      <c r="T33" s="7">
        <f>'2015'!G33</f>
        <v>1630205.0468405273</v>
      </c>
      <c r="U33" s="7">
        <f>'2015'!H33</f>
        <v>1068421.4656470909</v>
      </c>
      <c r="V33" s="7">
        <f>'2015'!I33</f>
        <v>1435715</v>
      </c>
      <c r="W33" s="7">
        <f>'2015'!J33</f>
        <v>770936</v>
      </c>
      <c r="X33" s="7">
        <f>'2015'!K33</f>
        <v>515511</v>
      </c>
      <c r="Y33" s="7">
        <f>'2015'!L33</f>
        <v>436405</v>
      </c>
      <c r="Z33" s="7">
        <f>'2015'!M33</f>
        <v>423014</v>
      </c>
      <c r="AA33" s="7">
        <f>'2015'!N33</f>
        <v>12524914.512487618</v>
      </c>
      <c r="AB33" s="7">
        <f t="shared" si="20"/>
        <v>-4917273.9278646503</v>
      </c>
      <c r="AC33" s="13">
        <f t="shared" ref="AC33:AC35" si="22">AB33/N33</f>
        <v>-0.28191840402828139</v>
      </c>
      <c r="AE33" s="13">
        <f t="shared" ref="AE33:AE35" si="23">N33/$N$79</f>
        <v>6.6361504109106687E-3</v>
      </c>
      <c r="AF33" s="13">
        <f t="shared" ref="AF33:AF35" si="24">AA33/$AA$79</f>
        <v>5.2339453046897737E-3</v>
      </c>
    </row>
    <row r="34" spans="1:32" x14ac:dyDescent="0.3">
      <c r="A34" t="s">
        <v>4</v>
      </c>
      <c r="B34" s="7">
        <f>'2014'!B34</f>
        <v>3758094.5611451524</v>
      </c>
      <c r="C34" s="7">
        <f>'2014'!C34</f>
        <v>4040295.7294783336</v>
      </c>
      <c r="D34" s="7">
        <f>'2014'!D34</f>
        <v>4324721.0892286273</v>
      </c>
      <c r="E34" s="7">
        <f>'2014'!E34</f>
        <v>295734.71941960335</v>
      </c>
      <c r="F34" s="7">
        <f>'2014'!F34</f>
        <v>1369294.157545693</v>
      </c>
      <c r="G34" s="7">
        <f>'2014'!G34</f>
        <v>702117.15486151131</v>
      </c>
      <c r="H34" s="7">
        <f>'2014'!H34</f>
        <v>1675486.9330873131</v>
      </c>
      <c r="I34" s="7">
        <f>'2014'!I34</f>
        <v>205540.64971821997</v>
      </c>
      <c r="J34" s="7">
        <f>'2014'!J34</f>
        <v>192251.84816121933</v>
      </c>
      <c r="K34" s="7">
        <f>'2014'!K34</f>
        <v>170937.37981824813</v>
      </c>
      <c r="L34" s="7">
        <f>'2014'!L34</f>
        <v>139676.83404642704</v>
      </c>
      <c r="M34" s="7">
        <f>'2014'!M34</f>
        <v>126000.53055789359</v>
      </c>
      <c r="N34" s="7">
        <f t="shared" si="21"/>
        <v>17000151.587068241</v>
      </c>
      <c r="O34" s="7">
        <f>'2015'!B34</f>
        <v>0</v>
      </c>
      <c r="P34" s="7">
        <f>'2015'!C34</f>
        <v>0</v>
      </c>
      <c r="Q34" s="7">
        <f>'2015'!D34</f>
        <v>0</v>
      </c>
      <c r="R34" s="7">
        <f>'2015'!E34</f>
        <v>0</v>
      </c>
      <c r="S34" s="7">
        <f>'2015'!F34</f>
        <v>0</v>
      </c>
      <c r="T34" s="7">
        <f>'2015'!G34</f>
        <v>0</v>
      </c>
      <c r="U34" s="7">
        <f>'2015'!H34</f>
        <v>0</v>
      </c>
      <c r="V34" s="7">
        <f>'2015'!I34</f>
        <v>0</v>
      </c>
      <c r="W34" s="7">
        <f>'2015'!J34</f>
        <v>0</v>
      </c>
      <c r="X34" s="7">
        <f>'2015'!K34</f>
        <v>0</v>
      </c>
      <c r="Y34" s="7">
        <f>'2015'!L34</f>
        <v>0</v>
      </c>
      <c r="Z34" s="7">
        <f>'2015'!M34</f>
        <v>0</v>
      </c>
      <c r="AA34" s="7">
        <f>'2015'!N34</f>
        <v>0</v>
      </c>
      <c r="AB34" s="7">
        <f t="shared" si="20"/>
        <v>-17000151.587068241</v>
      </c>
      <c r="AC34" s="13">
        <f t="shared" si="22"/>
        <v>-1</v>
      </c>
      <c r="AE34" s="13">
        <f t="shared" si="23"/>
        <v>6.4679706520696266E-3</v>
      </c>
      <c r="AF34" s="13">
        <f t="shared" si="24"/>
        <v>0</v>
      </c>
    </row>
    <row r="35" spans="1:32" x14ac:dyDescent="0.3">
      <c r="A35" s="1" t="s">
        <v>1</v>
      </c>
      <c r="B35" s="8">
        <f>SUM(B32:B34)</f>
        <v>4114539.8855503029</v>
      </c>
      <c r="C35" s="8">
        <f t="shared" ref="C35:M35" si="25">SUM(C32:C34)</f>
        <v>4440071.7828320786</v>
      </c>
      <c r="D35" s="8">
        <f t="shared" si="25"/>
        <v>5339507.2329909289</v>
      </c>
      <c r="E35" s="8">
        <f t="shared" si="25"/>
        <v>2067471.5946344677</v>
      </c>
      <c r="F35" s="8">
        <f t="shared" si="25"/>
        <v>4306444.9018534664</v>
      </c>
      <c r="G35" s="8">
        <f t="shared" si="25"/>
        <v>4660109.8577233208</v>
      </c>
      <c r="H35" s="8">
        <f t="shared" si="25"/>
        <v>3671326.0316810315</v>
      </c>
      <c r="I35" s="8">
        <f t="shared" si="25"/>
        <v>1858339.100016136</v>
      </c>
      <c r="J35" s="8">
        <f t="shared" si="25"/>
        <v>4642134.6499831518</v>
      </c>
      <c r="K35" s="8">
        <f t="shared" si="25"/>
        <v>218128.70240032687</v>
      </c>
      <c r="L35" s="8">
        <f t="shared" si="25"/>
        <v>197041.61668501855</v>
      </c>
      <c r="M35" s="8">
        <f t="shared" si="25"/>
        <v>560411.93515758973</v>
      </c>
      <c r="N35" s="8">
        <f t="shared" si="21"/>
        <v>36075527.291507818</v>
      </c>
      <c r="O35" s="8">
        <f>'2015'!B35</f>
        <v>421044</v>
      </c>
      <c r="P35" s="8">
        <f>'2015'!C35</f>
        <v>804196</v>
      </c>
      <c r="Q35" s="8">
        <f>'2015'!D35</f>
        <v>1549591</v>
      </c>
      <c r="R35" s="8">
        <f>'2015'!E35</f>
        <v>1697769</v>
      </c>
      <c r="S35" s="8">
        <f>'2015'!F35</f>
        <v>2087520</v>
      </c>
      <c r="T35" s="8">
        <f>'2015'!G35</f>
        <v>1901534.1082123364</v>
      </c>
      <c r="U35" s="8">
        <f>'2015'!H35</f>
        <v>1311894.0218054235</v>
      </c>
      <c r="V35" s="8">
        <f>'2015'!I35</f>
        <v>1716450</v>
      </c>
      <c r="W35" s="8">
        <f>'2015'!J35</f>
        <v>770936</v>
      </c>
      <c r="X35" s="8">
        <f>'2015'!K35</f>
        <v>515511</v>
      </c>
      <c r="Y35" s="8">
        <f>'2015'!L35</f>
        <v>436405</v>
      </c>
      <c r="Z35" s="8">
        <f>'2015'!M35</f>
        <v>423014</v>
      </c>
      <c r="AA35" s="8">
        <f>'2015'!N35</f>
        <v>13635864.130017761</v>
      </c>
      <c r="AB35" s="8">
        <f>AA35-N35</f>
        <v>-22439663.161490057</v>
      </c>
      <c r="AC35" s="14">
        <f t="shared" si="22"/>
        <v>-0.6220189931020732</v>
      </c>
      <c r="AE35" s="14">
        <f t="shared" si="23"/>
        <v>1.3725492421897236E-2</v>
      </c>
      <c r="AF35" s="14">
        <f t="shared" si="24"/>
        <v>5.6981919491376418E-3</v>
      </c>
    </row>
    <row r="36" spans="1:32" x14ac:dyDescent="0.3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32" x14ac:dyDescent="0.3">
      <c r="A37" s="1" t="s">
        <v>6</v>
      </c>
      <c r="B37" s="2">
        <v>41640</v>
      </c>
      <c r="C37" s="2">
        <v>41671</v>
      </c>
      <c r="D37" s="2">
        <v>41699</v>
      </c>
      <c r="E37" s="2">
        <v>41730</v>
      </c>
      <c r="F37" s="2">
        <v>41760</v>
      </c>
      <c r="G37" s="2">
        <v>41791</v>
      </c>
      <c r="H37" s="2">
        <v>41821</v>
      </c>
      <c r="I37" s="2">
        <v>41852</v>
      </c>
      <c r="J37" s="2">
        <v>41883</v>
      </c>
      <c r="K37" s="2">
        <v>41913</v>
      </c>
      <c r="L37" s="2">
        <v>41944</v>
      </c>
      <c r="M37" s="2">
        <v>41974</v>
      </c>
      <c r="N37" s="2" t="s">
        <v>1</v>
      </c>
      <c r="O37" s="2">
        <v>42005</v>
      </c>
      <c r="P37" s="2">
        <v>42036</v>
      </c>
      <c r="Q37" s="2">
        <v>42064</v>
      </c>
      <c r="R37" s="2">
        <v>42095</v>
      </c>
      <c r="S37" s="2">
        <v>42125</v>
      </c>
      <c r="T37" s="2">
        <v>42156</v>
      </c>
      <c r="U37" s="2">
        <v>42186</v>
      </c>
      <c r="V37" s="2">
        <v>42217</v>
      </c>
      <c r="W37" s="2">
        <v>42248</v>
      </c>
      <c r="X37" s="2">
        <v>42278</v>
      </c>
      <c r="Y37" s="2">
        <v>42309</v>
      </c>
      <c r="Z37" s="2">
        <v>42339</v>
      </c>
      <c r="AA37" s="2" t="s">
        <v>1</v>
      </c>
      <c r="AB37" s="2" t="s">
        <v>1</v>
      </c>
    </row>
    <row r="38" spans="1:32" x14ac:dyDescent="0.3">
      <c r="A38" t="s">
        <v>2</v>
      </c>
      <c r="B38" s="10">
        <f>'2014'!B38</f>
        <v>130.37383992236252</v>
      </c>
      <c r="C38" s="10">
        <f>'2014'!C38</f>
        <v>121.94053258142722</v>
      </c>
      <c r="D38" s="10">
        <f>'2014'!D38</f>
        <v>12.857985310364734</v>
      </c>
      <c r="E38" s="10">
        <f>'2014'!E38</f>
        <v>5.7562741650856317</v>
      </c>
      <c r="F38" s="10">
        <f>'2014'!F38</f>
        <v>7.1827989446186926</v>
      </c>
      <c r="G38" s="10">
        <f>'2014'!G38</f>
        <v>5.3090873326667998</v>
      </c>
      <c r="H38" s="10">
        <f>'2014'!H38</f>
        <v>2.5454064849711107</v>
      </c>
      <c r="I38" s="10">
        <f>'2014'!I38</f>
        <v>36.37787825505972</v>
      </c>
      <c r="J38" s="10">
        <f>'2014'!J38</f>
        <v>42.867275681343941</v>
      </c>
      <c r="K38" s="10">
        <f>'2014'!K38</f>
        <v>64.992977668283046</v>
      </c>
      <c r="L38" s="10">
        <f>'2014'!L38</f>
        <v>45.835986004151948</v>
      </c>
      <c r="M38" s="10">
        <f>'2014'!M38</f>
        <v>30.976729325715301</v>
      </c>
      <c r="N38" s="11">
        <f t="shared" ref="N38" si="26">IFERROR(N26/(N32/1000),0)</f>
        <v>7.2745983661827385</v>
      </c>
      <c r="O38" s="10">
        <f>'2015'!B38</f>
        <v>0</v>
      </c>
      <c r="P38" s="10">
        <f>'2015'!C38</f>
        <v>0</v>
      </c>
      <c r="Q38" s="10">
        <f>'2015'!D38</f>
        <v>0</v>
      </c>
      <c r="R38" s="10">
        <f>'2015'!E38</f>
        <v>0</v>
      </c>
      <c r="S38" s="10">
        <f>'2015'!F38</f>
        <v>3.9789675758450032</v>
      </c>
      <c r="T38" s="10">
        <f>'2015'!G38</f>
        <v>4.9708577775669571</v>
      </c>
      <c r="U38" s="10">
        <f>'2015'!H38</f>
        <v>5.0062210510795797</v>
      </c>
      <c r="V38" s="10">
        <f>'2015'!I38</f>
        <v>4.9494359449302721</v>
      </c>
      <c r="W38" s="10">
        <f>'2015'!J38</f>
        <v>0</v>
      </c>
      <c r="X38" s="10">
        <f>'2015'!K38</f>
        <v>0</v>
      </c>
      <c r="Y38" s="10">
        <f>'2015'!L38</f>
        <v>0</v>
      </c>
      <c r="Z38" s="10">
        <f>'2015'!M38</f>
        <v>0</v>
      </c>
      <c r="AA38" s="11">
        <f>'2015'!N38</f>
        <v>4.6915841445515305</v>
      </c>
      <c r="AB38" s="11">
        <f t="shared" ref="AB38:AB40" si="27">AA38-N38</f>
        <v>-2.583014221631208</v>
      </c>
      <c r="AC38" s="13">
        <f>AB38/N38</f>
        <v>-0.35507310391716029</v>
      </c>
      <c r="AE38" s="13"/>
      <c r="AF38" s="13"/>
    </row>
    <row r="39" spans="1:32" x14ac:dyDescent="0.3">
      <c r="A39" t="s">
        <v>3</v>
      </c>
      <c r="B39" s="10">
        <f>'2014'!B39</f>
        <v>13.226815747475214</v>
      </c>
      <c r="C39" s="10">
        <f>'2014'!C39</f>
        <v>12.276069510820491</v>
      </c>
      <c r="D39" s="10">
        <f>'2014'!D39</f>
        <v>7.033288283309167</v>
      </c>
      <c r="E39" s="10">
        <f>'2014'!E39</f>
        <v>6.5200030998399638</v>
      </c>
      <c r="F39" s="10">
        <f>'2014'!F39</f>
        <v>8.1786884991141253</v>
      </c>
      <c r="G39" s="10">
        <f>'2014'!G39</f>
        <v>7.9098917025037938</v>
      </c>
      <c r="H39" s="10">
        <f>'2014'!H39</f>
        <v>9.6418910476784419</v>
      </c>
      <c r="I39" s="10">
        <f>'2014'!I39</f>
        <v>9.782314812147975</v>
      </c>
      <c r="J39" s="10">
        <f>'2014'!J39</f>
        <v>9.9189119191423334</v>
      </c>
      <c r="K39" s="10">
        <f>'2014'!K39</f>
        <v>7.8104255431744845</v>
      </c>
      <c r="L39" s="10">
        <f>'2014'!L39</f>
        <v>7.3162238987072357</v>
      </c>
      <c r="M39" s="10">
        <f>'2014'!M39</f>
        <v>7.9017165539473186</v>
      </c>
      <c r="N39" s="11">
        <f t="shared" ref="N39:N40" si="28">IFERROR(N27/(N33/1000),0)</f>
        <v>8.8809640800940421</v>
      </c>
      <c r="O39" s="10">
        <f>'2015'!B39</f>
        <v>8</v>
      </c>
      <c r="P39" s="10">
        <f>'2015'!C39</f>
        <v>6.8059328820337326</v>
      </c>
      <c r="Q39" s="10">
        <f>'2015'!D39</f>
        <v>6.4915051778178903</v>
      </c>
      <c r="R39" s="10">
        <f>'2015'!E39</f>
        <v>6.2863416636774492</v>
      </c>
      <c r="S39" s="10">
        <f>'2015'!F39</f>
        <v>6.4624035117518295</v>
      </c>
      <c r="T39" s="10">
        <f>'2015'!G39</f>
        <v>6.8478030476199576</v>
      </c>
      <c r="U39" s="10">
        <f>'2015'!H39</f>
        <v>6.9171863947191961</v>
      </c>
      <c r="V39" s="10">
        <f>'2015'!I39</f>
        <v>6.4800500099253693</v>
      </c>
      <c r="W39" s="10">
        <f>'2015'!J39</f>
        <v>9.856551646310459</v>
      </c>
      <c r="X39" s="10">
        <f>'2015'!K39</f>
        <v>9.5532374672897387</v>
      </c>
      <c r="Y39" s="10">
        <f>'2015'!L39</f>
        <v>9.4996803428008381</v>
      </c>
      <c r="Z39" s="10">
        <f>'2015'!M39</f>
        <v>9.4845513387263782</v>
      </c>
      <c r="AA39" s="11">
        <f>'2015'!N39</f>
        <v>7.1508938783336502</v>
      </c>
      <c r="AB39" s="11">
        <f t="shared" si="27"/>
        <v>-1.7300702017603919</v>
      </c>
      <c r="AC39" s="13">
        <f t="shared" ref="AC39:AC41" si="29">AB39/N39</f>
        <v>-0.19480657574532967</v>
      </c>
      <c r="AE39" s="13"/>
      <c r="AF39" s="13"/>
    </row>
    <row r="40" spans="1:32" x14ac:dyDescent="0.3">
      <c r="A40" t="s">
        <v>4</v>
      </c>
      <c r="B40" s="10">
        <f>'2014'!B40</f>
        <v>3.770613556802592</v>
      </c>
      <c r="C40" s="10">
        <f>'2014'!C40</f>
        <v>3.7301525579034513</v>
      </c>
      <c r="D40" s="10">
        <f>'2014'!D40</f>
        <v>1.8400685731665016</v>
      </c>
      <c r="E40" s="10">
        <f>'2014'!E40</f>
        <v>3.7312339084352208</v>
      </c>
      <c r="F40" s="10">
        <f>'2014'!F40</f>
        <v>8.6931548538377399</v>
      </c>
      <c r="G40" s="10">
        <f>'2014'!G40</f>
        <v>5.8033266824305052</v>
      </c>
      <c r="H40" s="10">
        <f>'2014'!H40</f>
        <v>4.8215919339425932</v>
      </c>
      <c r="I40" s="10">
        <f>'2014'!I40</f>
        <v>3.6710373643093228</v>
      </c>
      <c r="J40" s="10">
        <f>'2014'!J40</f>
        <v>3.8493061215173205</v>
      </c>
      <c r="K40" s="10">
        <f>'2014'!K40</f>
        <v>4.1186736204133734</v>
      </c>
      <c r="L40" s="10">
        <f>'2014'!L40</f>
        <v>4.3843033183043785</v>
      </c>
      <c r="M40" s="10">
        <f>'2014'!M40</f>
        <v>4.5803450703314885</v>
      </c>
      <c r="N40" s="11">
        <f t="shared" si="28"/>
        <v>3.8674494316870041</v>
      </c>
      <c r="O40" s="10">
        <f>'2015'!B40</f>
        <v>0</v>
      </c>
      <c r="P40" s="10">
        <f>'2015'!C40</f>
        <v>0</v>
      </c>
      <c r="Q40" s="10">
        <f>'2015'!D40</f>
        <v>0</v>
      </c>
      <c r="R40" s="10">
        <f>'2015'!E40</f>
        <v>0</v>
      </c>
      <c r="S40" s="10">
        <f>'2015'!F40</f>
        <v>0</v>
      </c>
      <c r="T40" s="10">
        <f>'2015'!G40</f>
        <v>0</v>
      </c>
      <c r="U40" s="10">
        <f>'2015'!H40</f>
        <v>0</v>
      </c>
      <c r="V40" s="10">
        <f>'2015'!I40</f>
        <v>0</v>
      </c>
      <c r="W40" s="10">
        <f>'2015'!J40</f>
        <v>0</v>
      </c>
      <c r="X40" s="10">
        <f>'2015'!K40</f>
        <v>0</v>
      </c>
      <c r="Y40" s="10">
        <f>'2015'!L40</f>
        <v>0</v>
      </c>
      <c r="Z40" s="10">
        <f>'2015'!M40</f>
        <v>0</v>
      </c>
      <c r="AA40" s="11">
        <f>'2015'!N40</f>
        <v>0</v>
      </c>
      <c r="AB40" s="11">
        <f t="shared" si="27"/>
        <v>-3.8674494316870041</v>
      </c>
      <c r="AC40" s="13">
        <f t="shared" si="29"/>
        <v>-1</v>
      </c>
      <c r="AE40" s="13"/>
      <c r="AF40" s="13"/>
    </row>
    <row r="41" spans="1:32" x14ac:dyDescent="0.3">
      <c r="A41" s="1" t="s">
        <v>1</v>
      </c>
      <c r="B41" s="11">
        <f>B29/(B35/1000)</f>
        <v>4.72866384387906</v>
      </c>
      <c r="C41" s="11">
        <f t="shared" ref="C41:N41" si="30">C29/(C35/1000)</f>
        <v>4.6304267465888271</v>
      </c>
      <c r="D41" s="11">
        <f t="shared" si="30"/>
        <v>2.9024806870275346</v>
      </c>
      <c r="E41" s="11">
        <f t="shared" si="30"/>
        <v>5.9463749905466496</v>
      </c>
      <c r="F41" s="11">
        <f t="shared" si="30"/>
        <v>8.2076103666826139</v>
      </c>
      <c r="G41" s="11">
        <f t="shared" si="30"/>
        <v>7.35010624958396</v>
      </c>
      <c r="H41" s="11">
        <f t="shared" si="30"/>
        <v>7.3355187854751129</v>
      </c>
      <c r="I41" s="11">
        <f t="shared" si="30"/>
        <v>9.1385975502816148</v>
      </c>
      <c r="J41" s="11">
        <f t="shared" si="30"/>
        <v>9.6792420211600447</v>
      </c>
      <c r="K41" s="11">
        <f t="shared" si="30"/>
        <v>5.0852212102020813</v>
      </c>
      <c r="L41" s="11">
        <f t="shared" si="30"/>
        <v>5.5224745985487766</v>
      </c>
      <c r="M41" s="11">
        <f t="shared" si="30"/>
        <v>7.2850383670932217</v>
      </c>
      <c r="N41" s="11">
        <f t="shared" si="30"/>
        <v>6.4456842206361289</v>
      </c>
      <c r="O41" s="11">
        <f>'2015'!B41</f>
        <v>8</v>
      </c>
      <c r="P41" s="11">
        <f>'2015'!C41</f>
        <v>6.8059328820337326</v>
      </c>
      <c r="Q41" s="11">
        <f>'2015'!D41</f>
        <v>6.4915051778178903</v>
      </c>
      <c r="R41" s="11">
        <f>'2015'!E41</f>
        <v>6.2863416636774492</v>
      </c>
      <c r="S41" s="11">
        <f>'2015'!F41</f>
        <v>6.0871697516670498</v>
      </c>
      <c r="T41" s="11">
        <f>'2015'!G41</f>
        <v>6.57998255669618</v>
      </c>
      <c r="U41" s="11">
        <f>'2015'!H41</f>
        <v>6.5625330391793755</v>
      </c>
      <c r="V41" s="11">
        <f>'2015'!I41</f>
        <v>6.2297095167351229</v>
      </c>
      <c r="W41" s="11">
        <f>'2015'!J41</f>
        <v>9.856551646310459</v>
      </c>
      <c r="X41" s="11">
        <f>'2015'!K41</f>
        <v>9.5532374672897387</v>
      </c>
      <c r="Y41" s="11">
        <f>'2015'!L41</f>
        <v>9.4996803428008381</v>
      </c>
      <c r="Z41" s="11">
        <f>'2015'!M41</f>
        <v>9.4845513387263782</v>
      </c>
      <c r="AA41" s="11">
        <f>'2015'!N41</f>
        <v>6.9505274635555168</v>
      </c>
      <c r="AB41" s="11">
        <f>AA41-N41</f>
        <v>0.50484324291938787</v>
      </c>
      <c r="AC41" s="14">
        <f t="shared" si="29"/>
        <v>7.8322676947640571E-2</v>
      </c>
      <c r="AE41" s="14"/>
      <c r="AF41" s="14"/>
    </row>
    <row r="46" spans="1:32" x14ac:dyDescent="0.3">
      <c r="A46" s="1" t="s">
        <v>7</v>
      </c>
    </row>
    <row r="47" spans="1:32" x14ac:dyDescent="0.3">
      <c r="A47" s="1" t="s">
        <v>0</v>
      </c>
      <c r="B47" s="2">
        <v>41640</v>
      </c>
      <c r="C47" s="2">
        <v>41671</v>
      </c>
      <c r="D47" s="2">
        <v>41699</v>
      </c>
      <c r="E47" s="2">
        <v>41730</v>
      </c>
      <c r="F47" s="2">
        <v>41760</v>
      </c>
      <c r="G47" s="2">
        <v>41791</v>
      </c>
      <c r="H47" s="2">
        <v>41821</v>
      </c>
      <c r="I47" s="2">
        <v>41852</v>
      </c>
      <c r="J47" s="2">
        <v>41883</v>
      </c>
      <c r="K47" s="2">
        <v>41913</v>
      </c>
      <c r="L47" s="2">
        <v>41944</v>
      </c>
      <c r="M47" s="2">
        <v>41974</v>
      </c>
      <c r="N47" s="2" t="s">
        <v>1</v>
      </c>
      <c r="O47" s="2">
        <v>42005</v>
      </c>
      <c r="P47" s="2">
        <v>42036</v>
      </c>
      <c r="Q47" s="2">
        <v>42064</v>
      </c>
      <c r="R47" s="2">
        <v>42095</v>
      </c>
      <c r="S47" s="2">
        <v>42125</v>
      </c>
      <c r="T47" s="2">
        <v>42156</v>
      </c>
      <c r="U47" s="2">
        <v>42186</v>
      </c>
      <c r="V47" s="2">
        <v>42217</v>
      </c>
      <c r="W47" s="2">
        <v>42248</v>
      </c>
      <c r="X47" s="2">
        <v>42278</v>
      </c>
      <c r="Y47" s="2">
        <v>42309</v>
      </c>
      <c r="Z47" s="2">
        <v>42339</v>
      </c>
      <c r="AA47" s="2" t="s">
        <v>1</v>
      </c>
      <c r="AB47" s="2" t="s">
        <v>1</v>
      </c>
    </row>
    <row r="48" spans="1:32" x14ac:dyDescent="0.3">
      <c r="A48" t="s">
        <v>2</v>
      </c>
      <c r="B48" s="3">
        <f>'2014'!B48</f>
        <v>4956.33</v>
      </c>
      <c r="C48" s="3">
        <f>'2014'!C48</f>
        <v>6137.5600000000013</v>
      </c>
      <c r="D48" s="3">
        <f>'2014'!D48</f>
        <v>6816.25</v>
      </c>
      <c r="E48" s="3">
        <f>'2014'!E48</f>
        <v>5768.5</v>
      </c>
      <c r="F48" s="3">
        <f>'2014'!F48</f>
        <v>7437.01</v>
      </c>
      <c r="G48" s="3">
        <f>'2014'!G48</f>
        <v>9935.82</v>
      </c>
      <c r="H48" s="3">
        <f>'2014'!H48</f>
        <v>12018.27</v>
      </c>
      <c r="I48" s="3">
        <f>'2014'!I48</f>
        <v>11293.3</v>
      </c>
      <c r="J48" s="3">
        <f>'2014'!J48</f>
        <v>8280.2799999999988</v>
      </c>
      <c r="K48" s="3">
        <f>'2014'!K48</f>
        <v>6651.5700000000006</v>
      </c>
      <c r="L48" s="3">
        <f>'2014'!L48</f>
        <v>5634.7199999999993</v>
      </c>
      <c r="M48" s="3">
        <f>'2014'!M48</f>
        <v>6956.6100000000006</v>
      </c>
      <c r="N48" s="3">
        <f>SUM(B48:M48)</f>
        <v>91886.220000000016</v>
      </c>
      <c r="O48" s="3">
        <f>'2015'!B48</f>
        <v>6344.52</v>
      </c>
      <c r="P48" s="3">
        <f>'2015'!C48</f>
        <v>7763.2099999999991</v>
      </c>
      <c r="Q48" s="3">
        <f>'2015'!D48</f>
        <v>9786.5700000000015</v>
      </c>
      <c r="R48" s="3">
        <f>'2015'!E48</f>
        <v>7795.67</v>
      </c>
      <c r="S48" s="3">
        <f>'2015'!F48</f>
        <v>9030.35</v>
      </c>
      <c r="T48" s="3">
        <f>'2015'!G48</f>
        <v>6359.75</v>
      </c>
      <c r="U48" s="3">
        <f>'2015'!H48</f>
        <v>4372.6400000000003</v>
      </c>
      <c r="V48" s="3">
        <f>'2015'!I48</f>
        <v>3622.3899999999994</v>
      </c>
      <c r="W48" s="3">
        <f>'2015'!J48</f>
        <v>4611.9000000000005</v>
      </c>
      <c r="X48" s="3">
        <f>'2015'!K48</f>
        <v>3757.7599999999998</v>
      </c>
      <c r="Y48" s="3">
        <f>'2015'!L48</f>
        <v>3267.13</v>
      </c>
      <c r="Z48" s="3">
        <f>'2015'!M48</f>
        <v>4596.16</v>
      </c>
      <c r="AA48" s="3">
        <f>'2015'!N48</f>
        <v>71308.05</v>
      </c>
      <c r="AB48" s="3">
        <f t="shared" ref="AB48:AB50" si="31">AA48-N48</f>
        <v>-20578.170000000013</v>
      </c>
      <c r="AC48" s="13">
        <f>AB48/N48</f>
        <v>-0.22395273197656851</v>
      </c>
      <c r="AE48" s="13"/>
      <c r="AF48" s="13"/>
    </row>
    <row r="49" spans="1:32" x14ac:dyDescent="0.3">
      <c r="A49" t="s">
        <v>3</v>
      </c>
      <c r="B49" s="3">
        <f>'2014'!B49</f>
        <v>41810.520000000004</v>
      </c>
      <c r="C49" s="3">
        <f>'2014'!C49</f>
        <v>62467.03</v>
      </c>
      <c r="D49" s="3">
        <f>'2014'!D49</f>
        <v>87252.650000000009</v>
      </c>
      <c r="E49" s="3">
        <f>'2014'!E49</f>
        <v>85685.119999999995</v>
      </c>
      <c r="F49" s="3">
        <f>'2014'!F49</f>
        <v>95768.809999999983</v>
      </c>
      <c r="G49" s="3">
        <f>'2014'!G49</f>
        <v>109668.25</v>
      </c>
      <c r="H49" s="3">
        <f>'2014'!H49</f>
        <v>104684.76999999999</v>
      </c>
      <c r="I49" s="3">
        <f>'2014'!I49</f>
        <v>93428.64</v>
      </c>
      <c r="J49" s="3">
        <f>'2014'!J49</f>
        <v>66338.25</v>
      </c>
      <c r="K49" s="3">
        <f>'2014'!K49</f>
        <v>65982.87</v>
      </c>
      <c r="L49" s="3">
        <f>'2014'!L49</f>
        <v>53278.05</v>
      </c>
      <c r="M49" s="3">
        <f>'2014'!M49</f>
        <v>59210.879999999997</v>
      </c>
      <c r="N49" s="3">
        <f t="shared" ref="N49:N51" si="32">SUM(B49:M49)</f>
        <v>925575.84000000008</v>
      </c>
      <c r="O49" s="3">
        <f>'2015'!B49</f>
        <v>52946.25</v>
      </c>
      <c r="P49" s="3">
        <f>'2015'!C49</f>
        <v>58991.89</v>
      </c>
      <c r="Q49" s="3">
        <f>'2015'!D49</f>
        <v>67323.41</v>
      </c>
      <c r="R49" s="3">
        <f>'2015'!E49</f>
        <v>63685.67</v>
      </c>
      <c r="S49" s="3">
        <f>'2015'!F49</f>
        <v>75733.279999999999</v>
      </c>
      <c r="T49" s="3">
        <f>'2015'!G49</f>
        <v>88647.12000000001</v>
      </c>
      <c r="U49" s="3">
        <f>'2015'!H49</f>
        <v>83790.459999999992</v>
      </c>
      <c r="V49" s="3">
        <f>'2015'!I49</f>
        <v>74982.14</v>
      </c>
      <c r="W49" s="3">
        <f>'2015'!J49</f>
        <v>64333.760000000002</v>
      </c>
      <c r="X49" s="3">
        <f>'2015'!K49</f>
        <v>44472.99</v>
      </c>
      <c r="Y49" s="3">
        <f>'2015'!L49</f>
        <v>37873.79</v>
      </c>
      <c r="Z49" s="3">
        <f>'2015'!M49</f>
        <v>39681.880000000005</v>
      </c>
      <c r="AA49" s="3">
        <f>'2015'!N49</f>
        <v>752462.64</v>
      </c>
      <c r="AB49" s="3">
        <f t="shared" si="31"/>
        <v>-173113.20000000007</v>
      </c>
      <c r="AC49" s="13">
        <f t="shared" ref="AC49:AC51" si="33">AB49/N49</f>
        <v>-0.1870329718200078</v>
      </c>
      <c r="AE49" s="13"/>
      <c r="AF49" s="13"/>
    </row>
    <row r="50" spans="1:32" x14ac:dyDescent="0.3">
      <c r="A50" t="s">
        <v>4</v>
      </c>
      <c r="B50" s="3">
        <f>'2014'!B50</f>
        <v>25479.919999999998</v>
      </c>
      <c r="C50" s="3">
        <f>'2014'!C50</f>
        <v>25111.98</v>
      </c>
      <c r="D50" s="3">
        <f>'2014'!D50</f>
        <v>37699.61</v>
      </c>
      <c r="E50" s="3">
        <f>'2014'!E50</f>
        <v>42058.63</v>
      </c>
      <c r="F50" s="3">
        <f>'2014'!F50</f>
        <v>52977.19</v>
      </c>
      <c r="G50" s="3">
        <f>'2014'!G50</f>
        <v>66208.25</v>
      </c>
      <c r="H50" s="3">
        <f>'2014'!H50</f>
        <v>52442</v>
      </c>
      <c r="I50" s="3">
        <f>'2014'!I50</f>
        <v>58791.6</v>
      </c>
      <c r="J50" s="3">
        <f>'2014'!J50</f>
        <v>62228.579999999994</v>
      </c>
      <c r="K50" s="3">
        <f>'2014'!K50</f>
        <v>50814.74</v>
      </c>
      <c r="L50" s="3">
        <f>'2014'!L50</f>
        <v>64011.450000000004</v>
      </c>
      <c r="M50" s="3">
        <f>'2014'!M50</f>
        <v>77864.2</v>
      </c>
      <c r="N50" s="3">
        <f t="shared" si="32"/>
        <v>615688.14999999991</v>
      </c>
      <c r="O50" s="3">
        <f>'2015'!B50</f>
        <v>49505.03</v>
      </c>
      <c r="P50" s="3">
        <f>'2015'!C50</f>
        <v>59598.879999999997</v>
      </c>
      <c r="Q50" s="3">
        <f>'2015'!D50</f>
        <v>71442.659999999989</v>
      </c>
      <c r="R50" s="3">
        <f>'2015'!E50</f>
        <v>57015.070000000007</v>
      </c>
      <c r="S50" s="3">
        <f>'2015'!F50</f>
        <v>63908.83</v>
      </c>
      <c r="T50" s="3">
        <f>'2015'!G50</f>
        <v>57928.24</v>
      </c>
      <c r="U50" s="3">
        <f>'2015'!H50</f>
        <v>48066.74</v>
      </c>
      <c r="V50" s="3">
        <f>'2015'!I50</f>
        <v>53717.21</v>
      </c>
      <c r="W50" s="3">
        <f>'2015'!J50</f>
        <v>53280.24</v>
      </c>
      <c r="X50" s="3">
        <f>'2015'!K50</f>
        <v>30774.6</v>
      </c>
      <c r="Y50" s="3">
        <f>'2015'!L50</f>
        <v>31179.340000000004</v>
      </c>
      <c r="Z50" s="3">
        <f>'2015'!M50</f>
        <v>35886.519999999997</v>
      </c>
      <c r="AA50" s="3">
        <f>'2015'!N50</f>
        <v>612303.35999999999</v>
      </c>
      <c r="AB50" s="3">
        <f t="shared" si="31"/>
        <v>-3384.7899999999208</v>
      </c>
      <c r="AC50" s="13">
        <f t="shared" si="33"/>
        <v>-5.4975721069179606E-3</v>
      </c>
      <c r="AE50" s="13"/>
      <c r="AF50" s="13"/>
    </row>
    <row r="51" spans="1:32" x14ac:dyDescent="0.3">
      <c r="A51" t="s">
        <v>1</v>
      </c>
      <c r="B51" s="4">
        <f>SUM(B48:B50)</f>
        <v>72246.77</v>
      </c>
      <c r="C51" s="4">
        <f t="shared" ref="C51:M51" si="34">SUM(C48:C50)</f>
        <v>93716.569999999992</v>
      </c>
      <c r="D51" s="4">
        <f t="shared" si="34"/>
        <v>131768.51</v>
      </c>
      <c r="E51" s="4">
        <f t="shared" si="34"/>
        <v>133512.25</v>
      </c>
      <c r="F51" s="4">
        <f t="shared" si="34"/>
        <v>156183.00999999998</v>
      </c>
      <c r="G51" s="4">
        <f t="shared" si="34"/>
        <v>185812.32</v>
      </c>
      <c r="H51" s="4">
        <f t="shared" si="34"/>
        <v>169145.03999999998</v>
      </c>
      <c r="I51" s="4">
        <f t="shared" si="34"/>
        <v>163513.54</v>
      </c>
      <c r="J51" s="4">
        <f t="shared" si="34"/>
        <v>136847.10999999999</v>
      </c>
      <c r="K51" s="4">
        <f t="shared" si="34"/>
        <v>123449.18</v>
      </c>
      <c r="L51" s="4">
        <f t="shared" si="34"/>
        <v>122924.22</v>
      </c>
      <c r="M51" s="4">
        <f t="shared" si="34"/>
        <v>144031.69</v>
      </c>
      <c r="N51" s="4">
        <f t="shared" si="32"/>
        <v>1633150.21</v>
      </c>
      <c r="O51" s="4">
        <f>'2015'!B51</f>
        <v>108795.8</v>
      </c>
      <c r="P51" s="4">
        <f>'2015'!C51</f>
        <v>126353.98000000001</v>
      </c>
      <c r="Q51" s="4">
        <f>'2015'!D51</f>
        <v>148552.64000000001</v>
      </c>
      <c r="R51" s="4">
        <f>'2015'!E51</f>
        <v>128496.41</v>
      </c>
      <c r="S51" s="4">
        <f>'2015'!F51</f>
        <v>148672.46000000002</v>
      </c>
      <c r="T51" s="4">
        <f>'2015'!G51</f>
        <v>152935.11000000002</v>
      </c>
      <c r="U51" s="4">
        <f>'2015'!H51</f>
        <v>136229.84</v>
      </c>
      <c r="V51" s="4">
        <f>'2015'!I51</f>
        <v>132321.74</v>
      </c>
      <c r="W51" s="4">
        <f>'2015'!J51</f>
        <v>122225.9</v>
      </c>
      <c r="X51" s="4">
        <f>'2015'!K51</f>
        <v>79005.350000000006</v>
      </c>
      <c r="Y51" s="4">
        <f>'2015'!L51</f>
        <v>72320.260000000009</v>
      </c>
      <c r="Z51" s="4">
        <f>'2015'!M51</f>
        <v>80164.56</v>
      </c>
      <c r="AA51" s="4">
        <f>'2015'!N51</f>
        <v>1436074.05</v>
      </c>
      <c r="AB51" s="4">
        <f>AA51-N51</f>
        <v>-197076.15999999992</v>
      </c>
      <c r="AC51" s="14">
        <f t="shared" si="33"/>
        <v>-0.12067240281590505</v>
      </c>
      <c r="AE51" s="14"/>
      <c r="AF51" s="14"/>
    </row>
    <row r="52" spans="1:32" x14ac:dyDescent="0.3">
      <c r="B52" s="5"/>
      <c r="C52" s="6"/>
      <c r="M52" s="5"/>
      <c r="O52" s="5"/>
      <c r="P52" s="6"/>
      <c r="Z52" s="5"/>
    </row>
    <row r="53" spans="1:32" x14ac:dyDescent="0.3">
      <c r="A53" s="1" t="s">
        <v>5</v>
      </c>
      <c r="B53" s="2">
        <v>41640</v>
      </c>
      <c r="C53" s="2">
        <v>41671</v>
      </c>
      <c r="D53" s="2">
        <v>41699</v>
      </c>
      <c r="E53" s="2">
        <v>41730</v>
      </c>
      <c r="F53" s="2">
        <v>41760</v>
      </c>
      <c r="G53" s="2">
        <v>41791</v>
      </c>
      <c r="H53" s="2">
        <v>41821</v>
      </c>
      <c r="I53" s="2">
        <v>41852</v>
      </c>
      <c r="J53" s="2">
        <v>41883</v>
      </c>
      <c r="K53" s="2">
        <v>41913</v>
      </c>
      <c r="L53" s="2">
        <v>41944</v>
      </c>
      <c r="M53" s="2">
        <v>41974</v>
      </c>
      <c r="N53" s="2" t="s">
        <v>1</v>
      </c>
      <c r="O53" s="2">
        <v>42005</v>
      </c>
      <c r="P53" s="2">
        <v>42036</v>
      </c>
      <c r="Q53" s="2">
        <v>42064</v>
      </c>
      <c r="R53" s="2">
        <v>42095</v>
      </c>
      <c r="S53" s="2">
        <v>42125</v>
      </c>
      <c r="T53" s="2">
        <v>42156</v>
      </c>
      <c r="U53" s="2">
        <v>42186</v>
      </c>
      <c r="V53" s="2">
        <v>42217</v>
      </c>
      <c r="W53" s="2">
        <v>42248</v>
      </c>
      <c r="X53" s="2">
        <v>42278</v>
      </c>
      <c r="Y53" s="2">
        <v>42309</v>
      </c>
      <c r="Z53" s="2">
        <v>42339</v>
      </c>
      <c r="AA53" s="2" t="s">
        <v>1</v>
      </c>
      <c r="AB53" s="2" t="s">
        <v>1</v>
      </c>
    </row>
    <row r="54" spans="1:32" x14ac:dyDescent="0.3">
      <c r="A54" t="s">
        <v>2</v>
      </c>
      <c r="B54" s="7">
        <f>'2014'!B54</f>
        <v>5641952</v>
      </c>
      <c r="C54" s="7">
        <f>'2014'!C54</f>
        <v>7147982</v>
      </c>
      <c r="D54" s="7">
        <f>'2014'!D54</f>
        <v>8495348</v>
      </c>
      <c r="E54" s="7">
        <f>'2014'!E54</f>
        <v>7069421</v>
      </c>
      <c r="F54" s="7">
        <f>'2014'!F54</f>
        <v>7180127</v>
      </c>
      <c r="G54" s="7">
        <f>'2014'!G54</f>
        <v>8657839</v>
      </c>
      <c r="H54" s="7">
        <f>'2014'!H54</f>
        <v>8705612</v>
      </c>
      <c r="I54" s="7">
        <f>'2014'!I54</f>
        <v>10888737</v>
      </c>
      <c r="J54" s="7">
        <f>'2014'!J54</f>
        <v>6701807</v>
      </c>
      <c r="K54" s="7">
        <f>'2014'!K54</f>
        <v>6753092</v>
      </c>
      <c r="L54" s="7">
        <f>'2014'!L54</f>
        <v>5320921</v>
      </c>
      <c r="M54" s="7">
        <f>'2014'!M54</f>
        <v>5655656</v>
      </c>
      <c r="N54" s="7">
        <f>SUM(B54:M54)</f>
        <v>88218494</v>
      </c>
      <c r="O54" s="7">
        <f>'2015'!B54</f>
        <v>7981552</v>
      </c>
      <c r="P54" s="7">
        <f>'2015'!C54</f>
        <v>8124873</v>
      </c>
      <c r="Q54" s="7">
        <f>'2015'!D54</f>
        <v>11292390</v>
      </c>
      <c r="R54" s="7">
        <f>'2015'!E54</f>
        <v>13766926</v>
      </c>
      <c r="S54" s="7">
        <f>'2015'!F54</f>
        <v>13520848</v>
      </c>
      <c r="T54" s="7">
        <f>'2015'!G54</f>
        <v>6743430</v>
      </c>
      <c r="U54" s="7">
        <f>'2015'!H54</f>
        <v>4978368</v>
      </c>
      <c r="V54" s="7">
        <f>'2015'!I54</f>
        <v>4339060</v>
      </c>
      <c r="W54" s="7">
        <f>'2015'!J54</f>
        <v>4599749</v>
      </c>
      <c r="X54" s="7">
        <f>'2015'!K54</f>
        <v>4562210</v>
      </c>
      <c r="Y54" s="7">
        <f>'2015'!L54</f>
        <v>3736167</v>
      </c>
      <c r="Z54" s="7">
        <f>'2015'!M54</f>
        <v>4237956</v>
      </c>
      <c r="AA54" s="7">
        <f>'2015'!N54</f>
        <v>87883529</v>
      </c>
      <c r="AB54" s="7">
        <f t="shared" ref="AB54:AB56" si="35">AA54-N54</f>
        <v>-334965</v>
      </c>
      <c r="AC54" s="13">
        <f>AB54/N54</f>
        <v>-3.7969929525208173E-3</v>
      </c>
      <c r="AE54" s="13">
        <f>N54/$N$79</f>
        <v>3.356409072233351E-2</v>
      </c>
      <c r="AF54" s="13">
        <f>AA54/$AA$79</f>
        <v>3.6725007864166229E-2</v>
      </c>
    </row>
    <row r="55" spans="1:32" x14ac:dyDescent="0.3">
      <c r="A55" t="s">
        <v>3</v>
      </c>
      <c r="B55" s="7">
        <f>'2014'!B55</f>
        <v>50867772</v>
      </c>
      <c r="C55" s="7">
        <f>'2014'!C55</f>
        <v>56032939</v>
      </c>
      <c r="D55" s="7">
        <f>'2014'!D55</f>
        <v>68640015</v>
      </c>
      <c r="E55" s="7">
        <f>'2014'!E55</f>
        <v>69867501</v>
      </c>
      <c r="F55" s="7">
        <f>'2014'!F55</f>
        <v>79816545</v>
      </c>
      <c r="G55" s="7">
        <f>'2014'!G55</f>
        <v>84862237</v>
      </c>
      <c r="H55" s="7">
        <f>'2014'!H55</f>
        <v>89380729</v>
      </c>
      <c r="I55" s="7">
        <f>'2014'!I55</f>
        <v>86470726</v>
      </c>
      <c r="J55" s="7">
        <f>'2014'!J55</f>
        <v>36296940</v>
      </c>
      <c r="K55" s="7">
        <f>'2014'!K55</f>
        <v>46856243</v>
      </c>
      <c r="L55" s="7">
        <f>'2014'!L55</f>
        <v>35843869</v>
      </c>
      <c r="M55" s="7">
        <f>'2014'!M55</f>
        <v>36214154</v>
      </c>
      <c r="N55" s="7">
        <f t="shared" ref="N55:N57" si="36">SUM(B55:M55)</f>
        <v>741149670</v>
      </c>
      <c r="O55" s="7">
        <f>'2015'!B55</f>
        <v>52120125</v>
      </c>
      <c r="P55" s="7">
        <f>'2015'!C55</f>
        <v>51796902</v>
      </c>
      <c r="Q55" s="7">
        <f>'2015'!D55</f>
        <v>60099561</v>
      </c>
      <c r="R55" s="7">
        <f>'2015'!E55</f>
        <v>68195887</v>
      </c>
      <c r="S55" s="7">
        <f>'2015'!F55</f>
        <v>71481975</v>
      </c>
      <c r="T55" s="7">
        <f>'2015'!G55</f>
        <v>67838055</v>
      </c>
      <c r="U55" s="7">
        <f>'2015'!H55</f>
        <v>73358548</v>
      </c>
      <c r="V55" s="7">
        <f>'2015'!I55</f>
        <v>66625793</v>
      </c>
      <c r="W55" s="7">
        <f>'2015'!J55</f>
        <v>52638565</v>
      </c>
      <c r="X55" s="7">
        <f>'2015'!K55</f>
        <v>38921814</v>
      </c>
      <c r="Y55" s="7">
        <f>'2015'!L55</f>
        <v>30507593</v>
      </c>
      <c r="Z55" s="7">
        <f>'2015'!M55</f>
        <v>28706694</v>
      </c>
      <c r="AA55" s="7">
        <f>'2015'!N55</f>
        <v>662291512</v>
      </c>
      <c r="AB55" s="7">
        <f t="shared" si="35"/>
        <v>-78858158</v>
      </c>
      <c r="AC55" s="13">
        <f t="shared" ref="AC55:AC57" si="37">AB55/N55</f>
        <v>-0.10639977482550859</v>
      </c>
      <c r="AE55" s="13">
        <f t="shared" ref="AE55:AE57" si="38">N55/$N$79</f>
        <v>0.28198185703224021</v>
      </c>
      <c r="AF55" s="13">
        <f t="shared" ref="AF55:AF57" si="39">AA55/$AA$79</f>
        <v>0.27676017637583195</v>
      </c>
    </row>
    <row r="56" spans="1:32" x14ac:dyDescent="0.3">
      <c r="A56" t="s">
        <v>4</v>
      </c>
      <c r="B56" s="7">
        <f>'2014'!B56</f>
        <v>97110622</v>
      </c>
      <c r="C56" s="7">
        <f>'2014'!C56</f>
        <v>81114250</v>
      </c>
      <c r="D56" s="7">
        <f>'2014'!D56</f>
        <v>83573128</v>
      </c>
      <c r="E56" s="7">
        <f>'2014'!E56</f>
        <v>86212193</v>
      </c>
      <c r="F56" s="7">
        <f>'2014'!F56</f>
        <v>91220406</v>
      </c>
      <c r="G56" s="7">
        <f>'2014'!G56</f>
        <v>97608417</v>
      </c>
      <c r="H56" s="7">
        <f>'2014'!H56</f>
        <v>114699544</v>
      </c>
      <c r="I56" s="7">
        <f>'2014'!I56</f>
        <v>128747014</v>
      </c>
      <c r="J56" s="7">
        <f>'2014'!J56</f>
        <v>114316137</v>
      </c>
      <c r="K56" s="7">
        <f>'2014'!K56</f>
        <v>101538857</v>
      </c>
      <c r="L56" s="7">
        <f>'2014'!L56</f>
        <v>89970713</v>
      </c>
      <c r="M56" s="7">
        <f>'2014'!M56</f>
        <v>84796947</v>
      </c>
      <c r="N56" s="7">
        <f t="shared" si="36"/>
        <v>1170908228</v>
      </c>
      <c r="O56" s="7">
        <f>'2015'!B56</f>
        <v>110199110</v>
      </c>
      <c r="P56" s="7">
        <f>'2015'!C56</f>
        <v>103544568</v>
      </c>
      <c r="Q56" s="7">
        <f>'2015'!D56</f>
        <v>122843422</v>
      </c>
      <c r="R56" s="7">
        <f>'2015'!E56</f>
        <v>139617271</v>
      </c>
      <c r="S56" s="7">
        <f>'2015'!F56</f>
        <v>131714257</v>
      </c>
      <c r="T56" s="7">
        <f>'2015'!G56</f>
        <v>83483407</v>
      </c>
      <c r="U56" s="7">
        <f>'2015'!H56</f>
        <v>81040882</v>
      </c>
      <c r="V56" s="7">
        <f>'2015'!I56</f>
        <v>110860711</v>
      </c>
      <c r="W56" s="7">
        <f>'2015'!J56</f>
        <v>99190571</v>
      </c>
      <c r="X56" s="7">
        <f>'2015'!K56</f>
        <v>63677031</v>
      </c>
      <c r="Y56" s="7">
        <f>'2015'!L56</f>
        <v>55674587</v>
      </c>
      <c r="Z56" s="7">
        <f>'2015'!M56</f>
        <v>53609994</v>
      </c>
      <c r="AA56" s="7">
        <f>'2015'!N56</f>
        <v>1155455811</v>
      </c>
      <c r="AB56" s="7">
        <f t="shared" si="35"/>
        <v>-15452417</v>
      </c>
      <c r="AC56" s="13">
        <f t="shared" si="37"/>
        <v>-1.3196949710050206E-2</v>
      </c>
      <c r="AE56" s="13">
        <f t="shared" si="38"/>
        <v>0.44549014849560647</v>
      </c>
      <c r="AF56" s="13">
        <f t="shared" si="39"/>
        <v>0.48284501349134001</v>
      </c>
    </row>
    <row r="57" spans="1:32" x14ac:dyDescent="0.3">
      <c r="A57" s="1" t="s">
        <v>1</v>
      </c>
      <c r="B57" s="8">
        <f>SUM(B54:B56)</f>
        <v>153620346</v>
      </c>
      <c r="C57" s="8">
        <f t="shared" ref="C57:M57" si="40">SUM(C54:C56)</f>
        <v>144295171</v>
      </c>
      <c r="D57" s="8">
        <f t="shared" si="40"/>
        <v>160708491</v>
      </c>
      <c r="E57" s="8">
        <f t="shared" si="40"/>
        <v>163149115</v>
      </c>
      <c r="F57" s="8">
        <f t="shared" si="40"/>
        <v>178217078</v>
      </c>
      <c r="G57" s="8">
        <f t="shared" si="40"/>
        <v>191128493</v>
      </c>
      <c r="H57" s="8">
        <f t="shared" si="40"/>
        <v>212785885</v>
      </c>
      <c r="I57" s="8">
        <f t="shared" si="40"/>
        <v>226106477</v>
      </c>
      <c r="J57" s="8">
        <f t="shared" si="40"/>
        <v>157314884</v>
      </c>
      <c r="K57" s="8">
        <f t="shared" si="40"/>
        <v>155148192</v>
      </c>
      <c r="L57" s="8">
        <f t="shared" si="40"/>
        <v>131135503</v>
      </c>
      <c r="M57" s="8">
        <f t="shared" si="40"/>
        <v>126666757</v>
      </c>
      <c r="N57" s="8">
        <f t="shared" si="36"/>
        <v>2000276392</v>
      </c>
      <c r="O57" s="8">
        <f>'2015'!B57</f>
        <v>170300787</v>
      </c>
      <c r="P57" s="8">
        <f>'2015'!C57</f>
        <v>163466343</v>
      </c>
      <c r="Q57" s="8">
        <f>'2015'!D57</f>
        <v>194235373</v>
      </c>
      <c r="R57" s="8">
        <f>'2015'!E57</f>
        <v>221580084</v>
      </c>
      <c r="S57" s="8">
        <f>'2015'!F57</f>
        <v>216717080</v>
      </c>
      <c r="T57" s="8">
        <f>'2015'!G57</f>
        <v>158064892</v>
      </c>
      <c r="U57" s="8">
        <f>'2015'!H57</f>
        <v>159377798</v>
      </c>
      <c r="V57" s="8">
        <f>'2015'!I57</f>
        <v>181825564</v>
      </c>
      <c r="W57" s="8">
        <f>'2015'!J57</f>
        <v>156428885</v>
      </c>
      <c r="X57" s="8">
        <f>'2015'!K57</f>
        <v>107161055</v>
      </c>
      <c r="Y57" s="8">
        <f>'2015'!L57</f>
        <v>89918347</v>
      </c>
      <c r="Z57" s="8">
        <f>'2015'!M57</f>
        <v>86554644</v>
      </c>
      <c r="AA57" s="8">
        <f>'2015'!N57</f>
        <v>1905630852</v>
      </c>
      <c r="AB57" s="8">
        <f>AA57-N57</f>
        <v>-94645540</v>
      </c>
      <c r="AC57" s="14">
        <f t="shared" si="37"/>
        <v>-4.731623108612882E-2</v>
      </c>
      <c r="AE57" s="14">
        <f t="shared" si="38"/>
        <v>0.76103609625018021</v>
      </c>
      <c r="AF57" s="14">
        <f t="shared" si="39"/>
        <v>0.79633019773133817</v>
      </c>
    </row>
    <row r="58" spans="1:32" x14ac:dyDescent="0.3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32" x14ac:dyDescent="0.3">
      <c r="A59" s="1" t="s">
        <v>6</v>
      </c>
      <c r="B59" s="2">
        <v>41640</v>
      </c>
      <c r="C59" s="2">
        <v>41671</v>
      </c>
      <c r="D59" s="2">
        <v>41699</v>
      </c>
      <c r="E59" s="2">
        <v>41730</v>
      </c>
      <c r="F59" s="2">
        <v>41760</v>
      </c>
      <c r="G59" s="2">
        <v>41791</v>
      </c>
      <c r="H59" s="2">
        <v>41821</v>
      </c>
      <c r="I59" s="2">
        <v>41852</v>
      </c>
      <c r="J59" s="2">
        <v>41883</v>
      </c>
      <c r="K59" s="2">
        <v>41913</v>
      </c>
      <c r="L59" s="2">
        <v>41944</v>
      </c>
      <c r="M59" s="2">
        <v>41974</v>
      </c>
      <c r="N59" s="2" t="s">
        <v>1</v>
      </c>
      <c r="O59" s="2">
        <v>42005</v>
      </c>
      <c r="P59" s="2">
        <v>42036</v>
      </c>
      <c r="Q59" s="2">
        <v>42064</v>
      </c>
      <c r="R59" s="2">
        <v>42095</v>
      </c>
      <c r="S59" s="2">
        <v>42125</v>
      </c>
      <c r="T59" s="2">
        <v>42156</v>
      </c>
      <c r="U59" s="2">
        <v>42186</v>
      </c>
      <c r="V59" s="2">
        <v>42217</v>
      </c>
      <c r="W59" s="2">
        <v>42248</v>
      </c>
      <c r="X59" s="2">
        <v>42278</v>
      </c>
      <c r="Y59" s="2">
        <v>42309</v>
      </c>
      <c r="Z59" s="2">
        <v>42339</v>
      </c>
      <c r="AA59" s="2" t="s">
        <v>1</v>
      </c>
      <c r="AB59" s="2" t="s">
        <v>1</v>
      </c>
    </row>
    <row r="60" spans="1:32" x14ac:dyDescent="0.3">
      <c r="A60" t="s">
        <v>2</v>
      </c>
      <c r="B60" s="10">
        <f>'2014'!B60</f>
        <v>0.87847787432434732</v>
      </c>
      <c r="C60" s="10">
        <f>'2014'!C60</f>
        <v>0.85864234129296935</v>
      </c>
      <c r="D60" s="10">
        <f>'2014'!D60</f>
        <v>0.80235088662642196</v>
      </c>
      <c r="E60" s="10">
        <f>'2014'!E60</f>
        <v>0.81597913039837344</v>
      </c>
      <c r="F60" s="10">
        <f>'2014'!F60</f>
        <v>1.0357769437782924</v>
      </c>
      <c r="G60" s="10">
        <f>'2014'!G60</f>
        <v>1.1476096979858368</v>
      </c>
      <c r="H60" s="10">
        <f>'2014'!H60</f>
        <v>1.3805198301968893</v>
      </c>
      <c r="I60" s="10">
        <f>'2014'!I60</f>
        <v>1.0371542631620179</v>
      </c>
      <c r="J60" s="10">
        <f>'2014'!J60</f>
        <v>1.2355294624270736</v>
      </c>
      <c r="K60" s="10">
        <f>'2014'!K60</f>
        <v>0.98496659011901522</v>
      </c>
      <c r="L60" s="10">
        <f>'2014'!L60</f>
        <v>1.0589745647417053</v>
      </c>
      <c r="M60" s="10">
        <f>'2014'!M60</f>
        <v>1.2300270737824226</v>
      </c>
      <c r="N60" s="11">
        <f t="shared" ref="N60:N62" si="41">IFERROR(N48/(N54/1000),0)</f>
        <v>1.0415754773596566</v>
      </c>
      <c r="O60" s="10">
        <f>'2015'!B60</f>
        <v>0.7948980348684066</v>
      </c>
      <c r="P60" s="10">
        <f>'2015'!C60</f>
        <v>0.95548693499578385</v>
      </c>
      <c r="Q60" s="10">
        <f>'2015'!D60</f>
        <v>0.86665178939090859</v>
      </c>
      <c r="R60" s="10">
        <f>'2015'!E60</f>
        <v>0.56626076148008642</v>
      </c>
      <c r="S60" s="10">
        <f>'2015'!F60</f>
        <v>0.66788340494619869</v>
      </c>
      <c r="T60" s="10">
        <f>'2015'!G60</f>
        <v>0.94310313890705466</v>
      </c>
      <c r="U60" s="10">
        <f>'2015'!H60</f>
        <v>0.87832799825163588</v>
      </c>
      <c r="V60" s="10">
        <f>'2015'!I60</f>
        <v>0.83483289007296491</v>
      </c>
      <c r="W60" s="10">
        <f>'2015'!J60</f>
        <v>1.0026416658822037</v>
      </c>
      <c r="X60" s="10">
        <f>'2015'!K60</f>
        <v>0.82367098401871019</v>
      </c>
      <c r="Y60" s="10">
        <f>'2015'!L60</f>
        <v>0.87446037610203187</v>
      </c>
      <c r="Z60" s="10">
        <f>'2015'!M60</f>
        <v>1.0845228218509111</v>
      </c>
      <c r="AA60" s="11">
        <f>'2015'!N60</f>
        <v>0.81139265584111908</v>
      </c>
      <c r="AB60" s="11">
        <f t="shared" ref="AB60:AB62" si="42">AA60-N60</f>
        <v>-0.23018282151853753</v>
      </c>
      <c r="AC60" s="13">
        <f>AB60/N60</f>
        <v>-0.22099485493076299</v>
      </c>
      <c r="AE60" s="13"/>
      <c r="AF60" s="13"/>
    </row>
    <row r="61" spans="1:32" x14ac:dyDescent="0.3">
      <c r="A61" t="s">
        <v>3</v>
      </c>
      <c r="B61" s="10">
        <f>'2014'!B61</f>
        <v>0.82194517974956727</v>
      </c>
      <c r="C61" s="10">
        <f>'2014'!C61</f>
        <v>1.1148269413460536</v>
      </c>
      <c r="D61" s="10">
        <f>'2014'!D61</f>
        <v>1.2711630380616905</v>
      </c>
      <c r="E61" s="10">
        <f>'2014'!E61</f>
        <v>1.2263945149548141</v>
      </c>
      <c r="F61" s="10">
        <f>'2014'!F61</f>
        <v>1.199861632697832</v>
      </c>
      <c r="G61" s="10">
        <f>'2014'!G61</f>
        <v>1.2923092046230176</v>
      </c>
      <c r="H61" s="10">
        <f>'2014'!H61</f>
        <v>1.1712230496576055</v>
      </c>
      <c r="I61" s="10">
        <f>'2014'!I61</f>
        <v>1.080465543911358</v>
      </c>
      <c r="J61" s="10">
        <f>'2014'!J61</f>
        <v>1.8276540667064496</v>
      </c>
      <c r="K61" s="10">
        <f>'2014'!K61</f>
        <v>1.4081980495107129</v>
      </c>
      <c r="L61" s="10">
        <f>'2014'!L61</f>
        <v>1.4863922753428209</v>
      </c>
      <c r="M61" s="10">
        <f>'2014'!M61</f>
        <v>1.6350203845711815</v>
      </c>
      <c r="N61" s="11">
        <f t="shared" si="41"/>
        <v>1.2488379573858543</v>
      </c>
      <c r="O61" s="10">
        <f>'2015'!B61</f>
        <v>1.0158504032751265</v>
      </c>
      <c r="P61" s="10">
        <f>'2015'!C61</f>
        <v>1.1389076898846189</v>
      </c>
      <c r="Q61" s="10">
        <f>'2015'!D61</f>
        <v>1.1201980327277266</v>
      </c>
      <c r="R61" s="10">
        <f>'2015'!E61</f>
        <v>0.93386379738707692</v>
      </c>
      <c r="S61" s="10">
        <f>'2015'!F61</f>
        <v>1.0594738044101326</v>
      </c>
      <c r="T61" s="10">
        <f>'2015'!G61</f>
        <v>1.3067461913523319</v>
      </c>
      <c r="U61" s="10">
        <f>'2015'!H61</f>
        <v>1.1422044503934292</v>
      </c>
      <c r="V61" s="10">
        <f>'2015'!I61</f>
        <v>1.1254221019177961</v>
      </c>
      <c r="W61" s="10">
        <f>'2015'!J61</f>
        <v>1.222179214042024</v>
      </c>
      <c r="X61" s="10">
        <f>'2015'!K61</f>
        <v>1.1426237739073517</v>
      </c>
      <c r="Y61" s="10">
        <f>'2015'!L61</f>
        <v>1.2414545454307064</v>
      </c>
      <c r="Z61" s="10">
        <f>'2015'!M61</f>
        <v>1.3823214891969102</v>
      </c>
      <c r="AA61" s="11">
        <f>'2015'!N61</f>
        <v>1.1361502093356135</v>
      </c>
      <c r="AB61" s="11">
        <f t="shared" si="42"/>
        <v>-0.11268774805024084</v>
      </c>
      <c r="AC61" s="13">
        <f t="shared" ref="AC61:AC63" si="43">AB61/N61</f>
        <v>-9.0234083120059774E-2</v>
      </c>
      <c r="AE61" s="13"/>
      <c r="AF61" s="13"/>
    </row>
    <row r="62" spans="1:32" x14ac:dyDescent="0.3">
      <c r="A62" t="s">
        <v>4</v>
      </c>
      <c r="B62" s="10">
        <f>'2014'!B62</f>
        <v>0.26238036041000745</v>
      </c>
      <c r="C62" s="10">
        <f>'2014'!C62</f>
        <v>0.30958777280194294</v>
      </c>
      <c r="D62" s="10">
        <f>'2014'!D62</f>
        <v>0.45109727136215366</v>
      </c>
      <c r="E62" s="10">
        <f>'2014'!E62</f>
        <v>0.48785013507312125</v>
      </c>
      <c r="F62" s="10">
        <f>'2014'!F62</f>
        <v>0.58076029611181512</v>
      </c>
      <c r="G62" s="10">
        <f>'2014'!G62</f>
        <v>0.67830472038082534</v>
      </c>
      <c r="H62" s="10">
        <f>'2014'!H62</f>
        <v>0.4572119310256369</v>
      </c>
      <c r="I62" s="10">
        <f>'2014'!I62</f>
        <v>0.45664437701056121</v>
      </c>
      <c r="J62" s="10">
        <f>'2014'!J62</f>
        <v>0.54435516833463327</v>
      </c>
      <c r="K62" s="10">
        <f>'2014'!K62</f>
        <v>0.50044624788321179</v>
      </c>
      <c r="L62" s="10">
        <f>'2014'!L62</f>
        <v>0.71146985352889225</v>
      </c>
      <c r="M62" s="10">
        <f>'2014'!M62</f>
        <v>0.91824296457276933</v>
      </c>
      <c r="N62" s="11">
        <f t="shared" si="41"/>
        <v>0.52582101250722446</v>
      </c>
      <c r="O62" s="10">
        <f>'2015'!B62</f>
        <v>0.44923257547179823</v>
      </c>
      <c r="P62" s="10">
        <f>'2015'!C62</f>
        <v>0.57558673671804783</v>
      </c>
      <c r="Q62" s="10">
        <f>'2015'!D62</f>
        <v>0.58157497436045036</v>
      </c>
      <c r="R62" s="10">
        <f>'2015'!E62</f>
        <v>0.40836688463850584</v>
      </c>
      <c r="S62" s="10">
        <f>'2015'!F62</f>
        <v>0.48520814265383583</v>
      </c>
      <c r="T62" s="10">
        <f>'2015'!G62</f>
        <v>0.69388926592322708</v>
      </c>
      <c r="U62" s="10">
        <f>'2015'!H62</f>
        <v>0.59311718744620767</v>
      </c>
      <c r="V62" s="10">
        <f>'2015'!I62</f>
        <v>0.48454686530018737</v>
      </c>
      <c r="W62" s="10">
        <f>'2015'!J62</f>
        <v>0.53715024989623261</v>
      </c>
      <c r="X62" s="10">
        <f>'2015'!K62</f>
        <v>0.48329200524440274</v>
      </c>
      <c r="Y62" s="10">
        <f>'2015'!L62</f>
        <v>0.56002822257127838</v>
      </c>
      <c r="Z62" s="10">
        <f>'2015'!M62</f>
        <v>0.66939981377352886</v>
      </c>
      <c r="AA62" s="11">
        <f>'2015'!N62</f>
        <v>0.52992364932595415</v>
      </c>
      <c r="AB62" s="11">
        <f t="shared" si="42"/>
        <v>4.102636818729688E-3</v>
      </c>
      <c r="AC62" s="13">
        <f t="shared" si="43"/>
        <v>7.8023447544773045E-3</v>
      </c>
      <c r="AE62" s="13"/>
      <c r="AF62" s="13"/>
    </row>
    <row r="63" spans="1:32" x14ac:dyDescent="0.3">
      <c r="A63" s="1" t="s">
        <v>1</v>
      </c>
      <c r="B63" s="11">
        <f>B51/(B57/1000)</f>
        <v>0.47029427989961697</v>
      </c>
      <c r="C63" s="11">
        <f t="shared" ref="C63:N63" si="44">C51/(C57/1000)</f>
        <v>0.64947821434717312</v>
      </c>
      <c r="D63" s="11">
        <f t="shared" si="44"/>
        <v>0.81992251423728446</v>
      </c>
      <c r="E63" s="11">
        <f t="shared" si="44"/>
        <v>0.81834492329302555</v>
      </c>
      <c r="F63" s="11">
        <f t="shared" si="44"/>
        <v>0.8763638802337449</v>
      </c>
      <c r="G63" s="11">
        <f t="shared" si="44"/>
        <v>0.97218534548901625</v>
      </c>
      <c r="H63" s="11">
        <f t="shared" si="44"/>
        <v>0.79490723738559999</v>
      </c>
      <c r="I63" s="11">
        <f t="shared" si="44"/>
        <v>0.72317052642415014</v>
      </c>
      <c r="J63" s="11">
        <f t="shared" si="44"/>
        <v>0.86989295939728117</v>
      </c>
      <c r="K63" s="11">
        <f t="shared" si="44"/>
        <v>0.79568558555938562</v>
      </c>
      <c r="L63" s="11">
        <f t="shared" si="44"/>
        <v>0.93738321955420423</v>
      </c>
      <c r="M63" s="11">
        <f t="shared" si="44"/>
        <v>1.1370914785479194</v>
      </c>
      <c r="N63" s="11">
        <f t="shared" si="44"/>
        <v>0.81646227317969566</v>
      </c>
      <c r="O63" s="11">
        <f>'2015'!B63</f>
        <v>0.63884496317682893</v>
      </c>
      <c r="P63" s="11">
        <f>'2015'!C63</f>
        <v>0.77296633472738796</v>
      </c>
      <c r="Q63" s="11">
        <f>'2015'!D63</f>
        <v>0.76480734536443074</v>
      </c>
      <c r="R63" s="11">
        <f>'2015'!E63</f>
        <v>0.57990956443540298</v>
      </c>
      <c r="S63" s="11">
        <f>'2015'!F63</f>
        <v>0.68602096336846197</v>
      </c>
      <c r="T63" s="11">
        <f>'2015'!G63</f>
        <v>0.96754635431630209</v>
      </c>
      <c r="U63" s="11">
        <f>'2015'!H63</f>
        <v>0.85476046042498333</v>
      </c>
      <c r="V63" s="11">
        <f>'2015'!I63</f>
        <v>0.72774002229961454</v>
      </c>
      <c r="W63" s="11">
        <f>'2015'!J63</f>
        <v>0.78135121911787575</v>
      </c>
      <c r="X63" s="11">
        <f>'2015'!K63</f>
        <v>0.73725804584510679</v>
      </c>
      <c r="Y63" s="11">
        <f>'2015'!L63</f>
        <v>0.80428813932711651</v>
      </c>
      <c r="Z63" s="11">
        <f>'2015'!M63</f>
        <v>0.92617283481635015</v>
      </c>
      <c r="AA63" s="11">
        <f>'2015'!N63</f>
        <v>0.7535950882054675</v>
      </c>
      <c r="AB63" s="11">
        <f>AA63-N63</f>
        <v>-6.2867184974228163E-2</v>
      </c>
      <c r="AC63" s="14">
        <f t="shared" si="43"/>
        <v>-7.6999497759269633E-2</v>
      </c>
      <c r="AE63" s="14"/>
      <c r="AF63" s="14"/>
    </row>
    <row r="68" spans="1:32" x14ac:dyDescent="0.3">
      <c r="A68" s="1" t="s">
        <v>1</v>
      </c>
    </row>
    <row r="69" spans="1:32" x14ac:dyDescent="0.3">
      <c r="A69" s="1" t="s">
        <v>0</v>
      </c>
      <c r="B69" s="2">
        <v>41640</v>
      </c>
      <c r="C69" s="2">
        <v>41671</v>
      </c>
      <c r="D69" s="2">
        <v>41699</v>
      </c>
      <c r="E69" s="2">
        <v>41730</v>
      </c>
      <c r="F69" s="2">
        <v>41760</v>
      </c>
      <c r="G69" s="2">
        <v>41791</v>
      </c>
      <c r="H69" s="2">
        <v>41821</v>
      </c>
      <c r="I69" s="2">
        <v>41852</v>
      </c>
      <c r="J69" s="2">
        <v>41883</v>
      </c>
      <c r="K69" s="2">
        <v>41913</v>
      </c>
      <c r="L69" s="2">
        <v>41944</v>
      </c>
      <c r="M69" s="2">
        <v>41974</v>
      </c>
      <c r="N69" s="2" t="s">
        <v>1</v>
      </c>
      <c r="O69" s="2">
        <v>42005</v>
      </c>
      <c r="P69" s="2">
        <v>42036</v>
      </c>
      <c r="Q69" s="2">
        <v>42064</v>
      </c>
      <c r="R69" s="2">
        <v>42095</v>
      </c>
      <c r="S69" s="2">
        <v>42125</v>
      </c>
      <c r="T69" s="2">
        <v>42156</v>
      </c>
      <c r="U69" s="2">
        <v>42186</v>
      </c>
      <c r="V69" s="2">
        <v>42217</v>
      </c>
      <c r="W69" s="2">
        <v>42248</v>
      </c>
      <c r="X69" s="2">
        <v>42278</v>
      </c>
      <c r="Y69" s="2">
        <v>42309</v>
      </c>
      <c r="Z69" s="2">
        <v>42339</v>
      </c>
      <c r="AA69" s="2" t="s">
        <v>1</v>
      </c>
      <c r="AB69" s="2" t="s">
        <v>1</v>
      </c>
    </row>
    <row r="70" spans="1:32" x14ac:dyDescent="0.3">
      <c r="A70" t="s">
        <v>2</v>
      </c>
      <c r="B70" s="3">
        <f>'2014'!B70</f>
        <v>23802.153228000003</v>
      </c>
      <c r="C70" s="3">
        <f>'2014'!C70</f>
        <v>28153.408292</v>
      </c>
      <c r="D70" s="3">
        <f>'2014'!D70</f>
        <v>51510.857793999996</v>
      </c>
      <c r="E70" s="3">
        <f>'2014'!E70</f>
        <v>60076.088154999998</v>
      </c>
      <c r="F70" s="3">
        <f>'2014'!F70</f>
        <v>60574.645582000005</v>
      </c>
      <c r="G70" s="3">
        <f>'2014'!G70</f>
        <v>53430.803669999994</v>
      </c>
      <c r="H70" s="3">
        <f>'2014'!H70</f>
        <v>45034.240609</v>
      </c>
      <c r="I70" s="3">
        <f>'2014'!I70</f>
        <v>38350.392576999999</v>
      </c>
      <c r="J70" s="3">
        <f>'2014'!J70</f>
        <v>35635.053603</v>
      </c>
      <c r="K70" s="3">
        <f>'2014'!K70</f>
        <v>28147.534011999996</v>
      </c>
      <c r="L70" s="3">
        <f>'2014'!L70</f>
        <v>38171.679281000004</v>
      </c>
      <c r="M70" s="3">
        <f>'2014'!M70</f>
        <v>30521.364600000001</v>
      </c>
      <c r="N70" s="3">
        <f>SUM(B70:M70)</f>
        <v>493408.22140300006</v>
      </c>
      <c r="O70" s="3">
        <f>'2015'!B70</f>
        <v>31964.89</v>
      </c>
      <c r="P70" s="3">
        <f>'2015'!C70</f>
        <v>45055.200000000004</v>
      </c>
      <c r="Q70" s="3">
        <f>'2015'!D70</f>
        <v>50430.25</v>
      </c>
      <c r="R70" s="3">
        <f>'2015'!E70</f>
        <v>48526.020000000004</v>
      </c>
      <c r="S70" s="3">
        <f>'2015'!F70</f>
        <v>57524.468100000013</v>
      </c>
      <c r="T70" s="3">
        <f>'2015'!G70</f>
        <v>58743.728174999989</v>
      </c>
      <c r="U70" s="3">
        <f>'2015'!H70</f>
        <v>59294.767436000009</v>
      </c>
      <c r="V70" s="3">
        <f>'2015'!I70</f>
        <v>35901.159899999999</v>
      </c>
      <c r="W70" s="3">
        <f>'2015'!J70</f>
        <v>22748.420000000002</v>
      </c>
      <c r="X70" s="3">
        <f>'2015'!K70</f>
        <v>26577.069999999996</v>
      </c>
      <c r="Y70" s="3">
        <f>'2015'!L70</f>
        <v>27878.39000000001</v>
      </c>
      <c r="Z70" s="3">
        <f>'2015'!M70</f>
        <v>28438.16</v>
      </c>
      <c r="AA70" s="3">
        <f>'2015'!N70</f>
        <v>493082.52361100004</v>
      </c>
      <c r="AB70" s="3">
        <f t="shared" ref="AB70:AB72" si="45">AA70-N70</f>
        <v>-325.69779200002085</v>
      </c>
      <c r="AC70" s="13">
        <f>AB70/N70</f>
        <v>-6.6009802405380129E-4</v>
      </c>
      <c r="AE70" s="13"/>
      <c r="AF70" s="13"/>
    </row>
    <row r="71" spans="1:32" x14ac:dyDescent="0.3">
      <c r="A71" t="s">
        <v>3</v>
      </c>
      <c r="B71" s="3">
        <f>'2014'!B71</f>
        <v>294129.69046300225</v>
      </c>
      <c r="C71" s="3">
        <f>'2014'!C71</f>
        <v>318439.59939800214</v>
      </c>
      <c r="D71" s="3">
        <f>'2014'!D71</f>
        <v>350804.98546400183</v>
      </c>
      <c r="E71" s="3">
        <f>'2014'!E71</f>
        <v>372176.8678160017</v>
      </c>
      <c r="F71" s="3">
        <f>'2014'!F71</f>
        <v>392796.42008600169</v>
      </c>
      <c r="G71" s="3">
        <f>'2014'!G71</f>
        <v>389888.82370000181</v>
      </c>
      <c r="H71" s="3">
        <f>'2014'!H71</f>
        <v>368317.59618200001</v>
      </c>
      <c r="I71" s="3">
        <f>'2014'!I71</f>
        <v>277011.70316500007</v>
      </c>
      <c r="J71" s="3">
        <f>'2014'!J71</f>
        <v>262496.77495300007</v>
      </c>
      <c r="K71" s="3">
        <f>'2014'!K71</f>
        <v>183003.19341500007</v>
      </c>
      <c r="L71" s="3">
        <f>'2014'!L71</f>
        <v>198487.78243500012</v>
      </c>
      <c r="M71" s="3">
        <f>'2014'!M71</f>
        <v>181149.57194000011</v>
      </c>
      <c r="N71" s="3">
        <f t="shared" ref="N71:N73" si="46">SUM(B71:M71)</f>
        <v>3588703.0090170121</v>
      </c>
      <c r="O71" s="3">
        <f>'2015'!B71</f>
        <v>221958.23200000011</v>
      </c>
      <c r="P71" s="3">
        <f>'2015'!C71</f>
        <v>268473.88400000014</v>
      </c>
      <c r="Q71" s="3">
        <f>'2015'!D71</f>
        <v>300820.2080000001</v>
      </c>
      <c r="R71" s="3">
        <f>'2015'!E71</f>
        <v>308825.22600000002</v>
      </c>
      <c r="S71" s="3">
        <f>'2015'!F71</f>
        <v>334663.88050000009</v>
      </c>
      <c r="T71" s="3">
        <f>'2015'!G71</f>
        <v>351967.60308799864</v>
      </c>
      <c r="U71" s="3">
        <f>'2015'!H71</f>
        <v>334735.76042600046</v>
      </c>
      <c r="V71" s="3">
        <f>'2015'!I71</f>
        <v>287521.97500000003</v>
      </c>
      <c r="W71" s="3">
        <f>'2015'!J71</f>
        <v>257639.25050000002</v>
      </c>
      <c r="X71" s="3">
        <f>'2015'!K71</f>
        <v>221357.90900000004</v>
      </c>
      <c r="Y71" s="3">
        <f>'2015'!L71</f>
        <v>220994.03800000023</v>
      </c>
      <c r="Z71" s="3">
        <f>'2015'!M71</f>
        <v>231833.22800000006</v>
      </c>
      <c r="AA71" s="3">
        <f>'2015'!N71</f>
        <v>3340791.1945139999</v>
      </c>
      <c r="AB71" s="3">
        <f t="shared" si="45"/>
        <v>-247911.81450301223</v>
      </c>
      <c r="AC71" s="13">
        <f t="shared" ref="AC71:AC73" si="47">AB71/N71</f>
        <v>-6.9081173304145385E-2</v>
      </c>
      <c r="AE71" s="13"/>
      <c r="AF71" s="13"/>
    </row>
    <row r="72" spans="1:32" x14ac:dyDescent="0.3">
      <c r="A72" t="s">
        <v>4</v>
      </c>
      <c r="B72" s="3">
        <f>'2014'!B72</f>
        <v>175849.93229999993</v>
      </c>
      <c r="C72" s="3">
        <f>'2014'!C72</f>
        <v>173951.54945000002</v>
      </c>
      <c r="D72" s="3">
        <f>'2014'!D72</f>
        <v>189158.20336400007</v>
      </c>
      <c r="E72" s="3">
        <f>'2014'!E72</f>
        <v>196534.29541299996</v>
      </c>
      <c r="F72" s="3">
        <f>'2014'!F72</f>
        <v>194838.19615200002</v>
      </c>
      <c r="G72" s="3">
        <f>'2014'!G72</f>
        <v>191314.23521900002</v>
      </c>
      <c r="H72" s="3">
        <f>'2014'!H72</f>
        <v>185931.30428200003</v>
      </c>
      <c r="I72" s="3">
        <f>'2014'!I72</f>
        <v>181617.37740499995</v>
      </c>
      <c r="J72" s="3">
        <f>'2014'!J72</f>
        <v>208715.64621599999</v>
      </c>
      <c r="K72" s="3">
        <f>'2014'!K72</f>
        <v>189764.58527699992</v>
      </c>
      <c r="L72" s="3">
        <f>'2014'!L72</f>
        <v>171029.21560700002</v>
      </c>
      <c r="M72" s="3">
        <f>'2014'!M72</f>
        <v>182113.26590900001</v>
      </c>
      <c r="N72" s="3">
        <f t="shared" si="46"/>
        <v>2240817.8065939997</v>
      </c>
      <c r="O72" s="3">
        <f>'2015'!B72</f>
        <v>146351.47</v>
      </c>
      <c r="P72" s="3">
        <f>'2015'!C72</f>
        <v>206465.55000000005</v>
      </c>
      <c r="Q72" s="3">
        <f>'2015'!D72</f>
        <v>190872.21999999991</v>
      </c>
      <c r="R72" s="3">
        <f>'2015'!E72</f>
        <v>184245.88999999998</v>
      </c>
      <c r="S72" s="3">
        <f>'2015'!F72</f>
        <v>188533.08999999997</v>
      </c>
      <c r="T72" s="3">
        <f>'2015'!G72</f>
        <v>192071.83000000002</v>
      </c>
      <c r="U72" s="3">
        <f>'2015'!H72</f>
        <v>165152.19</v>
      </c>
      <c r="V72" s="3">
        <f>'2015'!I72</f>
        <v>194403.17</v>
      </c>
      <c r="W72" s="3">
        <f>'2015'!J72</f>
        <v>180322.46</v>
      </c>
      <c r="X72" s="3">
        <f>'2015'!K72</f>
        <v>156505.39000000007</v>
      </c>
      <c r="Y72" s="3">
        <f>'2015'!L72</f>
        <v>142062.37</v>
      </c>
      <c r="Z72" s="3">
        <f>'2015'!M72</f>
        <v>126547.11000000002</v>
      </c>
      <c r="AA72" s="3">
        <f>'2015'!N72</f>
        <v>2073532.7400000002</v>
      </c>
      <c r="AB72" s="3">
        <f t="shared" si="45"/>
        <v>-167285.06659399951</v>
      </c>
      <c r="AC72" s="13">
        <f t="shared" si="47"/>
        <v>-7.4653577859714354E-2</v>
      </c>
      <c r="AE72" s="13"/>
      <c r="AF72" s="13"/>
    </row>
    <row r="73" spans="1:32" x14ac:dyDescent="0.3">
      <c r="A73" t="s">
        <v>1</v>
      </c>
      <c r="B73" s="4">
        <f>SUM(B70:B72)</f>
        <v>493781.77599100216</v>
      </c>
      <c r="C73" s="4">
        <f t="shared" ref="C73:M73" si="48">SUM(C70:C72)</f>
        <v>520544.55714000214</v>
      </c>
      <c r="D73" s="4">
        <f t="shared" si="48"/>
        <v>591474.04662200192</v>
      </c>
      <c r="E73" s="4">
        <f t="shared" si="48"/>
        <v>628787.25138400169</v>
      </c>
      <c r="F73" s="4">
        <f t="shared" si="48"/>
        <v>648209.26182000176</v>
      </c>
      <c r="G73" s="4">
        <f t="shared" si="48"/>
        <v>634633.86258900189</v>
      </c>
      <c r="H73" s="4">
        <f t="shared" si="48"/>
        <v>599283.14107300004</v>
      </c>
      <c r="I73" s="4">
        <f t="shared" si="48"/>
        <v>496979.47314700007</v>
      </c>
      <c r="J73" s="4">
        <f t="shared" si="48"/>
        <v>506847.4747720001</v>
      </c>
      <c r="K73" s="4">
        <f t="shared" si="48"/>
        <v>400915.31270399998</v>
      </c>
      <c r="L73" s="4">
        <f t="shared" si="48"/>
        <v>407688.67732300016</v>
      </c>
      <c r="M73" s="4">
        <f t="shared" si="48"/>
        <v>393784.20244900009</v>
      </c>
      <c r="N73" s="4">
        <f t="shared" si="46"/>
        <v>6322929.0370140113</v>
      </c>
      <c r="O73" s="4">
        <f>'2015'!B73</f>
        <v>400274.59200000006</v>
      </c>
      <c r="P73" s="4">
        <f>'2015'!C73</f>
        <v>519994.63400000019</v>
      </c>
      <c r="Q73" s="4">
        <f>'2015'!D73</f>
        <v>542122.67800000007</v>
      </c>
      <c r="R73" s="4">
        <f>'2015'!E73</f>
        <v>541597.13600000006</v>
      </c>
      <c r="S73" s="4">
        <f>'2015'!F73</f>
        <v>580721.43859999999</v>
      </c>
      <c r="T73" s="4">
        <f>'2015'!G73</f>
        <v>602783.16126299859</v>
      </c>
      <c r="U73" s="4">
        <f>'2015'!H73</f>
        <v>559182.71786200046</v>
      </c>
      <c r="V73" s="4">
        <f>'2015'!I73</f>
        <v>517826.3049000001</v>
      </c>
      <c r="W73" s="4">
        <f>'2015'!J73</f>
        <v>460710.13049999997</v>
      </c>
      <c r="X73" s="4">
        <f>'2015'!K73</f>
        <v>404440.36900000012</v>
      </c>
      <c r="Y73" s="4">
        <f>'2015'!L73</f>
        <v>390934.79800000024</v>
      </c>
      <c r="Z73" s="4">
        <f>'2015'!M73</f>
        <v>386818.49800000008</v>
      </c>
      <c r="AA73" s="4">
        <f>'2015'!N73</f>
        <v>5907406.4581249999</v>
      </c>
      <c r="AB73" s="4">
        <f>AA73-N73</f>
        <v>-415522.57888901141</v>
      </c>
      <c r="AC73" s="14">
        <f t="shared" si="47"/>
        <v>-6.5716786707010241E-2</v>
      </c>
      <c r="AE73" s="14"/>
      <c r="AF73" s="14"/>
    </row>
    <row r="74" spans="1:32" x14ac:dyDescent="0.3">
      <c r="B74" s="5"/>
      <c r="C74" s="6"/>
      <c r="M74" s="5"/>
      <c r="O74" s="5"/>
      <c r="P74" s="6"/>
      <c r="Z74" s="5"/>
    </row>
    <row r="75" spans="1:32" x14ac:dyDescent="0.3">
      <c r="A75" s="1" t="s">
        <v>5</v>
      </c>
      <c r="B75" s="2">
        <v>41640</v>
      </c>
      <c r="C75" s="2">
        <v>41671</v>
      </c>
      <c r="D75" s="2">
        <v>41699</v>
      </c>
      <c r="E75" s="2">
        <v>41730</v>
      </c>
      <c r="F75" s="2">
        <v>41760</v>
      </c>
      <c r="G75" s="2">
        <v>41791</v>
      </c>
      <c r="H75" s="2">
        <v>41821</v>
      </c>
      <c r="I75" s="2">
        <v>41852</v>
      </c>
      <c r="J75" s="2">
        <v>41883</v>
      </c>
      <c r="K75" s="2">
        <v>41913</v>
      </c>
      <c r="L75" s="2">
        <v>41944</v>
      </c>
      <c r="M75" s="2">
        <v>41974</v>
      </c>
      <c r="N75" s="2" t="s">
        <v>1</v>
      </c>
      <c r="O75" s="2">
        <v>42005</v>
      </c>
      <c r="P75" s="2">
        <v>42036</v>
      </c>
      <c r="Q75" s="2">
        <v>42064</v>
      </c>
      <c r="R75" s="2">
        <v>42095</v>
      </c>
      <c r="S75" s="2">
        <v>42125</v>
      </c>
      <c r="T75" s="2">
        <v>42156</v>
      </c>
      <c r="U75" s="2">
        <v>42186</v>
      </c>
      <c r="V75" s="2">
        <v>42217</v>
      </c>
      <c r="W75" s="2">
        <v>42248</v>
      </c>
      <c r="X75" s="2">
        <v>42278</v>
      </c>
      <c r="Y75" s="2">
        <v>42309</v>
      </c>
      <c r="Z75" s="2">
        <v>42339</v>
      </c>
      <c r="AA75" s="2" t="s">
        <v>1</v>
      </c>
      <c r="AB75" s="2" t="s">
        <v>1</v>
      </c>
    </row>
    <row r="76" spans="1:32" x14ac:dyDescent="0.3">
      <c r="A76" t="s">
        <v>2</v>
      </c>
      <c r="B76" s="7">
        <f>'2014'!B76</f>
        <v>10423013.923379557</v>
      </c>
      <c r="C76" s="7">
        <f>'2014'!C76</f>
        <v>11577977.420134697</v>
      </c>
      <c r="D76" s="7">
        <f>'2014'!D76</f>
        <v>12698017.186632257</v>
      </c>
      <c r="E76" s="7">
        <f>'2014'!E76</f>
        <v>11643690.023981273</v>
      </c>
      <c r="F76" s="7">
        <f>'2014'!F76</f>
        <v>12358182.852334373</v>
      </c>
      <c r="G76" s="7">
        <f>'2014'!G76</f>
        <v>13568161.579739977</v>
      </c>
      <c r="H76" s="7">
        <f>'2014'!H76</f>
        <v>14955248.279800795</v>
      </c>
      <c r="I76" s="7">
        <f>'2014'!I76</f>
        <v>14848719.164194509</v>
      </c>
      <c r="J76" s="7">
        <f>'2014'!J76</f>
        <v>11691677.427661354</v>
      </c>
      <c r="K76" s="7">
        <f>'2014'!K76</f>
        <v>10305509.284742951</v>
      </c>
      <c r="L76" s="7">
        <f>'2014'!L76</f>
        <v>8742847.8273273315</v>
      </c>
      <c r="M76" s="7">
        <f>'2014'!M76</f>
        <v>8064252.2941582361</v>
      </c>
      <c r="N76" s="7">
        <f>SUM(B76:M76)</f>
        <v>140877297.26408732</v>
      </c>
      <c r="O76" s="7">
        <f>'2015'!B76</f>
        <v>11100464</v>
      </c>
      <c r="P76" s="7">
        <f>'2015'!C76</f>
        <v>11444316</v>
      </c>
      <c r="Q76" s="7">
        <f>'2015'!D76</f>
        <v>15837629</v>
      </c>
      <c r="R76" s="7">
        <f>'2015'!E76</f>
        <v>19002487</v>
      </c>
      <c r="S76" s="7">
        <f>'2015'!F76</f>
        <v>19846983</v>
      </c>
      <c r="T76" s="7">
        <f>'2015'!G76</f>
        <v>12151051.061371809</v>
      </c>
      <c r="U76" s="7">
        <f>'2015'!H76</f>
        <v>9467864.5561583322</v>
      </c>
      <c r="V76" s="7">
        <f>'2015'!I76</f>
        <v>7977487</v>
      </c>
      <c r="W76" s="7">
        <f>'2015'!J76</f>
        <v>7071916</v>
      </c>
      <c r="X76" s="7">
        <f>'2015'!K76</f>
        <v>7066706</v>
      </c>
      <c r="Y76" s="7">
        <f>'2015'!L76</f>
        <v>6581172</v>
      </c>
      <c r="Z76" s="7">
        <f>'2015'!M76</f>
        <v>6812686</v>
      </c>
      <c r="AA76" s="7">
        <f>'2015'!N76</f>
        <v>134360761.61753014</v>
      </c>
      <c r="AB76" s="7">
        <f t="shared" ref="AB76:AB78" si="49">AA76-N76</f>
        <v>-6516535.6465571821</v>
      </c>
      <c r="AC76" s="13">
        <f>AB76/N76</f>
        <v>-4.6256819041192582E-2</v>
      </c>
      <c r="AE76" s="13">
        <f>N76/$N$79</f>
        <v>5.3598947019986229E-2</v>
      </c>
      <c r="AF76" s="13">
        <f>AA76/$AA$79</f>
        <v>5.6147040101668634E-2</v>
      </c>
    </row>
    <row r="77" spans="1:32" x14ac:dyDescent="0.3">
      <c r="A77" t="s">
        <v>3</v>
      </c>
      <c r="B77" s="7">
        <f>'2014'!B77</f>
        <v>69198396.401025593</v>
      </c>
      <c r="C77" s="7">
        <f>'2014'!C77</f>
        <v>76596087.633219048</v>
      </c>
      <c r="D77" s="7">
        <f>'2014'!D77</f>
        <v>94489370.957130045</v>
      </c>
      <c r="E77" s="7">
        <f>'2014'!E77</f>
        <v>117925626.85123359</v>
      </c>
      <c r="F77" s="7">
        <f>'2014'!F77</f>
        <v>108835764.89197341</v>
      </c>
      <c r="G77" s="7">
        <f>'2014'!G77</f>
        <v>114523010.12312183</v>
      </c>
      <c r="H77" s="7">
        <f>'2014'!H77</f>
        <v>123114229.81879292</v>
      </c>
      <c r="I77" s="7">
        <f>'2014'!I77</f>
        <v>107537023.2861034</v>
      </c>
      <c r="J77" s="7">
        <f>'2014'!J77</f>
        <v>78400937.374160588</v>
      </c>
      <c r="K77" s="7">
        <f>'2014'!K77</f>
        <v>62430714.03783913</v>
      </c>
      <c r="L77" s="7">
        <f>'2014'!L77</f>
        <v>51594042.955311261</v>
      </c>
      <c r="M77" s="7">
        <f>'2014'!M77</f>
        <v>50425643.110441461</v>
      </c>
      <c r="N77" s="7">
        <f t="shared" ref="N77:N79" si="50">SUM(B77:M77)</f>
        <v>1055070847.4403524</v>
      </c>
      <c r="O77" s="7">
        <f>'2015'!B77</f>
        <v>71662082</v>
      </c>
      <c r="P77" s="7">
        <f>'2015'!C77</f>
        <v>73310475</v>
      </c>
      <c r="Q77" s="7">
        <f>'2015'!D77</f>
        <v>85914861</v>
      </c>
      <c r="R77" s="7">
        <f>'2015'!E77</f>
        <v>94026192</v>
      </c>
      <c r="S77" s="7">
        <f>'2015'!F77</f>
        <v>98583754</v>
      </c>
      <c r="T77" s="7">
        <f>'2015'!G77</f>
        <v>95192993.046840519</v>
      </c>
      <c r="U77" s="7">
        <f>'2015'!H77</f>
        <v>98416144.465647087</v>
      </c>
      <c r="V77" s="7">
        <f>'2015'!I77</f>
        <v>87311617</v>
      </c>
      <c r="W77" s="7">
        <f>'2015'!J77</f>
        <v>69154043</v>
      </c>
      <c r="X77" s="7">
        <f>'2015'!K77</f>
        <v>54721041</v>
      </c>
      <c r="Y77" s="7">
        <f>'2015'!L77</f>
        <v>46342451</v>
      </c>
      <c r="Z77" s="7">
        <f>'2015'!M77</f>
        <v>44703182</v>
      </c>
      <c r="AA77" s="7">
        <f>'2015'!N77</f>
        <v>919338835.51248765</v>
      </c>
      <c r="AB77" s="7">
        <f t="shared" si="49"/>
        <v>-135732011.92786479</v>
      </c>
      <c r="AC77" s="13">
        <f t="shared" ref="AC77:AC79" si="51">AB77/N77</f>
        <v>-0.12864729629972863</v>
      </c>
      <c r="AE77" s="13">
        <f t="shared" ref="AE77:AE79" si="52">N77/$N$79</f>
        <v>0.40141802513628588</v>
      </c>
      <c r="AF77" s="13">
        <f t="shared" ref="AF77:AF79" si="53">AA77/$AA$79</f>
        <v>0.38417581028214665</v>
      </c>
    </row>
    <row r="78" spans="1:32" x14ac:dyDescent="0.3">
      <c r="A78" t="s">
        <v>4</v>
      </c>
      <c r="B78" s="7">
        <f>'2014'!B78</f>
        <v>121223685.56114516</v>
      </c>
      <c r="C78" s="7">
        <f>'2014'!C78</f>
        <v>102207819.72947833</v>
      </c>
      <c r="D78" s="7">
        <f>'2014'!D78</f>
        <v>106774544.08922863</v>
      </c>
      <c r="E78" s="7">
        <f>'2014'!E78</f>
        <v>106161943.7194196</v>
      </c>
      <c r="F78" s="7">
        <f>'2014'!F78</f>
        <v>109829826.15754569</v>
      </c>
      <c r="G78" s="7">
        <f>'2014'!G78</f>
        <v>114238819.15486151</v>
      </c>
      <c r="H78" s="7">
        <f>'2014'!H78</f>
        <v>135801387.93308732</v>
      </c>
      <c r="I78" s="7">
        <f>'2014'!I78</f>
        <v>156128689.64971823</v>
      </c>
      <c r="J78" s="7">
        <f>'2014'!J78</f>
        <v>141857848.84816122</v>
      </c>
      <c r="K78" s="7">
        <f>'2014'!K78</f>
        <v>127570824.37981825</v>
      </c>
      <c r="L78" s="7">
        <f>'2014'!L78</f>
        <v>109013624.83404642</v>
      </c>
      <c r="M78" s="7">
        <f>'2014'!M78</f>
        <v>101602260.5305579</v>
      </c>
      <c r="N78" s="7">
        <f t="shared" si="50"/>
        <v>1432411274.5870681</v>
      </c>
      <c r="O78" s="7">
        <f>'2015'!B78</f>
        <v>126571721</v>
      </c>
      <c r="P78" s="7">
        <f>'2015'!C78</f>
        <v>117399761</v>
      </c>
      <c r="Q78" s="7">
        <f>'2015'!D78</f>
        <v>139309413</v>
      </c>
      <c r="R78" s="7">
        <f>'2015'!E78</f>
        <v>157663920</v>
      </c>
      <c r="S78" s="7">
        <f>'2015'!F78</f>
        <v>148247431</v>
      </c>
      <c r="T78" s="7">
        <f>'2015'!G78</f>
        <v>98136862</v>
      </c>
      <c r="U78" s="7">
        <f>'2015'!H78</f>
        <v>98109118</v>
      </c>
      <c r="V78" s="7">
        <f>'2015'!I78</f>
        <v>127810672</v>
      </c>
      <c r="W78" s="7">
        <f>'2015'!J78</f>
        <v>113967377</v>
      </c>
      <c r="X78" s="7">
        <f>'2015'!K78</f>
        <v>77420532</v>
      </c>
      <c r="Y78" s="7">
        <f>'2015'!L78</f>
        <v>69181873</v>
      </c>
      <c r="Z78" s="7">
        <f>'2015'!M78</f>
        <v>65497657</v>
      </c>
      <c r="AA78" s="7">
        <f>'2015'!N78</f>
        <v>1339316337</v>
      </c>
      <c r="AB78" s="7">
        <f t="shared" si="49"/>
        <v>-93094937.587068081</v>
      </c>
      <c r="AC78" s="13">
        <f t="shared" si="51"/>
        <v>-6.4991765450816669E-2</v>
      </c>
      <c r="AE78" s="13">
        <f t="shared" si="52"/>
        <v>0.54498302784372776</v>
      </c>
      <c r="AF78" s="13">
        <f t="shared" si="53"/>
        <v>0.55967714961618475</v>
      </c>
    </row>
    <row r="79" spans="1:32" x14ac:dyDescent="0.3">
      <c r="A79" s="1" t="s">
        <v>1</v>
      </c>
      <c r="B79" s="8">
        <f>SUM(B76:B78)</f>
        <v>200845095.88555032</v>
      </c>
      <c r="C79" s="8">
        <f t="shared" ref="C79:M79" si="54">SUM(C76:C78)</f>
        <v>190381884.78283209</v>
      </c>
      <c r="D79" s="8">
        <f t="shared" si="54"/>
        <v>213961932.23299092</v>
      </c>
      <c r="E79" s="8">
        <f t="shared" si="54"/>
        <v>235731260.59463447</v>
      </c>
      <c r="F79" s="8">
        <f t="shared" si="54"/>
        <v>231023773.90185347</v>
      </c>
      <c r="G79" s="8">
        <f t="shared" si="54"/>
        <v>242329990.8577233</v>
      </c>
      <c r="H79" s="8">
        <f t="shared" si="54"/>
        <v>273870866.03168106</v>
      </c>
      <c r="I79" s="8">
        <f t="shared" si="54"/>
        <v>278514432.10001612</v>
      </c>
      <c r="J79" s="8">
        <f t="shared" si="54"/>
        <v>231950463.64998317</v>
      </c>
      <c r="K79" s="8">
        <f t="shared" si="54"/>
        <v>200307047.70240033</v>
      </c>
      <c r="L79" s="8">
        <f t="shared" si="54"/>
        <v>169350515.61668503</v>
      </c>
      <c r="M79" s="8">
        <f t="shared" si="54"/>
        <v>160092155.9351576</v>
      </c>
      <c r="N79" s="8">
        <f t="shared" si="50"/>
        <v>2628359419.2915082</v>
      </c>
      <c r="O79" s="8">
        <f>'2015'!B79</f>
        <v>209334267</v>
      </c>
      <c r="P79" s="8">
        <f>'2015'!C79</f>
        <v>202154552</v>
      </c>
      <c r="Q79" s="8">
        <f>'2015'!D79</f>
        <v>241061903</v>
      </c>
      <c r="R79" s="8">
        <f>'2015'!E79</f>
        <v>270692599</v>
      </c>
      <c r="S79" s="8">
        <f>'2015'!F79</f>
        <v>266678168</v>
      </c>
      <c r="T79" s="8">
        <f>'2015'!G79</f>
        <v>205480906.10821232</v>
      </c>
      <c r="U79" s="8">
        <f>'2015'!H79</f>
        <v>205993127.02180541</v>
      </c>
      <c r="V79" s="8">
        <f>'2015'!I79</f>
        <v>223099776</v>
      </c>
      <c r="W79" s="8">
        <f>'2015'!J79</f>
        <v>190193336</v>
      </c>
      <c r="X79" s="8">
        <f>'2015'!K79</f>
        <v>139208279</v>
      </c>
      <c r="Y79" s="8">
        <f>'2015'!L79</f>
        <v>122105496</v>
      </c>
      <c r="Z79" s="8">
        <f>'2015'!M79</f>
        <v>117013525</v>
      </c>
      <c r="AA79" s="8">
        <f>'2015'!N79</f>
        <v>2393015934.1300178</v>
      </c>
      <c r="AB79" s="8">
        <f>AA79-N79</f>
        <v>-235343485.16149044</v>
      </c>
      <c r="AC79" s="14">
        <f t="shared" si="51"/>
        <v>-8.954006953315724E-2</v>
      </c>
      <c r="AE79" s="14">
        <f t="shared" si="52"/>
        <v>1</v>
      </c>
      <c r="AF79" s="14">
        <f t="shared" si="53"/>
        <v>1</v>
      </c>
    </row>
    <row r="80" spans="1:32" x14ac:dyDescent="0.3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32" x14ac:dyDescent="0.3">
      <c r="A81" s="1" t="s">
        <v>6</v>
      </c>
      <c r="B81" s="2">
        <v>41640</v>
      </c>
      <c r="C81" s="2">
        <v>41671</v>
      </c>
      <c r="D81" s="2">
        <v>41699</v>
      </c>
      <c r="E81" s="2">
        <v>41730</v>
      </c>
      <c r="F81" s="2">
        <v>41760</v>
      </c>
      <c r="G81" s="2">
        <v>41791</v>
      </c>
      <c r="H81" s="2">
        <v>41821</v>
      </c>
      <c r="I81" s="2">
        <v>41852</v>
      </c>
      <c r="J81" s="2">
        <v>41883</v>
      </c>
      <c r="K81" s="2">
        <v>41913</v>
      </c>
      <c r="L81" s="2">
        <v>41944</v>
      </c>
      <c r="M81" s="2">
        <v>41974</v>
      </c>
      <c r="N81" s="2" t="s">
        <v>1</v>
      </c>
      <c r="O81" s="2">
        <v>42005</v>
      </c>
      <c r="P81" s="2">
        <v>42036</v>
      </c>
      <c r="Q81" s="2">
        <v>42064</v>
      </c>
      <c r="R81" s="2">
        <v>42095</v>
      </c>
      <c r="S81" s="2">
        <v>42125</v>
      </c>
      <c r="T81" s="2">
        <v>42156</v>
      </c>
      <c r="U81" s="2">
        <v>42186</v>
      </c>
      <c r="V81" s="2">
        <v>42217</v>
      </c>
      <c r="W81" s="2">
        <v>42248</v>
      </c>
      <c r="X81" s="2">
        <v>42278</v>
      </c>
      <c r="Y81" s="2">
        <v>42309</v>
      </c>
      <c r="Z81" s="2">
        <v>42339</v>
      </c>
      <c r="AA81" s="2" t="s">
        <v>1</v>
      </c>
      <c r="AB81" s="2" t="s">
        <v>1</v>
      </c>
    </row>
    <row r="82" spans="1:32" x14ac:dyDescent="0.3">
      <c r="A82" t="s">
        <v>2</v>
      </c>
      <c r="B82" s="10">
        <f>'2014'!B82</f>
        <v>2.2836152194529924</v>
      </c>
      <c r="C82" s="10">
        <f>'2014'!C82</f>
        <v>2.4316344099134084</v>
      </c>
      <c r="D82" s="10">
        <f>'2014'!D82</f>
        <v>4.0566064005825782</v>
      </c>
      <c r="E82" s="10">
        <f>'2014'!E82</f>
        <v>5.1595403202307564</v>
      </c>
      <c r="F82" s="10">
        <f>'2014'!F82</f>
        <v>4.9015819158686336</v>
      </c>
      <c r="G82" s="10">
        <f>'2014'!G82</f>
        <v>3.9379545530901581</v>
      </c>
      <c r="H82" s="10">
        <f>'2014'!H82</f>
        <v>3.0112666648152673</v>
      </c>
      <c r="I82" s="10">
        <f>'2014'!I82</f>
        <v>2.5827407840991632</v>
      </c>
      <c r="J82" s="10">
        <f>'2014'!J82</f>
        <v>3.0478991422300945</v>
      </c>
      <c r="K82" s="10">
        <f>'2014'!K82</f>
        <v>2.7313093641739488</v>
      </c>
      <c r="L82" s="10">
        <f>'2014'!L82</f>
        <v>4.3660463998569901</v>
      </c>
      <c r="M82" s="10">
        <f>'2014'!M82</f>
        <v>3.784773031234371</v>
      </c>
      <c r="N82" s="11">
        <f t="shared" ref="N82:N84" si="55">IFERROR(N70/(N76/1000),0)</f>
        <v>3.5023969864928732</v>
      </c>
      <c r="O82" s="10">
        <f>'2015'!B82</f>
        <v>2.8795994473744519</v>
      </c>
      <c r="P82" s="10">
        <f>'2015'!C82</f>
        <v>3.9369063210068651</v>
      </c>
      <c r="Q82" s="10">
        <f>'2015'!D82</f>
        <v>3.1842045296047785</v>
      </c>
      <c r="R82" s="10">
        <f>'2015'!E82</f>
        <v>2.5536667910889772</v>
      </c>
      <c r="S82" s="10">
        <f>'2015'!F82</f>
        <v>2.8983986180670387</v>
      </c>
      <c r="T82" s="10">
        <f>'2015'!G82</f>
        <v>4.8344565320564161</v>
      </c>
      <c r="U82" s="10">
        <f>'2015'!H82</f>
        <v>6.2627392992680679</v>
      </c>
      <c r="V82" s="10">
        <f>'2015'!I82</f>
        <v>4.500309420748664</v>
      </c>
      <c r="W82" s="10">
        <f>'2015'!J82</f>
        <v>3.2167265561412215</v>
      </c>
      <c r="X82" s="10">
        <f>'2015'!K82</f>
        <v>3.7608851988465339</v>
      </c>
      <c r="Y82" s="10">
        <f>'2015'!L82</f>
        <v>4.2360828739926584</v>
      </c>
      <c r="Z82" s="10">
        <f>'2015'!M82</f>
        <v>4.1742948376014981</v>
      </c>
      <c r="AA82" s="11">
        <f>'2015'!N82</f>
        <v>3.6698401949715298</v>
      </c>
      <c r="AB82" s="11">
        <f t="shared" ref="AB82:AB84" si="56">AA82-N82</f>
        <v>0.16744320847865657</v>
      </c>
      <c r="AC82" s="13">
        <f>AB82/N82</f>
        <v>4.7808175122468315E-2</v>
      </c>
      <c r="AE82" s="13"/>
      <c r="AF82" s="13"/>
    </row>
    <row r="83" spans="1:32" x14ac:dyDescent="0.3">
      <c r="A83" t="s">
        <v>3</v>
      </c>
      <c r="B83" s="10">
        <f>'2014'!B83</f>
        <v>4.2505275520899639</v>
      </c>
      <c r="C83" s="10">
        <f>'2014'!C83</f>
        <v>4.1573872666036493</v>
      </c>
      <c r="D83" s="10">
        <f>'2014'!D83</f>
        <v>3.7126396536512294</v>
      </c>
      <c r="E83" s="10">
        <f>'2014'!E83</f>
        <v>3.156030438451797</v>
      </c>
      <c r="F83" s="10">
        <f>'2014'!F83</f>
        <v>3.6090748337724987</v>
      </c>
      <c r="G83" s="10">
        <f>'2014'!G83</f>
        <v>3.4044583990661672</v>
      </c>
      <c r="H83" s="10">
        <f>'2014'!H83</f>
        <v>2.9916736410089428</v>
      </c>
      <c r="I83" s="10">
        <f>'2014'!I83</f>
        <v>2.5759658831917589</v>
      </c>
      <c r="J83" s="10">
        <f>'2014'!J83</f>
        <v>3.3481331186164347</v>
      </c>
      <c r="K83" s="10">
        <f>'2014'!K83</f>
        <v>2.9313006624284679</v>
      </c>
      <c r="L83" s="10">
        <f>'2014'!L83</f>
        <v>3.8471065856754518</v>
      </c>
      <c r="M83" s="10">
        <f>'2014'!M83</f>
        <v>3.5924097496039691</v>
      </c>
      <c r="N83" s="11">
        <f t="shared" si="55"/>
        <v>3.4013858099893111</v>
      </c>
      <c r="O83" s="10">
        <f>'2015'!B83</f>
        <v>3.0972897494102964</v>
      </c>
      <c r="P83" s="10">
        <f>'2015'!C83</f>
        <v>3.6621490175858242</v>
      </c>
      <c r="Q83" s="10">
        <f>'2015'!D83</f>
        <v>3.5013757165945956</v>
      </c>
      <c r="R83" s="10">
        <f>'2015'!E83</f>
        <v>3.2844595684572662</v>
      </c>
      <c r="S83" s="10">
        <f>'2015'!F83</f>
        <v>3.3947163393676414</v>
      </c>
      <c r="T83" s="10">
        <f>'2015'!G83</f>
        <v>3.6974108263914971</v>
      </c>
      <c r="U83" s="10">
        <f>'2015'!H83</f>
        <v>3.4012281444620354</v>
      </c>
      <c r="V83" s="10">
        <f>'2015'!I83</f>
        <v>3.2930552070751369</v>
      </c>
      <c r="W83" s="10">
        <f>'2015'!J83</f>
        <v>3.7255847861273996</v>
      </c>
      <c r="X83" s="10">
        <f>'2015'!K83</f>
        <v>4.0452064682029727</v>
      </c>
      <c r="Y83" s="10">
        <f>'2015'!L83</f>
        <v>4.7687170883559924</v>
      </c>
      <c r="Z83" s="10">
        <f>'2015'!M83</f>
        <v>5.1860565093554207</v>
      </c>
      <c r="AA83" s="11">
        <f>'2015'!N83</f>
        <v>3.6339063090396562</v>
      </c>
      <c r="AB83" s="11">
        <f t="shared" si="56"/>
        <v>0.23252049905034511</v>
      </c>
      <c r="AC83" s="13">
        <f t="shared" ref="AC83:AC85" si="57">AB83/N83</f>
        <v>6.8360518929511213E-2</v>
      </c>
      <c r="AE83" s="13"/>
      <c r="AF83" s="13"/>
    </row>
    <row r="84" spans="1:32" x14ac:dyDescent="0.3">
      <c r="A84" t="s">
        <v>4</v>
      </c>
      <c r="B84" s="10">
        <f>'2014'!B84</f>
        <v>1.4506235434600883</v>
      </c>
      <c r="C84" s="10">
        <f>'2014'!C84</f>
        <v>1.7019397332847095</v>
      </c>
      <c r="D84" s="10">
        <f>'2014'!D84</f>
        <v>1.7715664812946954</v>
      </c>
      <c r="E84" s="10">
        <f>'2014'!E84</f>
        <v>1.8512688118487139</v>
      </c>
      <c r="F84" s="10">
        <f>'2014'!F84</f>
        <v>1.7740007698137832</v>
      </c>
      <c r="G84" s="10">
        <f>'2014'!G84</f>
        <v>1.6746867363856019</v>
      </c>
      <c r="H84" s="10">
        <f>'2014'!H84</f>
        <v>1.3691414138831404</v>
      </c>
      <c r="I84" s="10">
        <f>'2014'!I84</f>
        <v>1.163254350065108</v>
      </c>
      <c r="J84" s="10">
        <f>'2014'!J84</f>
        <v>1.4713013619669404</v>
      </c>
      <c r="K84" s="10">
        <f>'2014'!K84</f>
        <v>1.4875233910224754</v>
      </c>
      <c r="L84" s="10">
        <f>'2014'!L84</f>
        <v>1.5688792650217911</v>
      </c>
      <c r="M84" s="10">
        <f>'2014'!M84</f>
        <v>1.7924135246403066</v>
      </c>
      <c r="N84" s="11">
        <f t="shared" si="55"/>
        <v>1.5643676130935071</v>
      </c>
      <c r="O84" s="10">
        <f>'2015'!B84</f>
        <v>1.1562730509131656</v>
      </c>
      <c r="P84" s="10">
        <f>'2015'!C84</f>
        <v>1.7586539209394136</v>
      </c>
      <c r="Q84" s="10">
        <f>'2015'!D84</f>
        <v>1.3701315359070525</v>
      </c>
      <c r="R84" s="10">
        <f>'2015'!E84</f>
        <v>1.1685989413430795</v>
      </c>
      <c r="S84" s="10">
        <f>'2015'!F84</f>
        <v>1.2717460850974203</v>
      </c>
      <c r="T84" s="10">
        <f>'2015'!G84</f>
        <v>1.9571833262816172</v>
      </c>
      <c r="U84" s="10">
        <f>'2015'!H84</f>
        <v>1.683352101891284</v>
      </c>
      <c r="V84" s="10">
        <f>'2015'!I84</f>
        <v>1.5210245510640927</v>
      </c>
      <c r="W84" s="10">
        <f>'2015'!J84</f>
        <v>1.5822287460384388</v>
      </c>
      <c r="X84" s="10">
        <f>'2015'!K84</f>
        <v>2.0214972173014782</v>
      </c>
      <c r="Y84" s="10">
        <f>'2015'!L84</f>
        <v>2.0534623282026492</v>
      </c>
      <c r="Z84" s="10">
        <f>'2015'!M84</f>
        <v>1.9320860592005606</v>
      </c>
      <c r="AA84" s="11">
        <f>'2015'!N84</f>
        <v>1.5482023796145183</v>
      </c>
      <c r="AB84" s="11">
        <f t="shared" si="56"/>
        <v>-1.6165233478988794E-2</v>
      </c>
      <c r="AC84" s="13">
        <f t="shared" si="57"/>
        <v>-1.0333398201093125E-2</v>
      </c>
      <c r="AE84" s="13"/>
      <c r="AF84" s="13"/>
    </row>
    <row r="85" spans="1:32" x14ac:dyDescent="0.3">
      <c r="A85" s="1" t="s">
        <v>1</v>
      </c>
      <c r="B85" s="11">
        <f>B73/(B79/1000)</f>
        <v>2.4585204523608537</v>
      </c>
      <c r="C85" s="11">
        <f t="shared" ref="C85:N85" si="58">C73/(C79/1000)</f>
        <v>2.7342126470372188</v>
      </c>
      <c r="D85" s="11">
        <f t="shared" si="58"/>
        <v>2.7643891623577428</v>
      </c>
      <c r="E85" s="11">
        <f t="shared" si="58"/>
        <v>2.6673901874442936</v>
      </c>
      <c r="F85" s="11">
        <f t="shared" si="58"/>
        <v>2.8058119338634926</v>
      </c>
      <c r="G85" s="11">
        <f t="shared" si="58"/>
        <v>2.6188828726594058</v>
      </c>
      <c r="H85" s="11">
        <f t="shared" si="58"/>
        <v>2.1881960274068568</v>
      </c>
      <c r="I85" s="11">
        <f t="shared" si="58"/>
        <v>1.7843939698196032</v>
      </c>
      <c r="J85" s="11">
        <f t="shared" si="58"/>
        <v>2.185153962601432</v>
      </c>
      <c r="K85" s="11">
        <f t="shared" si="58"/>
        <v>2.0015037778383458</v>
      </c>
      <c r="L85" s="11">
        <f t="shared" si="58"/>
        <v>2.4073660232944292</v>
      </c>
      <c r="M85" s="11">
        <f t="shared" si="58"/>
        <v>2.4597345207125278</v>
      </c>
      <c r="N85" s="11">
        <f t="shared" si="58"/>
        <v>2.4056561635388505</v>
      </c>
      <c r="O85" s="11">
        <f>'2015'!B85</f>
        <v>1.9121312422299215</v>
      </c>
      <c r="P85" s="11">
        <f>'2015'!C85</f>
        <v>2.5722628001965555</v>
      </c>
      <c r="Q85" s="11">
        <f>'2015'!D85</f>
        <v>2.2488940444479941</v>
      </c>
      <c r="R85" s="11">
        <f>'2015'!E85</f>
        <v>2.0007829471540153</v>
      </c>
      <c r="S85" s="11">
        <f>'2015'!F85</f>
        <v>2.1776114743671107</v>
      </c>
      <c r="T85" s="11">
        <f>'2015'!G85</f>
        <v>2.9335239593773017</v>
      </c>
      <c r="U85" s="11">
        <f>'2015'!H85</f>
        <v>2.7145697817520298</v>
      </c>
      <c r="V85" s="11">
        <f>'2015'!I85</f>
        <v>2.3210525540823497</v>
      </c>
      <c r="W85" s="11">
        <f>'2015'!J85</f>
        <v>2.4223253042893149</v>
      </c>
      <c r="X85" s="11">
        <f>'2015'!K85</f>
        <v>2.9052896272067272</v>
      </c>
      <c r="Y85" s="11">
        <f>'2015'!L85</f>
        <v>3.2016150853684771</v>
      </c>
      <c r="Z85" s="11">
        <f>'2015'!M85</f>
        <v>3.305758868472684</v>
      </c>
      <c r="AA85" s="11">
        <f>'2015'!N85</f>
        <v>2.4686030602101448</v>
      </c>
      <c r="AB85" s="11">
        <f>AA85-N85</f>
        <v>6.2946896671294272E-2</v>
      </c>
      <c r="AC85" s="14">
        <f t="shared" si="57"/>
        <v>2.6166206802677894E-2</v>
      </c>
      <c r="AE85" s="14"/>
      <c r="AF85" s="14"/>
    </row>
  </sheetData>
  <mergeCells count="1">
    <mergeCell ref="AE1:AF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4"/>
  <sheetViews>
    <sheetView workbookViewId="0">
      <selection activeCell="L31" sqref="B2:L31"/>
    </sheetView>
  </sheetViews>
  <sheetFormatPr defaultRowHeight="14.4" x14ac:dyDescent="0.3"/>
  <cols>
    <col min="2" max="2" width="11.44140625" customWidth="1"/>
    <col min="3" max="3" width="8" bestFit="1" customWidth="1"/>
    <col min="4" max="6" width="12.109375" customWidth="1"/>
    <col min="7" max="7" width="13.77734375" bestFit="1" customWidth="1"/>
    <col min="8" max="10" width="11.88671875" bestFit="1" customWidth="1"/>
    <col min="11" max="11" width="12" customWidth="1"/>
    <col min="12" max="12" width="11.88671875" customWidth="1"/>
    <col min="13" max="13" width="11.88671875" bestFit="1" customWidth="1"/>
  </cols>
  <sheetData>
    <row r="2" spans="2:12" x14ac:dyDescent="0.3">
      <c r="B2" s="21" t="s">
        <v>14</v>
      </c>
      <c r="C2" t="s" vm="1">
        <v>17</v>
      </c>
    </row>
    <row r="4" spans="2:12" x14ac:dyDescent="0.3">
      <c r="B4" s="21" t="s">
        <v>57</v>
      </c>
      <c r="D4" s="21" t="s">
        <v>15</v>
      </c>
      <c r="E4" s="21" t="s">
        <v>13</v>
      </c>
    </row>
    <row r="5" spans="2:12" x14ac:dyDescent="0.3">
      <c r="D5" t="s">
        <v>16</v>
      </c>
      <c r="E5" t="s">
        <v>16</v>
      </c>
      <c r="F5" t="s">
        <v>16</v>
      </c>
      <c r="G5" t="s">
        <v>58</v>
      </c>
      <c r="H5" t="s">
        <v>0</v>
      </c>
      <c r="I5" t="s">
        <v>0</v>
      </c>
      <c r="J5" t="s">
        <v>0</v>
      </c>
      <c r="K5" t="s">
        <v>59</v>
      </c>
      <c r="L5" t="s">
        <v>54</v>
      </c>
    </row>
    <row r="6" spans="2:12" x14ac:dyDescent="0.3">
      <c r="B6" s="21" t="s">
        <v>55</v>
      </c>
      <c r="C6" s="21" t="s">
        <v>56</v>
      </c>
      <c r="D6" t="s">
        <v>9</v>
      </c>
      <c r="E6" t="s">
        <v>8</v>
      </c>
      <c r="F6" t="s">
        <v>7</v>
      </c>
      <c r="H6" t="s">
        <v>9</v>
      </c>
      <c r="I6" t="s">
        <v>8</v>
      </c>
      <c r="J6" t="s">
        <v>7</v>
      </c>
    </row>
    <row r="7" spans="2:12" x14ac:dyDescent="0.3">
      <c r="B7">
        <v>2015</v>
      </c>
      <c r="C7">
        <v>1</v>
      </c>
      <c r="D7" s="23">
        <v>38612436</v>
      </c>
      <c r="E7" s="23">
        <v>421044</v>
      </c>
      <c r="F7" s="23">
        <v>170300787</v>
      </c>
      <c r="G7" s="23">
        <v>209334267</v>
      </c>
      <c r="H7" s="23">
        <v>288110.44</v>
      </c>
      <c r="I7" s="23">
        <v>3368.3519999999999</v>
      </c>
      <c r="J7" s="23">
        <v>108795.8</v>
      </c>
      <c r="K7" s="22">
        <v>400274.592</v>
      </c>
      <c r="L7" s="22">
        <v>209734541.59200001</v>
      </c>
    </row>
    <row r="8" spans="2:12" x14ac:dyDescent="0.3">
      <c r="B8">
        <v>2015</v>
      </c>
      <c r="C8">
        <v>2</v>
      </c>
      <c r="D8" s="23">
        <v>37884013</v>
      </c>
      <c r="E8" s="23">
        <v>804196</v>
      </c>
      <c r="F8" s="23">
        <v>163466343</v>
      </c>
      <c r="G8" s="23">
        <v>202154552</v>
      </c>
      <c r="H8" s="23">
        <v>388167.35</v>
      </c>
      <c r="I8" s="23">
        <v>5473.3040000000001</v>
      </c>
      <c r="J8" s="23">
        <v>126353.98</v>
      </c>
      <c r="K8" s="22">
        <v>519994.63400000002</v>
      </c>
      <c r="L8" s="22">
        <v>202674546.63399997</v>
      </c>
    </row>
    <row r="9" spans="2:12" x14ac:dyDescent="0.3">
      <c r="B9">
        <v>2015</v>
      </c>
      <c r="C9">
        <v>3</v>
      </c>
      <c r="D9" s="23">
        <v>45276939</v>
      </c>
      <c r="E9" s="23">
        <v>1549591</v>
      </c>
      <c r="F9" s="23">
        <v>194235373</v>
      </c>
      <c r="G9" s="23">
        <v>241061903</v>
      </c>
      <c r="H9" s="23">
        <v>383510.86</v>
      </c>
      <c r="I9" s="23">
        <v>10059.178</v>
      </c>
      <c r="J9" s="23">
        <v>148552.64000000001</v>
      </c>
      <c r="K9" s="22">
        <v>542122.67799999996</v>
      </c>
      <c r="L9" s="22">
        <v>241604025.678</v>
      </c>
    </row>
    <row r="10" spans="2:12" x14ac:dyDescent="0.3">
      <c r="B10">
        <v>2015</v>
      </c>
      <c r="C10">
        <v>4</v>
      </c>
      <c r="D10" s="23">
        <v>47414746</v>
      </c>
      <c r="E10" s="23">
        <v>1697769</v>
      </c>
      <c r="F10" s="23">
        <v>221580084</v>
      </c>
      <c r="G10" s="23">
        <v>270692599</v>
      </c>
      <c r="H10" s="23">
        <v>402427.97</v>
      </c>
      <c r="I10" s="23">
        <v>10672.755999999999</v>
      </c>
      <c r="J10" s="23">
        <v>128496.41</v>
      </c>
      <c r="K10" s="22">
        <v>541597.13599999994</v>
      </c>
      <c r="L10" s="22">
        <v>271234196.13600004</v>
      </c>
    </row>
    <row r="11" spans="2:12" x14ac:dyDescent="0.3">
      <c r="B11">
        <v>2015</v>
      </c>
      <c r="C11">
        <v>5</v>
      </c>
      <c r="D11" s="23">
        <v>47873568</v>
      </c>
      <c r="E11" s="23">
        <v>2087520</v>
      </c>
      <c r="F11" s="23">
        <v>216717080</v>
      </c>
      <c r="G11" s="23">
        <v>266678168</v>
      </c>
      <c r="H11" s="23">
        <v>419341.89</v>
      </c>
      <c r="I11" s="23">
        <v>12707.088599999999</v>
      </c>
      <c r="J11" s="23">
        <v>148672.46000000002</v>
      </c>
      <c r="K11" s="22">
        <v>580721.43859999999</v>
      </c>
      <c r="L11" s="22">
        <v>267258889.43859997</v>
      </c>
    </row>
    <row r="12" spans="2:12" x14ac:dyDescent="0.3">
      <c r="B12">
        <v>2015</v>
      </c>
      <c r="C12">
        <v>6</v>
      </c>
      <c r="D12" s="23">
        <v>45514480</v>
      </c>
      <c r="E12" s="23">
        <v>1901534.1082123364</v>
      </c>
      <c r="F12" s="23">
        <v>158064892</v>
      </c>
      <c r="G12" s="23">
        <v>205480906.10821232</v>
      </c>
      <c r="H12" s="23">
        <v>437335.99</v>
      </c>
      <c r="I12" s="23">
        <v>12512.061299999999</v>
      </c>
      <c r="J12" s="23">
        <v>152935.10999999999</v>
      </c>
      <c r="K12" s="22">
        <v>602783.16130000004</v>
      </c>
      <c r="L12" s="22">
        <v>206083689.26951233</v>
      </c>
    </row>
    <row r="13" spans="2:12" x14ac:dyDescent="0.3">
      <c r="B13">
        <v>2015</v>
      </c>
      <c r="C13">
        <v>7</v>
      </c>
      <c r="D13" s="23">
        <v>45303435</v>
      </c>
      <c r="E13" s="23">
        <v>1311894.0218054235</v>
      </c>
      <c r="F13" s="23">
        <v>159377798</v>
      </c>
      <c r="G13" s="23">
        <v>205993127.02180541</v>
      </c>
      <c r="H13" s="23">
        <v>414343.53</v>
      </c>
      <c r="I13" s="23">
        <v>8609.3477999999996</v>
      </c>
      <c r="J13" s="23">
        <v>136229.84</v>
      </c>
      <c r="K13" s="22">
        <v>559182.71779999998</v>
      </c>
      <c r="L13" s="22">
        <v>206552309.73960543</v>
      </c>
    </row>
    <row r="14" spans="2:12" x14ac:dyDescent="0.3">
      <c r="B14">
        <v>2015</v>
      </c>
      <c r="C14">
        <v>8</v>
      </c>
      <c r="D14" s="23">
        <v>39557762</v>
      </c>
      <c r="E14" s="23">
        <v>1716450</v>
      </c>
      <c r="F14" s="23">
        <v>181825564</v>
      </c>
      <c r="G14" s="23">
        <v>223099776</v>
      </c>
      <c r="H14" s="23">
        <v>374811.57999999996</v>
      </c>
      <c r="I14" s="23">
        <v>10692.984899999999</v>
      </c>
      <c r="J14" s="23">
        <v>132321.74</v>
      </c>
      <c r="K14" s="22">
        <v>517826.30489999999</v>
      </c>
      <c r="L14" s="22">
        <v>223617602.30489999</v>
      </c>
    </row>
    <row r="15" spans="2:12" x14ac:dyDescent="0.3">
      <c r="B15">
        <v>2015</v>
      </c>
      <c r="C15">
        <v>9</v>
      </c>
      <c r="D15" s="23">
        <v>32993515</v>
      </c>
      <c r="E15" s="23">
        <v>770936</v>
      </c>
      <c r="F15" s="23">
        <v>156428885</v>
      </c>
      <c r="G15" s="23">
        <v>190193336</v>
      </c>
      <c r="H15" s="23">
        <v>330885.45999999996</v>
      </c>
      <c r="I15" s="23">
        <v>7598.7704999999996</v>
      </c>
      <c r="J15" s="23">
        <v>122225.9</v>
      </c>
      <c r="K15" s="22">
        <v>460710.13049999997</v>
      </c>
      <c r="L15" s="22">
        <v>190654046.13049999</v>
      </c>
    </row>
    <row r="16" spans="2:12" x14ac:dyDescent="0.3">
      <c r="B16">
        <v>2015</v>
      </c>
      <c r="C16">
        <v>10</v>
      </c>
      <c r="D16" s="23">
        <v>31531713</v>
      </c>
      <c r="E16" s="23">
        <v>515511</v>
      </c>
      <c r="F16" s="23">
        <v>107161055</v>
      </c>
      <c r="G16" s="23">
        <v>139208279</v>
      </c>
      <c r="H16" s="23">
        <v>320510.21999999997</v>
      </c>
      <c r="I16" s="23">
        <v>4924.799</v>
      </c>
      <c r="J16" s="23">
        <v>79005.350000000006</v>
      </c>
      <c r="K16" s="22">
        <v>404440.36899999995</v>
      </c>
      <c r="L16" s="22">
        <v>139612719.36900002</v>
      </c>
    </row>
    <row r="17" spans="2:12" x14ac:dyDescent="0.3">
      <c r="B17">
        <v>2015</v>
      </c>
      <c r="C17">
        <v>11</v>
      </c>
      <c r="D17" s="23">
        <v>31750744</v>
      </c>
      <c r="E17" s="23">
        <v>436405</v>
      </c>
      <c r="F17" s="23">
        <v>89918347</v>
      </c>
      <c r="G17" s="23">
        <v>122105496</v>
      </c>
      <c r="H17" s="23">
        <v>314468.83</v>
      </c>
      <c r="I17" s="23">
        <v>4145.7079999999996</v>
      </c>
      <c r="J17" s="23">
        <v>72320.260000000009</v>
      </c>
      <c r="K17" s="22">
        <v>390934.79799999995</v>
      </c>
      <c r="L17" s="22">
        <v>122496430.79800002</v>
      </c>
    </row>
    <row r="18" spans="2:12" x14ac:dyDescent="0.3">
      <c r="B18">
        <v>2015</v>
      </c>
      <c r="C18">
        <v>12</v>
      </c>
      <c r="D18" s="23">
        <v>30035867</v>
      </c>
      <c r="E18" s="23">
        <v>423014</v>
      </c>
      <c r="F18" s="23">
        <v>86554644</v>
      </c>
      <c r="G18" s="23">
        <v>117013525</v>
      </c>
      <c r="H18" s="23">
        <v>302641.83999999997</v>
      </c>
      <c r="I18" s="23">
        <v>4012.098</v>
      </c>
      <c r="J18" s="23">
        <v>80164.56</v>
      </c>
      <c r="K18" s="22">
        <v>386818.49800000002</v>
      </c>
      <c r="L18" s="22">
        <v>117400343.498</v>
      </c>
    </row>
    <row r="19" spans="2:12" x14ac:dyDescent="0.3">
      <c r="B19">
        <v>2016</v>
      </c>
      <c r="C19">
        <v>1</v>
      </c>
      <c r="D19" s="23">
        <v>35644307</v>
      </c>
      <c r="E19" s="23">
        <v>367911</v>
      </c>
      <c r="F19" s="23">
        <v>95803501</v>
      </c>
      <c r="G19" s="23">
        <v>131815719</v>
      </c>
      <c r="H19" s="23">
        <v>391604.94</v>
      </c>
      <c r="I19" s="23">
        <v>2848.529</v>
      </c>
      <c r="J19" s="23">
        <v>63489.41</v>
      </c>
      <c r="K19" s="22">
        <v>457942.87900000002</v>
      </c>
      <c r="L19" s="22">
        <v>132273661.87900001</v>
      </c>
    </row>
    <row r="20" spans="2:12" x14ac:dyDescent="0.3">
      <c r="B20">
        <v>2016</v>
      </c>
      <c r="C20">
        <v>2</v>
      </c>
      <c r="D20" s="23">
        <v>37006755</v>
      </c>
      <c r="E20" s="23">
        <v>571184</v>
      </c>
      <c r="F20" s="23">
        <v>105290205</v>
      </c>
      <c r="G20" s="23">
        <v>142868144</v>
      </c>
      <c r="H20" s="23">
        <v>448038.35000000003</v>
      </c>
      <c r="I20" s="23">
        <v>3881.0010000000002</v>
      </c>
      <c r="J20" s="23">
        <v>81004.62999999999</v>
      </c>
      <c r="K20" s="22">
        <v>532923.98100000003</v>
      </c>
      <c r="L20" s="22">
        <v>143401067.98100001</v>
      </c>
    </row>
    <row r="21" spans="2:12" x14ac:dyDescent="0.3">
      <c r="B21">
        <v>2016</v>
      </c>
      <c r="C21">
        <v>3</v>
      </c>
      <c r="D21" s="23">
        <v>41725347</v>
      </c>
      <c r="E21" s="23">
        <v>845694</v>
      </c>
      <c r="F21" s="23">
        <v>137329018</v>
      </c>
      <c r="G21" s="23">
        <v>179900059</v>
      </c>
      <c r="H21" s="23">
        <v>469332.84</v>
      </c>
      <c r="I21" s="23">
        <v>5120.4699999999993</v>
      </c>
      <c r="J21" s="23">
        <v>117291.43</v>
      </c>
      <c r="K21" s="22">
        <v>591744.74</v>
      </c>
      <c r="L21" s="22">
        <v>180491803.73999998</v>
      </c>
    </row>
    <row r="22" spans="2:12" x14ac:dyDescent="0.3">
      <c r="B22">
        <v>2016</v>
      </c>
      <c r="C22">
        <v>4</v>
      </c>
      <c r="D22" s="23">
        <v>41011672</v>
      </c>
      <c r="E22" s="23">
        <v>1442459</v>
      </c>
      <c r="F22" s="23">
        <v>128914333</v>
      </c>
      <c r="G22" s="23">
        <v>171368464</v>
      </c>
      <c r="H22" s="23">
        <v>483536.11000000004</v>
      </c>
      <c r="I22" s="23">
        <v>8509.57</v>
      </c>
      <c r="J22" s="23">
        <v>99736.82</v>
      </c>
      <c r="K22" s="22">
        <v>591782.5</v>
      </c>
      <c r="L22" s="22">
        <v>171960246.5</v>
      </c>
    </row>
    <row r="23" spans="2:12" x14ac:dyDescent="0.3">
      <c r="B23">
        <v>2016</v>
      </c>
      <c r="C23">
        <v>5</v>
      </c>
      <c r="D23" s="23">
        <v>45877169</v>
      </c>
      <c r="E23" s="23">
        <v>1649510</v>
      </c>
      <c r="F23" s="23">
        <v>159872923</v>
      </c>
      <c r="G23" s="23">
        <v>207399602</v>
      </c>
      <c r="H23" s="23">
        <v>514994.99</v>
      </c>
      <c r="I23" s="23">
        <v>9317.0360000000001</v>
      </c>
      <c r="J23" s="23">
        <v>138041.88</v>
      </c>
      <c r="K23" s="22">
        <v>662353.90599999996</v>
      </c>
      <c r="L23" s="22">
        <v>208061955.90599996</v>
      </c>
    </row>
    <row r="24" spans="2:12" x14ac:dyDescent="0.3">
      <c r="B24">
        <v>2016</v>
      </c>
      <c r="C24">
        <v>6</v>
      </c>
      <c r="D24" s="23">
        <v>42372982</v>
      </c>
      <c r="E24" s="23">
        <v>1629556</v>
      </c>
      <c r="F24" s="23">
        <v>173743310</v>
      </c>
      <c r="G24" s="23">
        <v>217745848</v>
      </c>
      <c r="H24" s="23">
        <v>474417.45</v>
      </c>
      <c r="I24" s="23">
        <v>9123.3940000000002</v>
      </c>
      <c r="J24" s="23">
        <v>153416.03</v>
      </c>
      <c r="K24" s="22">
        <v>636956.87399999995</v>
      </c>
      <c r="L24" s="22">
        <v>218382804.87400001</v>
      </c>
    </row>
    <row r="25" spans="2:12" x14ac:dyDescent="0.3">
      <c r="B25">
        <v>2016</v>
      </c>
      <c r="C25">
        <v>7</v>
      </c>
      <c r="D25" s="23">
        <v>40972221</v>
      </c>
      <c r="E25" s="23">
        <v>1339293</v>
      </c>
      <c r="F25" s="23">
        <v>187509469</v>
      </c>
      <c r="G25" s="23">
        <v>229820983</v>
      </c>
      <c r="H25" s="23">
        <v>434937.67999999993</v>
      </c>
      <c r="I25" s="23">
        <v>7837.8630999999996</v>
      </c>
      <c r="J25" s="23">
        <v>134417.13</v>
      </c>
      <c r="K25" s="22">
        <v>577192.6730999999</v>
      </c>
      <c r="L25" s="22">
        <v>230398175.67309996</v>
      </c>
    </row>
    <row r="26" spans="2:12" x14ac:dyDescent="0.3">
      <c r="B26">
        <v>2016</v>
      </c>
      <c r="C26">
        <v>8</v>
      </c>
      <c r="D26" s="23">
        <v>39950719</v>
      </c>
      <c r="E26" s="23">
        <v>760690</v>
      </c>
      <c r="F26" s="23">
        <v>206287668</v>
      </c>
      <c r="G26" s="23">
        <v>246999077</v>
      </c>
      <c r="H26" s="23">
        <v>408067.51</v>
      </c>
      <c r="I26" s="23">
        <v>4995.0680000000002</v>
      </c>
      <c r="J26" s="23">
        <v>142108.522</v>
      </c>
      <c r="K26" s="22">
        <v>555171.1</v>
      </c>
      <c r="L26" s="22">
        <v>247554248.09999999</v>
      </c>
    </row>
    <row r="27" spans="2:12" x14ac:dyDescent="0.3">
      <c r="B27">
        <v>2016</v>
      </c>
      <c r="C27">
        <v>9</v>
      </c>
      <c r="D27" s="22">
        <v>33769753</v>
      </c>
      <c r="E27" s="22">
        <v>443329</v>
      </c>
      <c r="F27" s="22">
        <v>190412011</v>
      </c>
      <c r="G27" s="23">
        <v>224625093</v>
      </c>
      <c r="H27" s="22">
        <v>392357</v>
      </c>
      <c r="I27" s="22">
        <v>3106</v>
      </c>
      <c r="J27" s="22">
        <v>125310</v>
      </c>
      <c r="K27" s="22">
        <v>520773</v>
      </c>
      <c r="L27" s="22">
        <v>225145866</v>
      </c>
    </row>
    <row r="28" spans="2:12" x14ac:dyDescent="0.3">
      <c r="B28">
        <v>2016</v>
      </c>
      <c r="C28">
        <v>10</v>
      </c>
      <c r="D28" s="22">
        <v>0</v>
      </c>
      <c r="E28" s="22">
        <v>0</v>
      </c>
      <c r="F28" s="22">
        <v>0</v>
      </c>
      <c r="G28" s="23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</row>
    <row r="29" spans="2:12" x14ac:dyDescent="0.3">
      <c r="B29">
        <v>2016</v>
      </c>
      <c r="C29">
        <v>11</v>
      </c>
      <c r="D29" s="22">
        <v>0</v>
      </c>
      <c r="E29" s="22">
        <v>0</v>
      </c>
      <c r="F29" s="22">
        <v>0</v>
      </c>
      <c r="G29" s="23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</row>
    <row r="30" spans="2:12" x14ac:dyDescent="0.3">
      <c r="B30">
        <v>2016</v>
      </c>
      <c r="C30">
        <v>12</v>
      </c>
      <c r="D30" s="22">
        <v>0</v>
      </c>
      <c r="E30" s="22">
        <v>0</v>
      </c>
      <c r="F30" s="22">
        <v>0</v>
      </c>
      <c r="G30" s="23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</row>
    <row r="31" spans="2:12" x14ac:dyDescent="0.3">
      <c r="B31" t="s">
        <v>54</v>
      </c>
      <c r="D31" s="22">
        <v>832080143</v>
      </c>
      <c r="E31" s="22">
        <v>22685490.130017757</v>
      </c>
      <c r="F31" s="22">
        <v>3290793290</v>
      </c>
      <c r="G31" s="23">
        <v>4145558923.1300178</v>
      </c>
      <c r="H31" s="22">
        <v>8393842.8300000001</v>
      </c>
      <c r="I31" s="22">
        <v>149515.37920000002</v>
      </c>
      <c r="J31" s="22">
        <v>2490889.9019999993</v>
      </c>
      <c r="K31" s="22">
        <v>11034248.111199996</v>
      </c>
      <c r="L31" s="22">
        <v>4156593171.2412176</v>
      </c>
    </row>
    <row r="34" spans="10:10" x14ac:dyDescent="0.3">
      <c r="J34" s="23">
        <f>SUM(J15:J26)</f>
        <v>1283221.9220000003</v>
      </c>
    </row>
  </sheetData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0"/>
  <sheetViews>
    <sheetView workbookViewId="0">
      <selection activeCell="D6" sqref="D6:F25"/>
    </sheetView>
  </sheetViews>
  <sheetFormatPr defaultRowHeight="14.4" x14ac:dyDescent="0.3"/>
  <cols>
    <col min="3" max="3" width="8" customWidth="1"/>
    <col min="4" max="6" width="13.33203125" bestFit="1" customWidth="1"/>
    <col min="7" max="7" width="9.88671875" customWidth="1"/>
  </cols>
  <sheetData>
    <row r="1" spans="2:7" x14ac:dyDescent="0.3">
      <c r="B1" s="21" t="s">
        <v>15</v>
      </c>
      <c r="C1" t="s" vm="2">
        <v>6</v>
      </c>
    </row>
    <row r="2" spans="2:7" x14ac:dyDescent="0.3">
      <c r="B2" s="21" t="s">
        <v>13</v>
      </c>
      <c r="C2" t="s" vm="3">
        <v>17</v>
      </c>
    </row>
    <row r="4" spans="2:7" x14ac:dyDescent="0.3">
      <c r="B4" s="21" t="s">
        <v>57</v>
      </c>
      <c r="D4" s="21" t="s">
        <v>14</v>
      </c>
    </row>
    <row r="5" spans="2:7" x14ac:dyDescent="0.3">
      <c r="B5" s="21" t="s">
        <v>55</v>
      </c>
      <c r="C5" s="21" t="s">
        <v>56</v>
      </c>
      <c r="D5" t="s">
        <v>2</v>
      </c>
      <c r="E5" t="s">
        <v>3</v>
      </c>
      <c r="F5" t="s">
        <v>4</v>
      </c>
      <c r="G5" t="s">
        <v>54</v>
      </c>
    </row>
    <row r="6" spans="2:7" x14ac:dyDescent="0.3">
      <c r="B6">
        <v>2015</v>
      </c>
      <c r="C6">
        <v>1</v>
      </c>
      <c r="D6" s="22">
        <v>2.8795999999999999</v>
      </c>
      <c r="E6" s="22">
        <v>3.0973000000000002</v>
      </c>
      <c r="F6" s="22">
        <v>1.1563000000000001</v>
      </c>
      <c r="G6" s="22">
        <v>7.1332000000000004</v>
      </c>
    </row>
    <row r="7" spans="2:7" x14ac:dyDescent="0.3">
      <c r="B7">
        <v>2015</v>
      </c>
      <c r="C7">
        <v>2</v>
      </c>
      <c r="D7" s="22">
        <v>3.9369000000000001</v>
      </c>
      <c r="E7" s="22">
        <v>3.6621000000000001</v>
      </c>
      <c r="F7" s="22">
        <v>1.7586999999999999</v>
      </c>
      <c r="G7" s="22">
        <v>9.3576999999999995</v>
      </c>
    </row>
    <row r="8" spans="2:7" x14ac:dyDescent="0.3">
      <c r="B8">
        <v>2015</v>
      </c>
      <c r="C8">
        <v>3</v>
      </c>
      <c r="D8" s="22">
        <v>3.1842000000000001</v>
      </c>
      <c r="E8" s="22">
        <v>3.5013999999999998</v>
      </c>
      <c r="F8" s="22">
        <v>1.3701000000000001</v>
      </c>
      <c r="G8" s="22">
        <v>8.0556999999999999</v>
      </c>
    </row>
    <row r="9" spans="2:7" x14ac:dyDescent="0.3">
      <c r="B9">
        <v>2015</v>
      </c>
      <c r="C9">
        <v>4</v>
      </c>
      <c r="D9" s="22">
        <v>2.5537000000000001</v>
      </c>
      <c r="E9" s="22">
        <v>3.2845</v>
      </c>
      <c r="F9" s="22">
        <v>1.1686000000000001</v>
      </c>
      <c r="G9" s="22">
        <v>7.0068000000000001</v>
      </c>
    </row>
    <row r="10" spans="2:7" x14ac:dyDescent="0.3">
      <c r="B10">
        <v>2015</v>
      </c>
      <c r="C10">
        <v>5</v>
      </c>
      <c r="D10" s="22">
        <v>2.8984000000000001</v>
      </c>
      <c r="E10" s="22">
        <v>3.3946999999999998</v>
      </c>
      <c r="F10" s="22">
        <v>1.2717000000000001</v>
      </c>
      <c r="G10" s="22">
        <v>7.5648</v>
      </c>
    </row>
    <row r="11" spans="2:7" x14ac:dyDescent="0.3">
      <c r="B11">
        <v>2015</v>
      </c>
      <c r="C11">
        <v>6</v>
      </c>
      <c r="D11" s="22">
        <v>4.8345000000000002</v>
      </c>
      <c r="E11" s="22">
        <v>3.6974</v>
      </c>
      <c r="F11" s="22">
        <v>1.9572000000000001</v>
      </c>
      <c r="G11" s="22">
        <v>10.489100000000001</v>
      </c>
    </row>
    <row r="12" spans="2:7" x14ac:dyDescent="0.3">
      <c r="B12">
        <v>2015</v>
      </c>
      <c r="C12">
        <v>7</v>
      </c>
      <c r="D12" s="22">
        <v>6.2626999999999997</v>
      </c>
      <c r="E12" s="22">
        <v>3.4011999999999998</v>
      </c>
      <c r="F12" s="22">
        <v>1.6834</v>
      </c>
      <c r="G12" s="22">
        <v>11.347299999999999</v>
      </c>
    </row>
    <row r="13" spans="2:7" x14ac:dyDescent="0.3">
      <c r="B13">
        <v>2015</v>
      </c>
      <c r="C13">
        <v>8</v>
      </c>
      <c r="D13" s="22">
        <v>4.5003000000000002</v>
      </c>
      <c r="E13" s="22">
        <v>3.2930999999999999</v>
      </c>
      <c r="F13" s="22">
        <v>1.5209999999999999</v>
      </c>
      <c r="G13" s="22">
        <v>9.3143999999999991</v>
      </c>
    </row>
    <row r="14" spans="2:7" x14ac:dyDescent="0.3">
      <c r="B14">
        <v>2015</v>
      </c>
      <c r="C14">
        <v>9</v>
      </c>
      <c r="D14" s="22">
        <v>3.2166999999999999</v>
      </c>
      <c r="E14" s="22">
        <v>3.7256</v>
      </c>
      <c r="F14" s="22">
        <v>1.5822000000000001</v>
      </c>
      <c r="G14" s="22">
        <v>8.5244999999999997</v>
      </c>
    </row>
    <row r="15" spans="2:7" x14ac:dyDescent="0.3">
      <c r="B15">
        <v>2015</v>
      </c>
      <c r="C15">
        <v>10</v>
      </c>
      <c r="D15" s="22">
        <v>3.7608999999999999</v>
      </c>
      <c r="E15" s="22">
        <v>4.0452000000000004</v>
      </c>
      <c r="F15" s="22">
        <v>2.0215000000000001</v>
      </c>
      <c r="G15" s="22">
        <v>9.8276000000000003</v>
      </c>
    </row>
    <row r="16" spans="2:7" x14ac:dyDescent="0.3">
      <c r="B16">
        <v>2015</v>
      </c>
      <c r="C16">
        <v>11</v>
      </c>
      <c r="D16" s="22">
        <v>4.2361000000000004</v>
      </c>
      <c r="E16" s="22">
        <v>4.7686999999999999</v>
      </c>
      <c r="F16" s="22">
        <v>2.0535000000000001</v>
      </c>
      <c r="G16" s="22">
        <v>11.058299999999999</v>
      </c>
    </row>
    <row r="17" spans="2:7" x14ac:dyDescent="0.3">
      <c r="B17">
        <v>2015</v>
      </c>
      <c r="C17">
        <v>12</v>
      </c>
      <c r="D17" s="22">
        <v>4.1742999999999997</v>
      </c>
      <c r="E17" s="22">
        <v>5.1860999999999997</v>
      </c>
      <c r="F17" s="22">
        <v>1.9320999999999999</v>
      </c>
      <c r="G17" s="22">
        <v>11.2925</v>
      </c>
    </row>
    <row r="18" spans="2:7" x14ac:dyDescent="0.3">
      <c r="B18">
        <v>2016</v>
      </c>
      <c r="C18">
        <v>1</v>
      </c>
      <c r="D18" s="22">
        <v>3.2063999999999999</v>
      </c>
      <c r="E18" s="22">
        <v>4.6414999999999997</v>
      </c>
      <c r="F18" s="22">
        <v>2.3917999999999999</v>
      </c>
      <c r="G18" s="22">
        <v>10.239699999999999</v>
      </c>
    </row>
    <row r="19" spans="2:7" x14ac:dyDescent="0.3">
      <c r="B19">
        <v>2016</v>
      </c>
      <c r="C19">
        <v>2</v>
      </c>
      <c r="D19" s="22">
        <v>3.3250000000000002</v>
      </c>
      <c r="E19" s="22">
        <v>4.8398000000000003</v>
      </c>
      <c r="F19" s="22">
        <v>2.7107999999999999</v>
      </c>
      <c r="G19" s="22">
        <v>10.8756</v>
      </c>
    </row>
    <row r="20" spans="2:7" x14ac:dyDescent="0.3">
      <c r="B20">
        <v>2016</v>
      </c>
      <c r="C20">
        <v>3</v>
      </c>
      <c r="D20" s="22">
        <v>3.0811999999999999</v>
      </c>
      <c r="E20" s="22">
        <v>4.7770000000000001</v>
      </c>
      <c r="F20" s="22">
        <v>2.1394000000000002</v>
      </c>
      <c r="G20" s="22">
        <v>9.9976000000000003</v>
      </c>
    </row>
    <row r="21" spans="2:7" x14ac:dyDescent="0.3">
      <c r="B21">
        <v>2016</v>
      </c>
      <c r="C21">
        <v>4</v>
      </c>
      <c r="D21" s="22">
        <v>3.8601000000000001</v>
      </c>
      <c r="E21" s="22">
        <v>5.0156999999999998</v>
      </c>
      <c r="F21" s="22">
        <v>2.1743999999999999</v>
      </c>
      <c r="G21" s="22">
        <v>11.0502</v>
      </c>
    </row>
    <row r="22" spans="2:7" x14ac:dyDescent="0.3">
      <c r="B22">
        <v>2016</v>
      </c>
      <c r="C22">
        <v>5</v>
      </c>
      <c r="D22" s="22">
        <v>3.7822</v>
      </c>
      <c r="E22" s="22">
        <v>4.2028999999999996</v>
      </c>
      <c r="F22" s="22">
        <v>2.13</v>
      </c>
      <c r="G22" s="22">
        <v>10.1151</v>
      </c>
    </row>
    <row r="23" spans="2:7" x14ac:dyDescent="0.3">
      <c r="B23">
        <v>2016</v>
      </c>
      <c r="C23">
        <v>6</v>
      </c>
      <c r="D23" s="22">
        <v>3.1960000000000002</v>
      </c>
      <c r="E23" s="22">
        <v>3.9407999999999999</v>
      </c>
      <c r="F23" s="22">
        <v>1.8662000000000001</v>
      </c>
      <c r="G23" s="22">
        <v>9.0030000000000001</v>
      </c>
    </row>
    <row r="24" spans="2:7" x14ac:dyDescent="0.3">
      <c r="B24">
        <v>2016</v>
      </c>
      <c r="C24">
        <v>7</v>
      </c>
      <c r="D24" s="22">
        <v>2.0626000000000002</v>
      </c>
      <c r="E24" s="22">
        <v>3.68</v>
      </c>
      <c r="F24" s="22">
        <v>1.6382000000000001</v>
      </c>
      <c r="G24" s="22">
        <v>7.3808000000000007</v>
      </c>
    </row>
    <row r="25" spans="2:7" x14ac:dyDescent="0.3">
      <c r="B25">
        <v>2016</v>
      </c>
      <c r="C25">
        <v>8</v>
      </c>
      <c r="D25" s="22">
        <v>1.6092</v>
      </c>
      <c r="E25" s="22">
        <v>3.319</v>
      </c>
      <c r="F25" s="22">
        <v>1.5484</v>
      </c>
      <c r="G25" s="22">
        <v>6.4765999999999995</v>
      </c>
    </row>
    <row r="26" spans="2:7" x14ac:dyDescent="0.3">
      <c r="B26">
        <v>2016</v>
      </c>
      <c r="C26">
        <v>9</v>
      </c>
      <c r="D26" s="22">
        <v>2</v>
      </c>
      <c r="E26" s="22">
        <v>3</v>
      </c>
      <c r="F26" s="22">
        <v>2</v>
      </c>
      <c r="G26" s="22">
        <v>7</v>
      </c>
    </row>
    <row r="27" spans="2:7" x14ac:dyDescent="0.3">
      <c r="B27">
        <v>2016</v>
      </c>
      <c r="C27">
        <v>10</v>
      </c>
      <c r="D27" s="22">
        <v>0</v>
      </c>
      <c r="E27" s="22">
        <v>0</v>
      </c>
      <c r="F27" s="22">
        <v>0</v>
      </c>
      <c r="G27" s="22">
        <v>0</v>
      </c>
    </row>
    <row r="28" spans="2:7" x14ac:dyDescent="0.3">
      <c r="B28">
        <v>2016</v>
      </c>
      <c r="C28">
        <v>11</v>
      </c>
      <c r="D28" s="22">
        <v>0</v>
      </c>
      <c r="E28" s="22">
        <v>0</v>
      </c>
      <c r="F28" s="22">
        <v>0</v>
      </c>
      <c r="G28" s="22">
        <v>0</v>
      </c>
    </row>
    <row r="29" spans="2:7" x14ac:dyDescent="0.3">
      <c r="B29">
        <v>2016</v>
      </c>
      <c r="C29">
        <v>12</v>
      </c>
      <c r="D29" s="22">
        <v>0</v>
      </c>
      <c r="E29" s="22">
        <v>0</v>
      </c>
      <c r="F29" s="22">
        <v>0</v>
      </c>
      <c r="G29" s="22">
        <v>0</v>
      </c>
    </row>
    <row r="30" spans="2:7" x14ac:dyDescent="0.3">
      <c r="B30" t="s">
        <v>54</v>
      </c>
      <c r="D30" s="22">
        <v>72.561000000000007</v>
      </c>
      <c r="E30" s="22">
        <v>82.47399999999999</v>
      </c>
      <c r="F30" s="22">
        <v>38.075499999999991</v>
      </c>
      <c r="G30" s="22">
        <v>193.1105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N52"/>
  <sheetViews>
    <sheetView zoomScale="80" zoomScaleNormal="80" workbookViewId="0">
      <pane xSplit="4" ySplit="3" topLeftCell="Z4" activePane="bottomRight" state="frozen"/>
      <selection pane="topRight" activeCell="E1" sqref="E1"/>
      <selection pane="bottomLeft" activeCell="A4" sqref="A4"/>
      <selection pane="bottomRight" activeCell="B7" sqref="B7:AK9"/>
    </sheetView>
  </sheetViews>
  <sheetFormatPr defaultRowHeight="14.4" x14ac:dyDescent="0.3"/>
  <cols>
    <col min="2" max="2" width="12" customWidth="1"/>
    <col min="3" max="3" width="13.21875" bestFit="1" customWidth="1"/>
    <col min="4" max="4" width="9.44140625" customWidth="1"/>
    <col min="5" max="36" width="12.109375" bestFit="1" customWidth="1"/>
    <col min="37" max="37" width="10" customWidth="1"/>
    <col min="38" max="40" width="11" customWidth="1"/>
  </cols>
  <sheetData>
    <row r="3" spans="2:40" x14ac:dyDescent="0.3">
      <c r="B3" s="1" t="s">
        <v>13</v>
      </c>
      <c r="C3" s="1" t="s">
        <v>14</v>
      </c>
      <c r="D3" s="1" t="s">
        <v>15</v>
      </c>
      <c r="E3" s="20" t="s">
        <v>18</v>
      </c>
      <c r="F3" s="20" t="s">
        <v>19</v>
      </c>
      <c r="G3" s="20" t="s">
        <v>20</v>
      </c>
      <c r="H3" s="20" t="s">
        <v>21</v>
      </c>
      <c r="I3" s="20" t="s">
        <v>22</v>
      </c>
      <c r="J3" s="20" t="s">
        <v>23</v>
      </c>
      <c r="K3" s="20" t="s">
        <v>24</v>
      </c>
      <c r="L3" s="20" t="s">
        <v>25</v>
      </c>
      <c r="M3" s="20" t="s">
        <v>26</v>
      </c>
      <c r="N3" s="20" t="s">
        <v>27</v>
      </c>
      <c r="O3" s="20" t="s">
        <v>28</v>
      </c>
      <c r="P3" s="20" t="s">
        <v>29</v>
      </c>
      <c r="Q3" s="20" t="s">
        <v>30</v>
      </c>
      <c r="R3" s="20" t="s">
        <v>31</v>
      </c>
      <c r="S3" s="20" t="s">
        <v>32</v>
      </c>
      <c r="T3" s="20" t="s">
        <v>33</v>
      </c>
      <c r="U3" s="20" t="s">
        <v>34</v>
      </c>
      <c r="V3" s="20" t="s">
        <v>35</v>
      </c>
      <c r="W3" s="20" t="s">
        <v>36</v>
      </c>
      <c r="X3" s="20" t="s">
        <v>37</v>
      </c>
      <c r="Y3" s="20" t="s">
        <v>38</v>
      </c>
      <c r="Z3" s="20" t="s">
        <v>39</v>
      </c>
      <c r="AA3" s="20" t="s">
        <v>40</v>
      </c>
      <c r="AB3" s="20" t="s">
        <v>41</v>
      </c>
      <c r="AC3" s="20" t="s">
        <v>42</v>
      </c>
      <c r="AD3" s="20" t="s">
        <v>43</v>
      </c>
      <c r="AE3" s="20" t="s">
        <v>44</v>
      </c>
      <c r="AF3" s="20" t="s">
        <v>45</v>
      </c>
      <c r="AG3" s="20" t="s">
        <v>46</v>
      </c>
      <c r="AH3" s="20" t="s">
        <v>47</v>
      </c>
      <c r="AI3" s="20" t="s">
        <v>48</v>
      </c>
      <c r="AJ3" s="20" t="s">
        <v>49</v>
      </c>
      <c r="AK3" s="20" t="s">
        <v>50</v>
      </c>
      <c r="AL3" s="20" t="s">
        <v>51</v>
      </c>
      <c r="AM3" s="20" t="s">
        <v>52</v>
      </c>
      <c r="AN3" s="20" t="s">
        <v>53</v>
      </c>
    </row>
    <row r="4" spans="2:40" x14ac:dyDescent="0.3">
      <c r="B4" t="s">
        <v>9</v>
      </c>
      <c r="C4" t="s">
        <v>2</v>
      </c>
      <c r="D4" t="s">
        <v>0</v>
      </c>
      <c r="E4" s="17">
        <f>'2014'!B4</f>
        <v>18210</v>
      </c>
      <c r="F4" s="17">
        <f>'2014'!C4</f>
        <v>21370</v>
      </c>
      <c r="G4" s="17">
        <f>'2014'!D4</f>
        <v>43805.539999999994</v>
      </c>
      <c r="H4" s="17">
        <f>'2014'!E4</f>
        <v>51585.02</v>
      </c>
      <c r="I4" s="17">
        <f>'2014'!F4</f>
        <v>48955.1</v>
      </c>
      <c r="J4" s="17">
        <f>'2014'!G4</f>
        <v>41189.089999999997</v>
      </c>
      <c r="K4" s="17">
        <f>'2014'!H4</f>
        <v>32875.69</v>
      </c>
      <c r="L4" s="17">
        <f>'2014'!I4</f>
        <v>26975.200000000001</v>
      </c>
      <c r="M4" s="17">
        <f>'2014'!J4</f>
        <v>27284.11</v>
      </c>
      <c r="N4" s="17">
        <f>'2014'!K4</f>
        <v>21454.35</v>
      </c>
      <c r="O4" s="17">
        <f>'2014'!L4</f>
        <v>32470.230000000003</v>
      </c>
      <c r="P4" s="17">
        <f>'2014'!M4</f>
        <v>23466.89</v>
      </c>
      <c r="Q4" s="3">
        <f>'2015'!B4</f>
        <v>25620.37</v>
      </c>
      <c r="R4" s="3">
        <f>'2015'!C4</f>
        <v>37291.990000000005</v>
      </c>
      <c r="S4" s="3">
        <f>'2015'!D4</f>
        <v>40643.68</v>
      </c>
      <c r="T4" s="3">
        <f>'2015'!E4</f>
        <v>40730.350000000006</v>
      </c>
      <c r="U4" s="3">
        <f>'2015'!F4</f>
        <v>47239.100000000013</v>
      </c>
      <c r="V4" s="3">
        <f>'2015'!G4</f>
        <v>51035.239999999991</v>
      </c>
      <c r="W4" s="3">
        <f>'2015'!H4</f>
        <v>53703.250000000007</v>
      </c>
      <c r="X4" s="3">
        <f>'2015'!I4</f>
        <v>30889.29</v>
      </c>
      <c r="Y4" s="3">
        <f>'2015'!J4</f>
        <v>18136.52</v>
      </c>
      <c r="Z4" s="3">
        <f>'2015'!K4</f>
        <v>22819.309999999998</v>
      </c>
      <c r="AA4" s="3">
        <f>'2015'!L4</f>
        <v>24611.260000000009</v>
      </c>
      <c r="AB4" s="3">
        <f>'2015'!M4</f>
        <v>23842</v>
      </c>
      <c r="AC4" s="17">
        <f>'2016'!B4</f>
        <v>26004.25</v>
      </c>
      <c r="AD4" s="17">
        <f>'2016'!C4</f>
        <v>29933.59</v>
      </c>
      <c r="AE4" s="17">
        <f>'2016'!D4</f>
        <v>31522.589999999997</v>
      </c>
      <c r="AF4" s="17">
        <f>'2016'!E4</f>
        <v>38521.33</v>
      </c>
      <c r="AG4" s="17">
        <f>'2016'!F4</f>
        <v>47908.069999999992</v>
      </c>
      <c r="AH4" s="17">
        <f>'2016'!G4</f>
        <v>44981.58</v>
      </c>
      <c r="AI4" s="17">
        <f>'2016'!H4</f>
        <v>29978.030000000002</v>
      </c>
      <c r="AJ4" s="17">
        <f>'2016'!I4</f>
        <v>22821.97</v>
      </c>
      <c r="AK4" s="17">
        <f>'2016'!J4</f>
        <v>23689.05</v>
      </c>
      <c r="AL4" s="17">
        <f>'2016'!K4</f>
        <v>0</v>
      </c>
      <c r="AM4" s="17">
        <f>'2016'!L4</f>
        <v>0</v>
      </c>
      <c r="AN4" s="17">
        <f>'2016'!M4</f>
        <v>0</v>
      </c>
    </row>
    <row r="5" spans="2:40" x14ac:dyDescent="0.3">
      <c r="B5" t="s">
        <v>9</v>
      </c>
      <c r="C5" t="s">
        <v>3</v>
      </c>
      <c r="D5" t="s">
        <v>0</v>
      </c>
      <c r="E5" s="17">
        <f>'2014'!B5</f>
        <v>247669.04000000225</v>
      </c>
      <c r="F5" s="17">
        <f>'2014'!C5</f>
        <v>251129.91000000216</v>
      </c>
      <c r="G5" s="17">
        <f>'2014'!D5</f>
        <v>256901.37000000183</v>
      </c>
      <c r="H5" s="17">
        <f>'2014'!E5</f>
        <v>278023.81000000169</v>
      </c>
      <c r="I5" s="17">
        <f>'2014'!F5</f>
        <v>277768.0100000017</v>
      </c>
      <c r="J5" s="17">
        <f>'2014'!G5</f>
        <v>252348.78000000183</v>
      </c>
      <c r="K5" s="17">
        <f>'2014'!H5</f>
        <v>244920.54000000007</v>
      </c>
      <c r="L5" s="17">
        <f>'2014'!I5</f>
        <v>167436.89000000004</v>
      </c>
      <c r="M5" s="17">
        <f>'2014'!J5</f>
        <v>152036.88000000009</v>
      </c>
      <c r="N5" s="17">
        <f>'2014'!K5</f>
        <v>116656.74000000008</v>
      </c>
      <c r="O5" s="17">
        <f>'2014'!L5</f>
        <v>144800.69000000012</v>
      </c>
      <c r="P5" s="17">
        <f>'2014'!M5</f>
        <v>118531.0600000001</v>
      </c>
      <c r="Q5" s="3">
        <f>'2015'!B5</f>
        <v>165643.63000000009</v>
      </c>
      <c r="R5" s="3">
        <f>'2015'!C5</f>
        <v>204008.69000000015</v>
      </c>
      <c r="S5" s="3">
        <f>'2015'!D5</f>
        <v>223437.62000000011</v>
      </c>
      <c r="T5" s="3">
        <f>'2015'!E5</f>
        <v>234466.80000000005</v>
      </c>
      <c r="U5" s="3">
        <f>'2015'!F5</f>
        <v>247478.53000000009</v>
      </c>
      <c r="V5" s="3">
        <f>'2015'!G5</f>
        <v>252157.15999999866</v>
      </c>
      <c r="W5" s="3">
        <f>'2015'!H5</f>
        <v>243554.83000000048</v>
      </c>
      <c r="X5" s="3">
        <f>'2015'!I5</f>
        <v>203236.33000000005</v>
      </c>
      <c r="Y5" s="3">
        <f>'2015'!J5</f>
        <v>185706.72</v>
      </c>
      <c r="Z5" s="3">
        <f>'2015'!K5</f>
        <v>171960.12000000005</v>
      </c>
      <c r="AA5" s="3">
        <f>'2015'!L5</f>
        <v>178974.54000000021</v>
      </c>
      <c r="AB5" s="3">
        <f>'2015'!M5</f>
        <v>188139.25000000006</v>
      </c>
      <c r="AC5" s="17">
        <f>'2016'!B5</f>
        <v>240705.19999999998</v>
      </c>
      <c r="AD5" s="17">
        <f>'2016'!C5</f>
        <v>270502.5</v>
      </c>
      <c r="AE5" s="17">
        <f>'2016'!D5</f>
        <v>292364.15000000002</v>
      </c>
      <c r="AF5" s="17">
        <f>'2016'!E5</f>
        <v>294815.21000000008</v>
      </c>
      <c r="AG5" s="17">
        <f>'2016'!F5</f>
        <v>312052.98999999987</v>
      </c>
      <c r="AH5" s="17">
        <f>'2016'!G5</f>
        <v>303275.50999999995</v>
      </c>
      <c r="AI5" s="17">
        <f>'2016'!H5</f>
        <v>275622.35000000003</v>
      </c>
      <c r="AJ5" s="17">
        <f>'2016'!I5</f>
        <v>247981.11000000002</v>
      </c>
      <c r="AK5" s="17">
        <f>'2016'!J5</f>
        <v>217702.19000000006</v>
      </c>
      <c r="AL5" s="17">
        <f>'2016'!K5</f>
        <v>0</v>
      </c>
      <c r="AM5" s="17">
        <f>'2016'!L5</f>
        <v>0</v>
      </c>
      <c r="AN5" s="17">
        <f>'2016'!M5</f>
        <v>0</v>
      </c>
    </row>
    <row r="6" spans="2:40" x14ac:dyDescent="0.3">
      <c r="B6" t="s">
        <v>9</v>
      </c>
      <c r="C6" t="s">
        <v>4</v>
      </c>
      <c r="D6" t="s">
        <v>0</v>
      </c>
      <c r="E6" s="17">
        <f>'2014'!B6</f>
        <v>136199.68999999994</v>
      </c>
      <c r="F6" s="17">
        <f>'2014'!C6</f>
        <v>133768.65000000002</v>
      </c>
      <c r="G6" s="17">
        <f>'2014'!D6</f>
        <v>143500.81000000008</v>
      </c>
      <c r="H6" s="17">
        <f>'2014'!E6</f>
        <v>153372.20999999996</v>
      </c>
      <c r="I6" s="17">
        <f>'2014'!F6</f>
        <v>129957.52000000002</v>
      </c>
      <c r="J6" s="17">
        <f>'2014'!G6</f>
        <v>121031.37000000002</v>
      </c>
      <c r="K6" s="17">
        <f>'2014'!H6</f>
        <v>125410.79000000004</v>
      </c>
      <c r="L6" s="17">
        <f>'2014'!I6</f>
        <v>122071.22999999995</v>
      </c>
      <c r="M6" s="17">
        <f>'2014'!J6</f>
        <v>145747.03</v>
      </c>
      <c r="N6" s="17">
        <f>'2014'!K6</f>
        <v>138245.80999999994</v>
      </c>
      <c r="O6" s="17">
        <f>'2014'!L6</f>
        <v>106405.38</v>
      </c>
      <c r="P6" s="17">
        <f>'2014'!M6</f>
        <v>103671.94</v>
      </c>
      <c r="Q6" s="3">
        <f>'2015'!B6</f>
        <v>96846.44</v>
      </c>
      <c r="R6" s="3">
        <f>'2015'!C6</f>
        <v>146866.67000000004</v>
      </c>
      <c r="S6" s="3">
        <f>'2015'!D6</f>
        <v>119429.55999999994</v>
      </c>
      <c r="T6" s="3">
        <f>'2015'!E6</f>
        <v>127230.81999999998</v>
      </c>
      <c r="U6" s="3">
        <f>'2015'!F6</f>
        <v>124624.25999999998</v>
      </c>
      <c r="V6" s="3">
        <f>'2015'!G6</f>
        <v>134143.59000000003</v>
      </c>
      <c r="W6" s="3">
        <f>'2015'!H6</f>
        <v>117085.45000000001</v>
      </c>
      <c r="X6" s="3">
        <f>'2015'!I6</f>
        <v>140685.96000000002</v>
      </c>
      <c r="Y6" s="3">
        <f>'2015'!J6</f>
        <v>127042.22</v>
      </c>
      <c r="Z6" s="3">
        <f>'2015'!K6</f>
        <v>125730.79000000007</v>
      </c>
      <c r="AA6" s="3">
        <f>'2015'!L6</f>
        <v>110883.03</v>
      </c>
      <c r="AB6" s="3">
        <f>'2015'!M6</f>
        <v>90660.590000000011</v>
      </c>
      <c r="AC6" s="17">
        <f>'2016'!B6</f>
        <v>124895.49000000008</v>
      </c>
      <c r="AD6" s="17">
        <f>'2016'!C6</f>
        <v>147602.25999999995</v>
      </c>
      <c r="AE6" s="17">
        <f>'2016'!D6</f>
        <v>145446.10000000006</v>
      </c>
      <c r="AF6" s="17">
        <f>'2016'!E6</f>
        <v>150199.57000000004</v>
      </c>
      <c r="AG6" s="17">
        <f>'2016'!F6</f>
        <v>155033.92999999996</v>
      </c>
      <c r="AH6" s="17">
        <f>'2016'!G6</f>
        <v>126160.35999999993</v>
      </c>
      <c r="AI6" s="17">
        <f>'2016'!H6</f>
        <v>129337.29999999999</v>
      </c>
      <c r="AJ6" s="17">
        <f>'2016'!I6</f>
        <v>137264.43</v>
      </c>
      <c r="AK6" s="17">
        <f>'2016'!J6</f>
        <v>150965.85999999996</v>
      </c>
      <c r="AL6" s="17">
        <f>'2016'!K6</f>
        <v>0</v>
      </c>
      <c r="AM6" s="17">
        <f>'2016'!L6</f>
        <v>0</v>
      </c>
      <c r="AN6" s="17">
        <f>'2016'!M6</f>
        <v>0</v>
      </c>
    </row>
    <row r="7" spans="2:40" x14ac:dyDescent="0.3">
      <c r="B7" t="s">
        <v>9</v>
      </c>
      <c r="C7" t="s">
        <v>2</v>
      </c>
      <c r="D7" t="s">
        <v>16</v>
      </c>
      <c r="E7" s="18">
        <f>'2014'!B10</f>
        <v>4776185</v>
      </c>
      <c r="F7" s="18">
        <f>'2014'!C10</f>
        <v>4424699</v>
      </c>
      <c r="G7" s="18">
        <f>'2014'!D10</f>
        <v>4133524</v>
      </c>
      <c r="H7" s="18">
        <f>'2014'!E10</f>
        <v>4101295</v>
      </c>
      <c r="I7" s="18">
        <f>'2014'!F10</f>
        <v>4595757</v>
      </c>
      <c r="J7" s="18">
        <f>'2014'!G10</f>
        <v>4475993</v>
      </c>
      <c r="K7" s="18">
        <f>'2014'!H10</f>
        <v>6194525</v>
      </c>
      <c r="L7" s="18">
        <f>'2014'!I10</f>
        <v>3957731</v>
      </c>
      <c r="M7" s="18">
        <f>'2014'!J10</f>
        <v>4988222</v>
      </c>
      <c r="N7" s="18">
        <f>'2014'!K10</f>
        <v>3551777</v>
      </c>
      <c r="O7" s="18">
        <f>'2014'!L10</f>
        <v>3420471</v>
      </c>
      <c r="P7" s="18">
        <f>'2014'!M10</f>
        <v>2405437</v>
      </c>
      <c r="Q7" s="7">
        <f>'2015'!B10</f>
        <v>3118912</v>
      </c>
      <c r="R7" s="7">
        <f>'2015'!C10</f>
        <v>3319443</v>
      </c>
      <c r="S7" s="7">
        <f>'2015'!D10</f>
        <v>4545239</v>
      </c>
      <c r="T7" s="7">
        <f>'2015'!E10</f>
        <v>5235561</v>
      </c>
      <c r="U7" s="7">
        <f>'2015'!F10</f>
        <v>6010722</v>
      </c>
      <c r="V7" s="7">
        <f>'2015'!G10</f>
        <v>5136292</v>
      </c>
      <c r="W7" s="7">
        <f>'2015'!H10</f>
        <v>4246024</v>
      </c>
      <c r="X7" s="7">
        <f>'2015'!I10</f>
        <v>3357692</v>
      </c>
      <c r="Y7" s="7">
        <f>'2015'!J10</f>
        <v>2472167</v>
      </c>
      <c r="Z7" s="7">
        <f>'2015'!K10</f>
        <v>2504496</v>
      </c>
      <c r="AA7" s="7">
        <f>'2015'!L10</f>
        <v>2845005</v>
      </c>
      <c r="AB7" s="7">
        <f>'2015'!M10</f>
        <v>2574730</v>
      </c>
      <c r="AC7" s="18">
        <f>'2016'!B10</f>
        <v>2966180</v>
      </c>
      <c r="AD7" s="18">
        <f>'2016'!C10</f>
        <v>3161709</v>
      </c>
      <c r="AE7" s="18">
        <f>'2016'!D10</f>
        <v>3945940</v>
      </c>
      <c r="AF7" s="18">
        <f>'2016'!E10</f>
        <v>3734520</v>
      </c>
      <c r="AG7" s="18">
        <f>'2016'!F10</f>
        <v>4991572</v>
      </c>
      <c r="AH7" s="18">
        <f>'2016'!G10</f>
        <v>4788422</v>
      </c>
      <c r="AI7" s="18">
        <f>'2016'!H10</f>
        <v>4433685</v>
      </c>
      <c r="AJ7" s="18">
        <f>'2016'!I10</f>
        <v>3792552</v>
      </c>
      <c r="AK7" s="18">
        <f>'2016'!J10</f>
        <v>3000642</v>
      </c>
      <c r="AL7" s="18">
        <f>'2016'!K10</f>
        <v>0</v>
      </c>
      <c r="AM7" s="18">
        <f>'2016'!L10</f>
        <v>0</v>
      </c>
      <c r="AN7" s="18">
        <f>'2016'!M10</f>
        <v>0</v>
      </c>
    </row>
    <row r="8" spans="2:40" x14ac:dyDescent="0.3">
      <c r="B8" t="s">
        <v>9</v>
      </c>
      <c r="C8" t="s">
        <v>3</v>
      </c>
      <c r="D8" t="s">
        <v>16</v>
      </c>
      <c r="E8" s="18">
        <f>'2014'!B11</f>
        <v>17979056</v>
      </c>
      <c r="F8" s="18">
        <f>'2014'!C11</f>
        <v>20168669</v>
      </c>
      <c r="G8" s="18">
        <f>'2014'!D11</f>
        <v>24903715</v>
      </c>
      <c r="H8" s="18">
        <f>'2014'!E11</f>
        <v>46759363</v>
      </c>
      <c r="I8" s="18">
        <f>'2014'!F11</f>
        <v>26664368</v>
      </c>
      <c r="J8" s="18">
        <f>'2014'!G11</f>
        <v>26137110</v>
      </c>
      <c r="K8" s="18">
        <f>'2014'!H11</f>
        <v>31792773</v>
      </c>
      <c r="L8" s="18">
        <f>'2014'!I11</f>
        <v>19415750</v>
      </c>
      <c r="M8" s="18">
        <f>'2014'!J11</f>
        <v>37655763</v>
      </c>
      <c r="N8" s="18">
        <f>'2014'!K11</f>
        <v>15527920</v>
      </c>
      <c r="O8" s="18">
        <f>'2014'!L11</f>
        <v>15694265</v>
      </c>
      <c r="P8" s="18">
        <f>'2014'!M11</f>
        <v>13780237</v>
      </c>
      <c r="Q8" s="7">
        <f>'2015'!B11</f>
        <v>19120913</v>
      </c>
      <c r="R8" s="7">
        <f>'2015'!C11</f>
        <v>20709377</v>
      </c>
      <c r="S8" s="7">
        <f>'2015'!D11</f>
        <v>24265709</v>
      </c>
      <c r="T8" s="7">
        <f>'2015'!E11</f>
        <v>24132536</v>
      </c>
      <c r="U8" s="7">
        <f>'2015'!F11</f>
        <v>25329672</v>
      </c>
      <c r="V8" s="7">
        <f>'2015'!G11</f>
        <v>25724733</v>
      </c>
      <c r="W8" s="7">
        <f>'2015'!H11</f>
        <v>23989175</v>
      </c>
      <c r="X8" s="7">
        <f>'2015'!I11</f>
        <v>19250109</v>
      </c>
      <c r="Y8" s="7">
        <f>'2015'!J11</f>
        <v>15744542</v>
      </c>
      <c r="Z8" s="7">
        <f>'2015'!K11</f>
        <v>15283716</v>
      </c>
      <c r="AA8" s="7">
        <f>'2015'!L11</f>
        <v>15398453</v>
      </c>
      <c r="AB8" s="7">
        <f>'2015'!M11</f>
        <v>15573474</v>
      </c>
      <c r="AC8" s="18">
        <f>'2016'!B11</f>
        <v>21123543</v>
      </c>
      <c r="AD8" s="18">
        <f>'2016'!C11</f>
        <v>22570291</v>
      </c>
      <c r="AE8" s="18">
        <f>'2016'!D11</f>
        <v>24262429</v>
      </c>
      <c r="AF8" s="18">
        <f>'2016'!E11</f>
        <v>24497645</v>
      </c>
      <c r="AG8" s="18">
        <f>'2016'!F11</f>
        <v>27471807</v>
      </c>
      <c r="AH8" s="18">
        <f>'2016'!G11</f>
        <v>25784973</v>
      </c>
      <c r="AI8" s="18">
        <f>'2016'!H11</f>
        <v>24668149</v>
      </c>
      <c r="AJ8" s="18">
        <f>'2016'!I11</f>
        <v>20314829</v>
      </c>
      <c r="AK8" s="18">
        <f>'2016'!J11</f>
        <v>16877627</v>
      </c>
      <c r="AL8" s="18">
        <f>'2016'!K11</f>
        <v>0</v>
      </c>
      <c r="AM8" s="18">
        <f>'2016'!L11</f>
        <v>0</v>
      </c>
      <c r="AN8" s="18">
        <f>'2016'!M11</f>
        <v>0</v>
      </c>
    </row>
    <row r="9" spans="2:40" x14ac:dyDescent="0.3">
      <c r="B9" t="s">
        <v>9</v>
      </c>
      <c r="C9" t="s">
        <v>4</v>
      </c>
      <c r="D9" t="s">
        <v>16</v>
      </c>
      <c r="E9" s="18">
        <f>'2014'!B12</f>
        <v>20354969</v>
      </c>
      <c r="F9" s="18">
        <f>'2014'!C12</f>
        <v>17053274</v>
      </c>
      <c r="G9" s="18">
        <f>'2014'!D12</f>
        <v>18876695</v>
      </c>
      <c r="H9" s="18">
        <f>'2014'!E12</f>
        <v>19654016</v>
      </c>
      <c r="I9" s="18">
        <f>'2014'!F12</f>
        <v>17240126</v>
      </c>
      <c r="J9" s="18">
        <f>'2014'!G12</f>
        <v>15928285</v>
      </c>
      <c r="K9" s="18">
        <f>'2014'!H12</f>
        <v>19426357</v>
      </c>
      <c r="L9" s="18">
        <f>'2014'!I12</f>
        <v>27176135</v>
      </c>
      <c r="M9" s="18">
        <f>'2014'!J12</f>
        <v>27349460</v>
      </c>
      <c r="N9" s="18">
        <f>'2014'!K12</f>
        <v>25861030</v>
      </c>
      <c r="O9" s="18">
        <f>'2014'!L12</f>
        <v>18903235</v>
      </c>
      <c r="P9" s="18">
        <f>'2014'!M12</f>
        <v>16679313</v>
      </c>
      <c r="Q9" s="7">
        <f>'2015'!B12</f>
        <v>16372611</v>
      </c>
      <c r="R9" s="7">
        <f>'2015'!C12</f>
        <v>13855193</v>
      </c>
      <c r="S9" s="7">
        <f>'2015'!D12</f>
        <v>16465991</v>
      </c>
      <c r="T9" s="7">
        <f>'2015'!E12</f>
        <v>18046649</v>
      </c>
      <c r="U9" s="7">
        <f>'2015'!F12</f>
        <v>16533174</v>
      </c>
      <c r="V9" s="7">
        <f>'2015'!G12</f>
        <v>14653455</v>
      </c>
      <c r="W9" s="7">
        <f>'2015'!H12</f>
        <v>17068236</v>
      </c>
      <c r="X9" s="7">
        <f>'2015'!I12</f>
        <v>16949961</v>
      </c>
      <c r="Y9" s="7">
        <f>'2015'!J12</f>
        <v>14776806</v>
      </c>
      <c r="Z9" s="7">
        <f>'2015'!K12</f>
        <v>13743501</v>
      </c>
      <c r="AA9" s="7">
        <f>'2015'!L12</f>
        <v>13507286</v>
      </c>
      <c r="AB9" s="7">
        <f>'2015'!M12</f>
        <v>11887663</v>
      </c>
      <c r="AC9" s="18">
        <f>'2016'!B12</f>
        <v>11554584</v>
      </c>
      <c r="AD9" s="18">
        <f>'2016'!C12</f>
        <v>11274755</v>
      </c>
      <c r="AE9" s="18">
        <f>'2016'!D12</f>
        <v>13516978</v>
      </c>
      <c r="AF9" s="18">
        <f>'2016'!E12</f>
        <v>12779507</v>
      </c>
      <c r="AG9" s="18">
        <f>'2016'!F12</f>
        <v>13413790</v>
      </c>
      <c r="AH9" s="18">
        <f>'2016'!G12</f>
        <v>11799587</v>
      </c>
      <c r="AI9" s="18">
        <f>'2016'!H12</f>
        <v>11870387</v>
      </c>
      <c r="AJ9" s="18">
        <f>'2016'!I12</f>
        <v>15843338</v>
      </c>
      <c r="AK9" s="18">
        <f>'2016'!J12</f>
        <v>13891484</v>
      </c>
      <c r="AL9" s="18">
        <f>'2016'!K12</f>
        <v>0</v>
      </c>
      <c r="AM9" s="18">
        <f>'2016'!L12</f>
        <v>0</v>
      </c>
      <c r="AN9" s="18">
        <f>'2016'!M12</f>
        <v>0</v>
      </c>
    </row>
    <row r="10" spans="2:40" x14ac:dyDescent="0.3">
      <c r="B10" t="s">
        <v>9</v>
      </c>
      <c r="C10" t="s">
        <v>2</v>
      </c>
      <c r="D10" t="s">
        <v>6</v>
      </c>
      <c r="E10" s="19">
        <f>IFERROR(E4/(E7/1000),0)</f>
        <v>3.8126663854101124</v>
      </c>
      <c r="F10" s="19">
        <f t="shared" ref="F10:AN10" si="0">IFERROR(F4/(F7/1000),0)</f>
        <v>4.8297070602994694</v>
      </c>
      <c r="G10" s="19">
        <f t="shared" si="0"/>
        <v>10.597625657913197</v>
      </c>
      <c r="H10" s="19">
        <f t="shared" si="0"/>
        <v>12.577739470094201</v>
      </c>
      <c r="I10" s="19">
        <f t="shared" si="0"/>
        <v>10.652238575712337</v>
      </c>
      <c r="J10" s="19">
        <f t="shared" si="0"/>
        <v>9.2022239534333483</v>
      </c>
      <c r="K10" s="19">
        <f t="shared" si="0"/>
        <v>5.3072172604033403</v>
      </c>
      <c r="L10" s="19">
        <f t="shared" si="0"/>
        <v>6.8158245216766877</v>
      </c>
      <c r="M10" s="19">
        <f t="shared" si="0"/>
        <v>5.4697064404912217</v>
      </c>
      <c r="N10" s="19">
        <f t="shared" si="0"/>
        <v>6.0404552425447875</v>
      </c>
      <c r="O10" s="19">
        <f t="shared" si="0"/>
        <v>9.492911941074782</v>
      </c>
      <c r="P10" s="19">
        <f t="shared" si="0"/>
        <v>9.755769949493585</v>
      </c>
      <c r="Q10" s="16">
        <f t="shared" si="0"/>
        <v>8.2145216024049414</v>
      </c>
      <c r="R10" s="16">
        <f t="shared" si="0"/>
        <v>11.234411917903095</v>
      </c>
      <c r="S10" s="16">
        <f t="shared" si="0"/>
        <v>8.9420336312347946</v>
      </c>
      <c r="T10" s="16">
        <f t="shared" si="0"/>
        <v>7.7795579117500511</v>
      </c>
      <c r="U10" s="16">
        <f t="shared" si="0"/>
        <v>7.8591390518476842</v>
      </c>
      <c r="V10" s="16">
        <f t="shared" si="0"/>
        <v>9.9362030040348142</v>
      </c>
      <c r="W10" s="16">
        <f t="shared" si="0"/>
        <v>12.64789129783534</v>
      </c>
      <c r="X10" s="16">
        <f t="shared" si="0"/>
        <v>9.1995602932014009</v>
      </c>
      <c r="Y10" s="16">
        <f t="shared" si="0"/>
        <v>7.3362843205980832</v>
      </c>
      <c r="Z10" s="16">
        <f t="shared" si="0"/>
        <v>9.1113381694360847</v>
      </c>
      <c r="AA10" s="16">
        <f t="shared" si="0"/>
        <v>8.6506912993123066</v>
      </c>
      <c r="AB10" s="16">
        <f t="shared" si="0"/>
        <v>9.2600000776780469</v>
      </c>
      <c r="AC10" s="19">
        <f t="shared" si="0"/>
        <v>8.7669156962827621</v>
      </c>
      <c r="AD10" s="19">
        <f t="shared" si="0"/>
        <v>9.4675348047527468</v>
      </c>
      <c r="AE10" s="19">
        <f t="shared" si="0"/>
        <v>7.9886136129794156</v>
      </c>
      <c r="AF10" s="19">
        <f t="shared" si="0"/>
        <v>10.314934717179183</v>
      </c>
      <c r="AG10" s="19">
        <f t="shared" si="0"/>
        <v>9.5977920382596889</v>
      </c>
      <c r="AH10" s="19">
        <f t="shared" si="0"/>
        <v>9.3938211795033943</v>
      </c>
      <c r="AI10" s="19">
        <f t="shared" si="0"/>
        <v>6.7614253155106869</v>
      </c>
      <c r="AJ10" s="19">
        <f t="shared" si="0"/>
        <v>6.0175760279621739</v>
      </c>
      <c r="AK10" s="19">
        <f t="shared" si="0"/>
        <v>7.8946605426438747</v>
      </c>
      <c r="AL10" s="19">
        <f t="shared" si="0"/>
        <v>0</v>
      </c>
      <c r="AM10" s="19">
        <f t="shared" si="0"/>
        <v>0</v>
      </c>
      <c r="AN10" s="19">
        <f t="shared" si="0"/>
        <v>0</v>
      </c>
    </row>
    <row r="11" spans="2:40" x14ac:dyDescent="0.3">
      <c r="B11" t="s">
        <v>9</v>
      </c>
      <c r="C11" t="s">
        <v>3</v>
      </c>
      <c r="D11" t="s">
        <v>6</v>
      </c>
      <c r="E11" s="19">
        <f t="shared" ref="E11:AN11" si="1">IFERROR(E5/(E8/1000),0)</f>
        <v>13.775419577090268</v>
      </c>
      <c r="F11" s="19">
        <f t="shared" si="1"/>
        <v>12.451486511083212</v>
      </c>
      <c r="G11" s="19">
        <f t="shared" si="1"/>
        <v>10.31578501440455</v>
      </c>
      <c r="H11" s="19">
        <f t="shared" si="1"/>
        <v>5.9458425470852054</v>
      </c>
      <c r="I11" s="19">
        <f t="shared" si="1"/>
        <v>10.417198337496757</v>
      </c>
      <c r="J11" s="19">
        <f t="shared" si="1"/>
        <v>9.6548080487858776</v>
      </c>
      <c r="K11" s="19">
        <f t="shared" si="1"/>
        <v>7.7036545380926684</v>
      </c>
      <c r="L11" s="19">
        <f t="shared" si="1"/>
        <v>8.6237662722274457</v>
      </c>
      <c r="M11" s="19">
        <f t="shared" si="1"/>
        <v>4.0375461254098104</v>
      </c>
      <c r="N11" s="19">
        <f t="shared" si="1"/>
        <v>7.5127087208074279</v>
      </c>
      <c r="O11" s="19">
        <f t="shared" si="1"/>
        <v>9.226344145456963</v>
      </c>
      <c r="P11" s="19">
        <f t="shared" si="1"/>
        <v>8.6015255035163847</v>
      </c>
      <c r="Q11" s="16">
        <f t="shared" si="1"/>
        <v>8.6629561046588144</v>
      </c>
      <c r="R11" s="16">
        <f t="shared" si="1"/>
        <v>9.8510298016207898</v>
      </c>
      <c r="S11" s="16">
        <f t="shared" si="1"/>
        <v>9.2079576162394474</v>
      </c>
      <c r="T11" s="16">
        <f t="shared" si="1"/>
        <v>9.7157961351430302</v>
      </c>
      <c r="U11" s="16">
        <f t="shared" si="1"/>
        <v>9.7703014077718855</v>
      </c>
      <c r="V11" s="16">
        <f t="shared" si="1"/>
        <v>9.802129335997332</v>
      </c>
      <c r="W11" s="16">
        <f t="shared" si="1"/>
        <v>10.152697206135704</v>
      </c>
      <c r="X11" s="16">
        <f t="shared" si="1"/>
        <v>10.557671647469634</v>
      </c>
      <c r="Y11" s="16">
        <f t="shared" si="1"/>
        <v>11.794990289333281</v>
      </c>
      <c r="Z11" s="16">
        <f t="shared" si="1"/>
        <v>11.251198334227098</v>
      </c>
      <c r="AA11" s="16">
        <f t="shared" si="1"/>
        <v>11.622890948850525</v>
      </c>
      <c r="AB11" s="16">
        <f t="shared" si="1"/>
        <v>12.080750255209599</v>
      </c>
      <c r="AC11" s="19">
        <f t="shared" si="1"/>
        <v>11.395114919878733</v>
      </c>
      <c r="AD11" s="19">
        <f t="shared" si="1"/>
        <v>11.984891998069497</v>
      </c>
      <c r="AE11" s="19">
        <f t="shared" si="1"/>
        <v>12.05007750872759</v>
      </c>
      <c r="AF11" s="19">
        <f t="shared" si="1"/>
        <v>12.034430656497801</v>
      </c>
      <c r="AG11" s="19">
        <f t="shared" si="1"/>
        <v>11.359026728747763</v>
      </c>
      <c r="AH11" s="19">
        <f t="shared" si="1"/>
        <v>11.761715243991139</v>
      </c>
      <c r="AI11" s="19">
        <f t="shared" si="1"/>
        <v>11.173207604672731</v>
      </c>
      <c r="AJ11" s="19">
        <f t="shared" si="1"/>
        <v>12.206901175491065</v>
      </c>
      <c r="AK11" s="19">
        <f t="shared" si="1"/>
        <v>12.898862500042219</v>
      </c>
      <c r="AL11" s="19">
        <f t="shared" si="1"/>
        <v>0</v>
      </c>
      <c r="AM11" s="19">
        <f t="shared" si="1"/>
        <v>0</v>
      </c>
      <c r="AN11" s="19">
        <f t="shared" si="1"/>
        <v>0</v>
      </c>
    </row>
    <row r="12" spans="2:40" x14ac:dyDescent="0.3">
      <c r="B12" t="s">
        <v>9</v>
      </c>
      <c r="C12" t="s">
        <v>4</v>
      </c>
      <c r="D12" t="s">
        <v>6</v>
      </c>
      <c r="E12" s="19">
        <f t="shared" ref="E12:AN12" si="2">IFERROR(E6/(E9/1000),0)</f>
        <v>6.6912256167032202</v>
      </c>
      <c r="F12" s="19">
        <f t="shared" si="2"/>
        <v>7.8441623585007791</v>
      </c>
      <c r="G12" s="19">
        <f t="shared" si="2"/>
        <v>7.6020092500302665</v>
      </c>
      <c r="H12" s="19">
        <f t="shared" si="2"/>
        <v>7.803606652197697</v>
      </c>
      <c r="I12" s="19">
        <f t="shared" si="2"/>
        <v>7.5380841184107368</v>
      </c>
      <c r="J12" s="19">
        <f t="shared" si="2"/>
        <v>7.5985186101328566</v>
      </c>
      <c r="K12" s="19">
        <f t="shared" si="2"/>
        <v>6.4557029400829009</v>
      </c>
      <c r="L12" s="19">
        <f t="shared" si="2"/>
        <v>4.491853974084246</v>
      </c>
      <c r="M12" s="19">
        <f t="shared" si="2"/>
        <v>5.3290642667167836</v>
      </c>
      <c r="N12" s="19">
        <f t="shared" si="2"/>
        <v>5.3457194087010436</v>
      </c>
      <c r="O12" s="19">
        <f t="shared" si="2"/>
        <v>5.6289508118583935</v>
      </c>
      <c r="P12" s="19">
        <f t="shared" si="2"/>
        <v>6.2156001269356844</v>
      </c>
      <c r="Q12" s="16">
        <f t="shared" si="2"/>
        <v>5.9151493918715836</v>
      </c>
      <c r="R12" s="16">
        <f t="shared" si="2"/>
        <v>10.600117226804423</v>
      </c>
      <c r="S12" s="16">
        <f t="shared" si="2"/>
        <v>7.253104899668652</v>
      </c>
      <c r="T12" s="16">
        <f t="shared" si="2"/>
        <v>7.0501077513060721</v>
      </c>
      <c r="U12" s="16">
        <f t="shared" si="2"/>
        <v>7.5378303040904298</v>
      </c>
      <c r="V12" s="16">
        <f t="shared" si="2"/>
        <v>9.154400105640617</v>
      </c>
      <c r="W12" s="16">
        <f t="shared" si="2"/>
        <v>6.8598448017709623</v>
      </c>
      <c r="X12" s="16">
        <f t="shared" si="2"/>
        <v>8.3000757346875336</v>
      </c>
      <c r="Y12" s="16">
        <f t="shared" si="2"/>
        <v>8.5974073152208934</v>
      </c>
      <c r="Z12" s="16">
        <f t="shared" si="2"/>
        <v>9.1483814786348887</v>
      </c>
      <c r="AA12" s="16">
        <f t="shared" si="2"/>
        <v>8.2091272813798426</v>
      </c>
      <c r="AB12" s="16">
        <f t="shared" si="2"/>
        <v>7.6264434817844355</v>
      </c>
      <c r="AC12" s="19">
        <f t="shared" si="2"/>
        <v>10.80917235964532</v>
      </c>
      <c r="AD12" s="19">
        <f t="shared" si="2"/>
        <v>13.091394003683448</v>
      </c>
      <c r="AE12" s="19">
        <f t="shared" si="2"/>
        <v>10.760252772476219</v>
      </c>
      <c r="AF12" s="19">
        <f t="shared" si="2"/>
        <v>11.753158396485878</v>
      </c>
      <c r="AG12" s="19">
        <f t="shared" si="2"/>
        <v>11.55780208278197</v>
      </c>
      <c r="AH12" s="19">
        <f t="shared" si="2"/>
        <v>10.691930149758626</v>
      </c>
      <c r="AI12" s="19">
        <f t="shared" si="2"/>
        <v>10.895794720087894</v>
      </c>
      <c r="AJ12" s="19">
        <f t="shared" si="2"/>
        <v>8.6638579572057353</v>
      </c>
      <c r="AK12" s="19">
        <f t="shared" si="2"/>
        <v>10.867511347239788</v>
      </c>
      <c r="AL12" s="19">
        <f t="shared" si="2"/>
        <v>0</v>
      </c>
      <c r="AM12" s="19">
        <f t="shared" si="2"/>
        <v>0</v>
      </c>
      <c r="AN12" s="19">
        <f t="shared" si="2"/>
        <v>0</v>
      </c>
    </row>
    <row r="13" spans="2:40" x14ac:dyDescent="0.3">
      <c r="B13" t="s">
        <v>8</v>
      </c>
      <c r="C13" t="s">
        <v>2</v>
      </c>
      <c r="D13" t="s">
        <v>0</v>
      </c>
      <c r="E13" s="17">
        <f>'2014'!B26</f>
        <v>635.82322799999997</v>
      </c>
      <c r="F13" s="17">
        <f>'2014'!C26</f>
        <v>645.84829200000001</v>
      </c>
      <c r="G13" s="17">
        <f>'2014'!D26</f>
        <v>889.06779400000005</v>
      </c>
      <c r="H13" s="17">
        <f>'2014'!E26</f>
        <v>2722.5681550000004</v>
      </c>
      <c r="I13" s="17">
        <f>'2014'!F26</f>
        <v>4182.5355820000004</v>
      </c>
      <c r="J13" s="17">
        <f>'2014'!G26</f>
        <v>2305.8936700000004</v>
      </c>
      <c r="K13" s="17">
        <f>'2014'!H26</f>
        <v>140.280609</v>
      </c>
      <c r="L13" s="17">
        <f>'2014'!I26</f>
        <v>81.892576999999989</v>
      </c>
      <c r="M13" s="17">
        <f>'2014'!J26</f>
        <v>70.663602999999995</v>
      </c>
      <c r="N13" s="17">
        <f>'2014'!K26</f>
        <v>41.614011999999995</v>
      </c>
      <c r="O13" s="17">
        <f>'2014'!L26</f>
        <v>66.729281</v>
      </c>
      <c r="P13" s="17">
        <f>'2014'!M26</f>
        <v>97.864599999999996</v>
      </c>
      <c r="Q13" s="3">
        <f>'2015'!B26</f>
        <v>0</v>
      </c>
      <c r="R13" s="3">
        <f>'2015'!C26</f>
        <v>0</v>
      </c>
      <c r="S13" s="3">
        <f>'2015'!D26</f>
        <v>0</v>
      </c>
      <c r="T13" s="3">
        <f>'2015'!E26</f>
        <v>0</v>
      </c>
      <c r="U13" s="3">
        <f>'2015'!F26</f>
        <v>1255.0181</v>
      </c>
      <c r="V13" s="3">
        <f>'2015'!G26</f>
        <v>1348.738175</v>
      </c>
      <c r="W13" s="3">
        <f>'2015'!H26</f>
        <v>1218.877436</v>
      </c>
      <c r="X13" s="3">
        <f>'2015'!I26</f>
        <v>1389.4799</v>
      </c>
      <c r="Y13" s="3">
        <f>'2015'!J26</f>
        <v>0</v>
      </c>
      <c r="Z13" s="3">
        <f>'2015'!K26</f>
        <v>0</v>
      </c>
      <c r="AA13" s="3">
        <f>'2015'!L26</f>
        <v>0</v>
      </c>
      <c r="AB13" s="3">
        <f>'2015'!M26</f>
        <v>0</v>
      </c>
      <c r="AC13" s="17">
        <f>'2016'!B26</f>
        <v>300</v>
      </c>
      <c r="AD13" s="17">
        <f>'2016'!C26</f>
        <v>700</v>
      </c>
      <c r="AE13" s="17">
        <f>'2016'!D26</f>
        <v>1200</v>
      </c>
      <c r="AF13" s="17">
        <f>'2016'!E26</f>
        <v>1700</v>
      </c>
      <c r="AG13" s="17">
        <f>'2016'!F26</f>
        <v>2500</v>
      </c>
      <c r="AH13" s="17">
        <f>'2016'!G26</f>
        <v>2500</v>
      </c>
      <c r="AI13" s="17">
        <f>'2016'!H26</f>
        <v>1495.8759</v>
      </c>
      <c r="AJ13" s="17">
        <f>'2016'!I26</f>
        <v>700</v>
      </c>
      <c r="AK13" s="17">
        <f>'2016'!J26</f>
        <v>500</v>
      </c>
      <c r="AL13" s="17">
        <f>'2016'!K26</f>
        <v>0</v>
      </c>
      <c r="AM13" s="17">
        <f>'2016'!L26</f>
        <v>0</v>
      </c>
      <c r="AN13" s="17">
        <f>'2016'!M26</f>
        <v>0</v>
      </c>
    </row>
    <row r="14" spans="2:40" x14ac:dyDescent="0.3">
      <c r="B14" t="s">
        <v>8</v>
      </c>
      <c r="C14" t="s">
        <v>3</v>
      </c>
      <c r="D14" t="s">
        <v>0</v>
      </c>
      <c r="E14" s="17">
        <f>'2014'!B27</f>
        <v>4650.1304630000004</v>
      </c>
      <c r="F14" s="17">
        <f>'2014'!C27</f>
        <v>4842.6593979999998</v>
      </c>
      <c r="G14" s="17">
        <f>'2014'!D27</f>
        <v>6650.9654640000008</v>
      </c>
      <c r="H14" s="17">
        <f>'2014'!E27</f>
        <v>8467.9378159999997</v>
      </c>
      <c r="I14" s="17">
        <f>'2014'!F27</f>
        <v>19259.600086000002</v>
      </c>
      <c r="J14" s="17">
        <f>'2014'!G27</f>
        <v>27871.793699999995</v>
      </c>
      <c r="K14" s="17">
        <f>'2014'!H27</f>
        <v>18712.286182000003</v>
      </c>
      <c r="L14" s="17">
        <f>'2014'!I27</f>
        <v>16146.173165</v>
      </c>
      <c r="M14" s="17">
        <f>'2014'!J27</f>
        <v>44121.644952999995</v>
      </c>
      <c r="N14" s="17">
        <f>'2014'!K27</f>
        <v>363.583415</v>
      </c>
      <c r="O14" s="17">
        <f>'2014'!L27</f>
        <v>409.04243499999995</v>
      </c>
      <c r="P14" s="17">
        <f>'2014'!M27</f>
        <v>3407.6319400000002</v>
      </c>
      <c r="Q14" s="3">
        <f>'2015'!B27</f>
        <v>3368.3519999999999</v>
      </c>
      <c r="R14" s="3">
        <f>'2015'!C27</f>
        <v>5473.3040000000001</v>
      </c>
      <c r="S14" s="3">
        <f>'2015'!D27</f>
        <v>10059.178000000002</v>
      </c>
      <c r="T14" s="3">
        <f>'2015'!E27</f>
        <v>10672.755999999999</v>
      </c>
      <c r="U14" s="3">
        <f>'2015'!F27</f>
        <v>11452.0705</v>
      </c>
      <c r="V14" s="3">
        <f>'2015'!G27</f>
        <v>11163.323087999999</v>
      </c>
      <c r="W14" s="3">
        <f>'2015'!H27</f>
        <v>7390.4704259999999</v>
      </c>
      <c r="X14" s="3">
        <f>'2015'!I27</f>
        <v>9303.505000000001</v>
      </c>
      <c r="Y14" s="3">
        <f>'2015'!J27</f>
        <v>7598.7705000000005</v>
      </c>
      <c r="Z14" s="3">
        <f>'2015'!K27</f>
        <v>4924.799</v>
      </c>
      <c r="AA14" s="3">
        <f>'2015'!L27</f>
        <v>4145.7079999999996</v>
      </c>
      <c r="AB14" s="3">
        <f>'2015'!M27</f>
        <v>4012.098</v>
      </c>
      <c r="AC14" s="17">
        <f>'2016'!B27</f>
        <v>2548.529</v>
      </c>
      <c r="AD14" s="17">
        <f>'2016'!C27</f>
        <v>3181.0010000000002</v>
      </c>
      <c r="AE14" s="17">
        <f>'2016'!D27</f>
        <v>3920.47</v>
      </c>
      <c r="AF14" s="17">
        <f>'2016'!E27</f>
        <v>6809.5700000000006</v>
      </c>
      <c r="AG14" s="17">
        <f>'2016'!F27</f>
        <v>6817.0360000000001</v>
      </c>
      <c r="AH14" s="17">
        <f>'2016'!G27</f>
        <v>6623.3940000000002</v>
      </c>
      <c r="AI14" s="17">
        <f>'2016'!H27</f>
        <v>6341.9871999999996</v>
      </c>
      <c r="AJ14" s="17">
        <f>'2016'!I27</f>
        <v>4295.0680000000002</v>
      </c>
      <c r="AK14" s="17">
        <f>'2016'!J27</f>
        <v>2605.5300000000002</v>
      </c>
      <c r="AL14" s="17">
        <f>'2016'!K27</f>
        <v>0</v>
      </c>
      <c r="AM14" s="17">
        <f>'2016'!L27</f>
        <v>0</v>
      </c>
      <c r="AN14" s="17">
        <f>'2016'!M27</f>
        <v>0</v>
      </c>
    </row>
    <row r="15" spans="2:40" x14ac:dyDescent="0.3">
      <c r="B15" t="s">
        <v>8</v>
      </c>
      <c r="C15" t="s">
        <v>4</v>
      </c>
      <c r="D15" t="s">
        <v>0</v>
      </c>
      <c r="E15" s="17">
        <f>'2014'!B28</f>
        <v>14170.3223</v>
      </c>
      <c r="F15" s="17">
        <f>'2014'!C28</f>
        <v>15070.919449999998</v>
      </c>
      <c r="G15" s="17">
        <f>'2014'!D28</f>
        <v>7957.7833639999999</v>
      </c>
      <c r="H15" s="17">
        <f>'2014'!E28</f>
        <v>1103.4554130000001</v>
      </c>
      <c r="I15" s="17">
        <f>'2014'!F28</f>
        <v>11903.486151999999</v>
      </c>
      <c r="J15" s="17">
        <f>'2014'!G28</f>
        <v>4074.6152189999993</v>
      </c>
      <c r="K15" s="17">
        <f>'2014'!H28</f>
        <v>8078.514282000001</v>
      </c>
      <c r="L15" s="17">
        <f>'2014'!I28</f>
        <v>754.54740500000003</v>
      </c>
      <c r="M15" s="17">
        <f>'2014'!J28</f>
        <v>740.03621599999997</v>
      </c>
      <c r="N15" s="17">
        <f>'2014'!K28</f>
        <v>704.03527699999995</v>
      </c>
      <c r="O15" s="17">
        <f>'2014'!L28</f>
        <v>612.38560700000005</v>
      </c>
      <c r="P15" s="17">
        <f>'2014'!M28</f>
        <v>577.12590899999998</v>
      </c>
      <c r="Q15" s="3">
        <f>'2015'!B28</f>
        <v>0</v>
      </c>
      <c r="R15" s="3">
        <f>'2015'!C28</f>
        <v>0</v>
      </c>
      <c r="S15" s="3">
        <f>'2015'!D28</f>
        <v>0</v>
      </c>
      <c r="T15" s="3">
        <f>'2015'!E28</f>
        <v>0</v>
      </c>
      <c r="U15" s="3">
        <f>'2015'!F28</f>
        <v>0</v>
      </c>
      <c r="V15" s="3">
        <f>'2015'!G28</f>
        <v>0</v>
      </c>
      <c r="W15" s="3">
        <f>'2015'!H28</f>
        <v>0</v>
      </c>
      <c r="X15" s="3">
        <f>'2015'!I28</f>
        <v>0</v>
      </c>
      <c r="Y15" s="3">
        <f>'2015'!J28</f>
        <v>0</v>
      </c>
      <c r="Z15" s="3">
        <f>'2015'!K28</f>
        <v>0</v>
      </c>
      <c r="AA15" s="3">
        <f>'2015'!L28</f>
        <v>0</v>
      </c>
      <c r="AB15" s="3">
        <f>'2015'!M28</f>
        <v>0</v>
      </c>
      <c r="AC15" s="17">
        <f>'2016'!B28</f>
        <v>0</v>
      </c>
      <c r="AD15" s="17">
        <f>'2016'!C28</f>
        <v>0</v>
      </c>
      <c r="AE15" s="17">
        <f>'2016'!D28</f>
        <v>0</v>
      </c>
      <c r="AF15" s="17">
        <f>'2016'!E28</f>
        <v>0</v>
      </c>
      <c r="AG15" s="17">
        <f>'2016'!F28</f>
        <v>0</v>
      </c>
      <c r="AH15" s="17">
        <f>'2016'!G28</f>
        <v>0</v>
      </c>
      <c r="AI15" s="17">
        <f>'2016'!H28</f>
        <v>0</v>
      </c>
      <c r="AJ15" s="17">
        <f>'2016'!I28</f>
        <v>0</v>
      </c>
      <c r="AK15" s="17">
        <f>'2016'!J28</f>
        <v>0</v>
      </c>
      <c r="AL15" s="17">
        <f>'2016'!K28</f>
        <v>0</v>
      </c>
      <c r="AM15" s="17">
        <f>'2016'!L28</f>
        <v>0</v>
      </c>
      <c r="AN15" s="17">
        <f>'2016'!M28</f>
        <v>0</v>
      </c>
    </row>
    <row r="16" spans="2:40" x14ac:dyDescent="0.3">
      <c r="B16" t="s">
        <v>8</v>
      </c>
      <c r="C16" t="s">
        <v>2</v>
      </c>
      <c r="D16" t="s">
        <v>16</v>
      </c>
      <c r="E16" s="18">
        <f>'2014'!B32</f>
        <v>4876.9233795570644</v>
      </c>
      <c r="F16" s="18">
        <f>'2014'!C32</f>
        <v>5296.4201346974378</v>
      </c>
      <c r="G16" s="18">
        <f>'2014'!D32</f>
        <v>69145.186632257901</v>
      </c>
      <c r="H16" s="18">
        <f>'2014'!E32</f>
        <v>472974.02398127416</v>
      </c>
      <c r="I16" s="18">
        <f>'2014'!F32</f>
        <v>582298.85233437165</v>
      </c>
      <c r="J16" s="18">
        <f>'2014'!G32</f>
        <v>434329.5797399758</v>
      </c>
      <c r="K16" s="18">
        <f>'2014'!H32</f>
        <v>55111.279800794611</v>
      </c>
      <c r="L16" s="18">
        <f>'2014'!I32</f>
        <v>2251.1641945090551</v>
      </c>
      <c r="M16" s="18">
        <f>'2014'!J32</f>
        <v>1648.4276613536501</v>
      </c>
      <c r="N16" s="18">
        <f>'2014'!K32</f>
        <v>640.28474295166632</v>
      </c>
      <c r="O16" s="18">
        <f>'2014'!L32</f>
        <v>1455.8273273308766</v>
      </c>
      <c r="P16" s="18">
        <f>'2014'!M32</f>
        <v>3159.2941582363183</v>
      </c>
      <c r="Q16" s="7">
        <f>'2015'!B32</f>
        <v>0</v>
      </c>
      <c r="R16" s="7">
        <f>'2015'!C32</f>
        <v>0</v>
      </c>
      <c r="S16" s="7">
        <f>'2015'!D32</f>
        <v>0</v>
      </c>
      <c r="T16" s="7">
        <f>'2015'!E32</f>
        <v>0</v>
      </c>
      <c r="U16" s="7">
        <f>'2015'!F32</f>
        <v>315413</v>
      </c>
      <c r="V16" s="7">
        <f>'2015'!G32</f>
        <v>271329.06137180916</v>
      </c>
      <c r="W16" s="7">
        <f>'2015'!H32</f>
        <v>243472.55615833262</v>
      </c>
      <c r="X16" s="7">
        <f>'2015'!I32</f>
        <v>280735</v>
      </c>
      <c r="Y16" s="7">
        <f>'2015'!J32</f>
        <v>0</v>
      </c>
      <c r="Z16" s="7">
        <f>'2015'!K32</f>
        <v>0</v>
      </c>
      <c r="AA16" s="7">
        <f>'2015'!L32</f>
        <v>0</v>
      </c>
      <c r="AB16" s="7">
        <f>'2015'!M32</f>
        <v>0</v>
      </c>
      <c r="AC16" s="18">
        <f>'2016'!B32</f>
        <v>61883</v>
      </c>
      <c r="AD16" s="18">
        <f>'2016'!C32</f>
        <v>144337</v>
      </c>
      <c r="AE16" s="18">
        <f>'2016'!D32</f>
        <v>247384</v>
      </c>
      <c r="AF16" s="18">
        <f>'2016'!E32</f>
        <v>333746</v>
      </c>
      <c r="AG16" s="18">
        <f>'2016'!F32</f>
        <v>515459</v>
      </c>
      <c r="AH16" s="18">
        <f>'2016'!G32</f>
        <v>515410</v>
      </c>
      <c r="AI16" s="18">
        <f>'2016'!H32</f>
        <v>303350</v>
      </c>
      <c r="AJ16" s="18">
        <f>'2016'!I32</f>
        <v>144328</v>
      </c>
      <c r="AK16" s="18">
        <f>'2016'!J32</f>
        <v>103092</v>
      </c>
      <c r="AL16" s="18">
        <f>'2016'!K32</f>
        <v>0</v>
      </c>
      <c r="AM16" s="18">
        <f>'2016'!L32</f>
        <v>0</v>
      </c>
      <c r="AN16" s="18">
        <f>'2016'!M32</f>
        <v>0</v>
      </c>
    </row>
    <row r="17" spans="2:40" x14ac:dyDescent="0.3">
      <c r="B17" t="s">
        <v>8</v>
      </c>
      <c r="C17" t="s">
        <v>3</v>
      </c>
      <c r="D17" t="s">
        <v>16</v>
      </c>
      <c r="E17" s="18">
        <f>'2014'!B33</f>
        <v>351568.4010255934</v>
      </c>
      <c r="F17" s="18">
        <f>'2014'!C33</f>
        <v>394479.63321904751</v>
      </c>
      <c r="G17" s="18">
        <f>'2014'!D33</f>
        <v>945640.95713004353</v>
      </c>
      <c r="H17" s="18">
        <f>'2014'!E33</f>
        <v>1298762.8512335904</v>
      </c>
      <c r="I17" s="18">
        <f>'2014'!F33</f>
        <v>2354851.8919734019</v>
      </c>
      <c r="J17" s="18">
        <f>'2014'!G33</f>
        <v>3523663.1231218334</v>
      </c>
      <c r="K17" s="18">
        <f>'2014'!H33</f>
        <v>1940727.8187929238</v>
      </c>
      <c r="L17" s="18">
        <f>'2014'!I33</f>
        <v>1650547.2861034069</v>
      </c>
      <c r="M17" s="18">
        <f>'2014'!J33</f>
        <v>4448234.3741605785</v>
      </c>
      <c r="N17" s="18">
        <f>'2014'!K33</f>
        <v>46551.037839127071</v>
      </c>
      <c r="O17" s="18">
        <f>'2014'!L33</f>
        <v>55908.955311260645</v>
      </c>
      <c r="P17" s="18">
        <f>'2014'!M33</f>
        <v>431252.11044145981</v>
      </c>
      <c r="Q17" s="7">
        <f>'2015'!B33</f>
        <v>421044</v>
      </c>
      <c r="R17" s="7">
        <f>'2015'!C33</f>
        <v>804196</v>
      </c>
      <c r="S17" s="7">
        <f>'2015'!D33</f>
        <v>1549591</v>
      </c>
      <c r="T17" s="7">
        <f>'2015'!E33</f>
        <v>1697769</v>
      </c>
      <c r="U17" s="7">
        <f>'2015'!F33</f>
        <v>1772107</v>
      </c>
      <c r="V17" s="7">
        <f>'2015'!G33</f>
        <v>1630205.0468405273</v>
      </c>
      <c r="W17" s="7">
        <f>'2015'!H33</f>
        <v>1068421.4656470909</v>
      </c>
      <c r="X17" s="7">
        <f>'2015'!I33</f>
        <v>1435715</v>
      </c>
      <c r="Y17" s="7">
        <f>'2015'!J33</f>
        <v>770936</v>
      </c>
      <c r="Z17" s="7">
        <f>'2015'!K33</f>
        <v>515511</v>
      </c>
      <c r="AA17" s="7">
        <f>'2015'!L33</f>
        <v>436405</v>
      </c>
      <c r="AB17" s="7">
        <f>'2015'!M33</f>
        <v>423014</v>
      </c>
      <c r="AC17" s="18">
        <f>'2016'!B33</f>
        <v>306028</v>
      </c>
      <c r="AD17" s="18">
        <f>'2016'!C33</f>
        <v>426847</v>
      </c>
      <c r="AE17" s="18">
        <f>'2016'!D33</f>
        <v>598310</v>
      </c>
      <c r="AF17" s="18">
        <f>'2016'!E33</f>
        <v>1108713</v>
      </c>
      <c r="AG17" s="18">
        <f>'2016'!F33</f>
        <v>1134051</v>
      </c>
      <c r="AH17" s="18">
        <f>'2016'!G33</f>
        <v>1114146</v>
      </c>
      <c r="AI17" s="18">
        <f>'2016'!H33</f>
        <v>1035943</v>
      </c>
      <c r="AJ17" s="18">
        <f>'2016'!I33</f>
        <v>616362</v>
      </c>
      <c r="AK17" s="18">
        <f>'2016'!J33</f>
        <v>340237</v>
      </c>
      <c r="AL17" s="18">
        <f>'2016'!K33</f>
        <v>0</v>
      </c>
      <c r="AM17" s="18">
        <f>'2016'!L33</f>
        <v>0</v>
      </c>
      <c r="AN17" s="18">
        <f>'2016'!M33</f>
        <v>0</v>
      </c>
    </row>
    <row r="18" spans="2:40" x14ac:dyDescent="0.3">
      <c r="B18" t="s">
        <v>8</v>
      </c>
      <c r="C18" t="s">
        <v>4</v>
      </c>
      <c r="D18" t="s">
        <v>16</v>
      </c>
      <c r="E18" s="18">
        <f>'2014'!B34</f>
        <v>3758094.5611451524</v>
      </c>
      <c r="F18" s="18">
        <f>'2014'!C34</f>
        <v>4040295.7294783336</v>
      </c>
      <c r="G18" s="18">
        <f>'2014'!D34</f>
        <v>4324721.0892286273</v>
      </c>
      <c r="H18" s="18">
        <f>'2014'!E34</f>
        <v>295734.71941960335</v>
      </c>
      <c r="I18" s="18">
        <f>'2014'!F34</f>
        <v>1369294.157545693</v>
      </c>
      <c r="J18" s="18">
        <f>'2014'!G34</f>
        <v>702117.15486151131</v>
      </c>
      <c r="K18" s="18">
        <f>'2014'!H34</f>
        <v>1675486.9330873131</v>
      </c>
      <c r="L18" s="18">
        <f>'2014'!I34</f>
        <v>205540.64971821997</v>
      </c>
      <c r="M18" s="18">
        <f>'2014'!J34</f>
        <v>192251.84816121933</v>
      </c>
      <c r="N18" s="18">
        <f>'2014'!K34</f>
        <v>170937.37981824813</v>
      </c>
      <c r="O18" s="18">
        <f>'2014'!L34</f>
        <v>139676.83404642704</v>
      </c>
      <c r="P18" s="18">
        <f>'2014'!M34</f>
        <v>126000.53055789359</v>
      </c>
      <c r="Q18" s="7">
        <f>'2015'!B34</f>
        <v>0</v>
      </c>
      <c r="R18" s="7">
        <f>'2015'!C34</f>
        <v>0</v>
      </c>
      <c r="S18" s="7">
        <f>'2015'!D34</f>
        <v>0</v>
      </c>
      <c r="T18" s="7">
        <f>'2015'!E34</f>
        <v>0</v>
      </c>
      <c r="U18" s="7">
        <f>'2015'!F34</f>
        <v>0</v>
      </c>
      <c r="V18" s="7">
        <f>'2015'!G34</f>
        <v>0</v>
      </c>
      <c r="W18" s="7">
        <f>'2015'!H34</f>
        <v>0</v>
      </c>
      <c r="X18" s="7">
        <f>'2015'!I34</f>
        <v>0</v>
      </c>
      <c r="Y18" s="7">
        <f>'2015'!J34</f>
        <v>0</v>
      </c>
      <c r="Z18" s="7">
        <f>'2015'!K34</f>
        <v>0</v>
      </c>
      <c r="AA18" s="7">
        <f>'2015'!L34</f>
        <v>0</v>
      </c>
      <c r="AB18" s="7">
        <f>'2015'!M34</f>
        <v>0</v>
      </c>
      <c r="AC18" s="18">
        <f>'2016'!B34</f>
        <v>0</v>
      </c>
      <c r="AD18" s="18">
        <f>'2016'!C34</f>
        <v>0</v>
      </c>
      <c r="AE18" s="18">
        <f>'2016'!D34</f>
        <v>0</v>
      </c>
      <c r="AF18" s="18">
        <f>'2016'!E34</f>
        <v>0</v>
      </c>
      <c r="AG18" s="18">
        <f>'2016'!F34</f>
        <v>0</v>
      </c>
      <c r="AH18" s="18">
        <f>'2016'!G34</f>
        <v>0</v>
      </c>
      <c r="AI18" s="18">
        <f>'2016'!H34</f>
        <v>0</v>
      </c>
      <c r="AJ18" s="18">
        <f>'2016'!I34</f>
        <v>0</v>
      </c>
      <c r="AK18" s="18">
        <f>'2016'!J34</f>
        <v>0</v>
      </c>
      <c r="AL18" s="18">
        <f>'2016'!K34</f>
        <v>0</v>
      </c>
      <c r="AM18" s="18">
        <f>'2016'!L34</f>
        <v>0</v>
      </c>
      <c r="AN18" s="18">
        <f>'2016'!M34</f>
        <v>0</v>
      </c>
    </row>
    <row r="19" spans="2:40" x14ac:dyDescent="0.3">
      <c r="B19" t="s">
        <v>8</v>
      </c>
      <c r="C19" t="s">
        <v>2</v>
      </c>
      <c r="D19" t="s">
        <v>6</v>
      </c>
      <c r="E19" s="19">
        <f>IFERROR(E13/(E16/1000),0)</f>
        <v>130.37383992236252</v>
      </c>
      <c r="F19" s="19">
        <f t="shared" ref="F19:Q19" si="3">IFERROR(F13/(F16/1000),0)</f>
        <v>121.94053258142722</v>
      </c>
      <c r="G19" s="19">
        <f t="shared" si="3"/>
        <v>12.857985310364734</v>
      </c>
      <c r="H19" s="19">
        <f t="shared" si="3"/>
        <v>5.7562741650856317</v>
      </c>
      <c r="I19" s="19">
        <f t="shared" si="3"/>
        <v>7.1827989446186926</v>
      </c>
      <c r="J19" s="19">
        <f t="shared" si="3"/>
        <v>5.3090873326667998</v>
      </c>
      <c r="K19" s="19">
        <f t="shared" si="3"/>
        <v>2.5454064849711107</v>
      </c>
      <c r="L19" s="19">
        <f t="shared" si="3"/>
        <v>36.37787825505972</v>
      </c>
      <c r="M19" s="19">
        <f t="shared" si="3"/>
        <v>42.867275681343941</v>
      </c>
      <c r="N19" s="19">
        <f t="shared" si="3"/>
        <v>64.992977668283046</v>
      </c>
      <c r="O19" s="19">
        <f t="shared" si="3"/>
        <v>45.835986004151948</v>
      </c>
      <c r="P19" s="19">
        <f t="shared" si="3"/>
        <v>30.976729325715301</v>
      </c>
      <c r="Q19" s="16">
        <f t="shared" si="3"/>
        <v>0</v>
      </c>
      <c r="R19" s="16">
        <f t="shared" ref="R19:AB19" si="4">IFERROR(R13/(R16/1000),0)</f>
        <v>0</v>
      </c>
      <c r="S19" s="16">
        <f t="shared" si="4"/>
        <v>0</v>
      </c>
      <c r="T19" s="16">
        <f t="shared" si="4"/>
        <v>0</v>
      </c>
      <c r="U19" s="16">
        <f t="shared" si="4"/>
        <v>3.9789675758450032</v>
      </c>
      <c r="V19" s="16">
        <f t="shared" si="4"/>
        <v>4.9708577775669571</v>
      </c>
      <c r="W19" s="16">
        <f t="shared" si="4"/>
        <v>5.0062210510795797</v>
      </c>
      <c r="X19" s="16">
        <f t="shared" si="4"/>
        <v>4.9494359449302721</v>
      </c>
      <c r="Y19" s="16">
        <f t="shared" si="4"/>
        <v>0</v>
      </c>
      <c r="Z19" s="16">
        <f t="shared" si="4"/>
        <v>0</v>
      </c>
      <c r="AA19" s="16">
        <f t="shared" si="4"/>
        <v>0</v>
      </c>
      <c r="AB19" s="16">
        <f t="shared" si="4"/>
        <v>0</v>
      </c>
      <c r="AC19" s="19">
        <f t="shared" ref="AC19:AN19" si="5">IFERROR(AC13/(AC16/1000),0)</f>
        <v>4.8478580547161574</v>
      </c>
      <c r="AD19" s="19">
        <f t="shared" si="5"/>
        <v>4.8497613224606306</v>
      </c>
      <c r="AE19" s="19">
        <f t="shared" si="5"/>
        <v>4.8507583352197399</v>
      </c>
      <c r="AF19" s="19">
        <f t="shared" si="5"/>
        <v>5.0936940068195575</v>
      </c>
      <c r="AG19" s="19">
        <f t="shared" si="5"/>
        <v>4.8500462694414113</v>
      </c>
      <c r="AH19" s="19">
        <f t="shared" si="5"/>
        <v>4.8505073630701778</v>
      </c>
      <c r="AI19" s="19">
        <f t="shared" si="5"/>
        <v>4.9311880665897476</v>
      </c>
      <c r="AJ19" s="19">
        <f t="shared" si="5"/>
        <v>4.8500637436949168</v>
      </c>
      <c r="AK19" s="19">
        <f t="shared" si="5"/>
        <v>4.850036860280138</v>
      </c>
      <c r="AL19" s="19">
        <f t="shared" si="5"/>
        <v>0</v>
      </c>
      <c r="AM19" s="19">
        <f t="shared" si="5"/>
        <v>0</v>
      </c>
      <c r="AN19" s="19">
        <f t="shared" si="5"/>
        <v>0</v>
      </c>
    </row>
    <row r="20" spans="2:40" x14ac:dyDescent="0.3">
      <c r="B20" t="s">
        <v>8</v>
      </c>
      <c r="C20" t="s">
        <v>3</v>
      </c>
      <c r="D20" t="s">
        <v>6</v>
      </c>
      <c r="E20" s="19">
        <f t="shared" ref="E20:Q20" si="6">IFERROR(E14/(E17/1000),0)</f>
        <v>13.226815747475214</v>
      </c>
      <c r="F20" s="19">
        <f t="shared" si="6"/>
        <v>12.276069510820491</v>
      </c>
      <c r="G20" s="19">
        <f t="shared" si="6"/>
        <v>7.033288283309167</v>
      </c>
      <c r="H20" s="19">
        <f t="shared" si="6"/>
        <v>6.5200030998399638</v>
      </c>
      <c r="I20" s="19">
        <f t="shared" si="6"/>
        <v>8.1786884991141253</v>
      </c>
      <c r="J20" s="19">
        <f t="shared" si="6"/>
        <v>7.9098917025037938</v>
      </c>
      <c r="K20" s="19">
        <f t="shared" si="6"/>
        <v>9.6418910476784419</v>
      </c>
      <c r="L20" s="19">
        <f t="shared" si="6"/>
        <v>9.782314812147975</v>
      </c>
      <c r="M20" s="19">
        <f t="shared" si="6"/>
        <v>9.9189119191423334</v>
      </c>
      <c r="N20" s="19">
        <f t="shared" si="6"/>
        <v>7.8104255431744845</v>
      </c>
      <c r="O20" s="19">
        <f t="shared" si="6"/>
        <v>7.3162238987072357</v>
      </c>
      <c r="P20" s="19">
        <f t="shared" si="6"/>
        <v>7.9017165539473186</v>
      </c>
      <c r="Q20" s="16">
        <f t="shared" si="6"/>
        <v>8</v>
      </c>
      <c r="R20" s="16">
        <f t="shared" ref="R20:AB20" si="7">IFERROR(R14/(R17/1000),0)</f>
        <v>6.8059328820337326</v>
      </c>
      <c r="S20" s="16">
        <f t="shared" si="7"/>
        <v>6.4915051778178903</v>
      </c>
      <c r="T20" s="16">
        <f t="shared" si="7"/>
        <v>6.2863416636774492</v>
      </c>
      <c r="U20" s="16">
        <f t="shared" si="7"/>
        <v>6.4624035117518295</v>
      </c>
      <c r="V20" s="16">
        <f t="shared" si="7"/>
        <v>6.8478030476199576</v>
      </c>
      <c r="W20" s="16">
        <f t="shared" si="7"/>
        <v>6.9171863947191961</v>
      </c>
      <c r="X20" s="16">
        <f t="shared" si="7"/>
        <v>6.4800500099253693</v>
      </c>
      <c r="Y20" s="16">
        <f t="shared" si="7"/>
        <v>9.856551646310459</v>
      </c>
      <c r="Z20" s="16">
        <f t="shared" si="7"/>
        <v>9.5532374672897387</v>
      </c>
      <c r="AA20" s="16">
        <f t="shared" si="7"/>
        <v>9.4996803428008381</v>
      </c>
      <c r="AB20" s="16">
        <f t="shared" si="7"/>
        <v>9.4845513387263782</v>
      </c>
      <c r="AC20" s="19">
        <f t="shared" ref="AC20:AN20" si="8">IFERROR(AC14/(AC17/1000),0)</f>
        <v>8.3277641261583906</v>
      </c>
      <c r="AD20" s="19">
        <f t="shared" si="8"/>
        <v>7.4523213235655872</v>
      </c>
      <c r="AE20" s="19">
        <f t="shared" si="8"/>
        <v>6.5525730808443789</v>
      </c>
      <c r="AF20" s="19">
        <f t="shared" si="8"/>
        <v>6.141868995853752</v>
      </c>
      <c r="AG20" s="19">
        <f t="shared" si="8"/>
        <v>6.0112252447200349</v>
      </c>
      <c r="AH20" s="19">
        <f t="shared" si="8"/>
        <v>5.9448169270454683</v>
      </c>
      <c r="AI20" s="19">
        <f t="shared" si="8"/>
        <v>6.121946091628593</v>
      </c>
      <c r="AJ20" s="19">
        <f t="shared" si="8"/>
        <v>6.9684179102540398</v>
      </c>
      <c r="AK20" s="19">
        <f t="shared" si="8"/>
        <v>7.6579854630742688</v>
      </c>
      <c r="AL20" s="19">
        <f t="shared" si="8"/>
        <v>0</v>
      </c>
      <c r="AM20" s="19">
        <f t="shared" si="8"/>
        <v>0</v>
      </c>
      <c r="AN20" s="19">
        <f t="shared" si="8"/>
        <v>0</v>
      </c>
    </row>
    <row r="21" spans="2:40" x14ac:dyDescent="0.3">
      <c r="B21" t="s">
        <v>8</v>
      </c>
      <c r="C21" t="s">
        <v>4</v>
      </c>
      <c r="D21" t="s">
        <v>6</v>
      </c>
      <c r="E21" s="19">
        <f t="shared" ref="E21:Q21" si="9">IFERROR(E15/(E18/1000),0)</f>
        <v>3.770613556802592</v>
      </c>
      <c r="F21" s="19">
        <f t="shared" si="9"/>
        <v>3.7301525579034513</v>
      </c>
      <c r="G21" s="19">
        <f t="shared" si="9"/>
        <v>1.8400685731665016</v>
      </c>
      <c r="H21" s="19">
        <f t="shared" si="9"/>
        <v>3.7312339084352208</v>
      </c>
      <c r="I21" s="19">
        <f t="shared" si="9"/>
        <v>8.6931548538377399</v>
      </c>
      <c r="J21" s="19">
        <f t="shared" si="9"/>
        <v>5.8033266824305052</v>
      </c>
      <c r="K21" s="19">
        <f t="shared" si="9"/>
        <v>4.8215919339425932</v>
      </c>
      <c r="L21" s="19">
        <f t="shared" si="9"/>
        <v>3.6710373643093228</v>
      </c>
      <c r="M21" s="19">
        <f t="shared" si="9"/>
        <v>3.8493061215173205</v>
      </c>
      <c r="N21" s="19">
        <f t="shared" si="9"/>
        <v>4.1186736204133734</v>
      </c>
      <c r="O21" s="19">
        <f t="shared" si="9"/>
        <v>4.3843033183043785</v>
      </c>
      <c r="P21" s="19">
        <f t="shared" si="9"/>
        <v>4.5803450703314885</v>
      </c>
      <c r="Q21" s="16">
        <f t="shared" si="9"/>
        <v>0</v>
      </c>
      <c r="R21" s="16">
        <f t="shared" ref="R21:AB21" si="10">IFERROR(R15/(R18/1000),0)</f>
        <v>0</v>
      </c>
      <c r="S21" s="16">
        <f t="shared" si="10"/>
        <v>0</v>
      </c>
      <c r="T21" s="16">
        <f t="shared" si="10"/>
        <v>0</v>
      </c>
      <c r="U21" s="16">
        <f t="shared" si="10"/>
        <v>0</v>
      </c>
      <c r="V21" s="16">
        <f t="shared" si="10"/>
        <v>0</v>
      </c>
      <c r="W21" s="16">
        <f t="shared" si="10"/>
        <v>0</v>
      </c>
      <c r="X21" s="16">
        <f t="shared" si="10"/>
        <v>0</v>
      </c>
      <c r="Y21" s="16">
        <f t="shared" si="10"/>
        <v>0</v>
      </c>
      <c r="Z21" s="16">
        <f t="shared" si="10"/>
        <v>0</v>
      </c>
      <c r="AA21" s="16">
        <f t="shared" si="10"/>
        <v>0</v>
      </c>
      <c r="AB21" s="16">
        <f t="shared" si="10"/>
        <v>0</v>
      </c>
      <c r="AC21" s="19">
        <f t="shared" ref="AC21:AN21" si="11">IFERROR(AC15/(AC18/1000),0)</f>
        <v>0</v>
      </c>
      <c r="AD21" s="19">
        <f t="shared" si="11"/>
        <v>0</v>
      </c>
      <c r="AE21" s="19">
        <f t="shared" si="11"/>
        <v>0</v>
      </c>
      <c r="AF21" s="19">
        <f t="shared" si="11"/>
        <v>0</v>
      </c>
      <c r="AG21" s="19">
        <f t="shared" si="11"/>
        <v>0</v>
      </c>
      <c r="AH21" s="19">
        <f t="shared" si="11"/>
        <v>0</v>
      </c>
      <c r="AI21" s="19">
        <f t="shared" si="11"/>
        <v>0</v>
      </c>
      <c r="AJ21" s="19">
        <f t="shared" si="11"/>
        <v>0</v>
      </c>
      <c r="AK21" s="19">
        <f t="shared" si="11"/>
        <v>0</v>
      </c>
      <c r="AL21" s="19">
        <f t="shared" si="11"/>
        <v>0</v>
      </c>
      <c r="AM21" s="19">
        <f t="shared" si="11"/>
        <v>0</v>
      </c>
      <c r="AN21" s="19">
        <f t="shared" si="11"/>
        <v>0</v>
      </c>
    </row>
    <row r="22" spans="2:40" x14ac:dyDescent="0.3">
      <c r="B22" t="s">
        <v>7</v>
      </c>
      <c r="C22" t="s">
        <v>2</v>
      </c>
      <c r="D22" t="s">
        <v>0</v>
      </c>
      <c r="E22" s="17">
        <f>'2014'!B48</f>
        <v>4956.33</v>
      </c>
      <c r="F22" s="17">
        <f>'2014'!C48</f>
        <v>6137.5600000000013</v>
      </c>
      <c r="G22" s="17">
        <f>'2014'!D48</f>
        <v>6816.25</v>
      </c>
      <c r="H22" s="17">
        <f>'2014'!E48</f>
        <v>5768.5</v>
      </c>
      <c r="I22" s="17">
        <f>'2014'!F48</f>
        <v>7437.01</v>
      </c>
      <c r="J22" s="17">
        <f>'2014'!G48</f>
        <v>9935.82</v>
      </c>
      <c r="K22" s="17">
        <f>'2014'!H48</f>
        <v>12018.27</v>
      </c>
      <c r="L22" s="17">
        <f>'2014'!I48</f>
        <v>11293.3</v>
      </c>
      <c r="M22" s="17">
        <f>'2014'!J48</f>
        <v>8280.2799999999988</v>
      </c>
      <c r="N22" s="17">
        <f>'2014'!K48</f>
        <v>6651.5700000000006</v>
      </c>
      <c r="O22" s="17">
        <f>'2014'!L48</f>
        <v>5634.7199999999993</v>
      </c>
      <c r="P22" s="17">
        <f>'2014'!M48</f>
        <v>6956.6100000000006</v>
      </c>
      <c r="Q22" s="3">
        <f>'2015'!B48</f>
        <v>6344.52</v>
      </c>
      <c r="R22" s="3">
        <f>'2015'!C48</f>
        <v>7763.2099999999991</v>
      </c>
      <c r="S22" s="3">
        <f>'2015'!D48</f>
        <v>9786.5700000000015</v>
      </c>
      <c r="T22" s="3">
        <f>'2015'!E48</f>
        <v>7795.67</v>
      </c>
      <c r="U22" s="3">
        <f>'2015'!F48</f>
        <v>9030.35</v>
      </c>
      <c r="V22" s="3">
        <f>'2015'!G48</f>
        <v>6359.75</v>
      </c>
      <c r="W22" s="3">
        <f>'2015'!H48</f>
        <v>4372.6400000000003</v>
      </c>
      <c r="X22" s="3">
        <f>'2015'!I48</f>
        <v>3622.3899999999994</v>
      </c>
      <c r="Y22" s="3">
        <f>'2015'!J48</f>
        <v>4611.9000000000005</v>
      </c>
      <c r="Z22" s="3">
        <f>'2015'!K48</f>
        <v>3757.7599999999998</v>
      </c>
      <c r="AA22" s="3">
        <f>'2015'!L48</f>
        <v>3267.13</v>
      </c>
      <c r="AB22" s="3">
        <f>'2015'!M48</f>
        <v>4596.16</v>
      </c>
      <c r="AC22" s="17">
        <f>'2016'!B48</f>
        <v>4109.33</v>
      </c>
      <c r="AD22" s="17">
        <f>'2016'!C48</f>
        <v>5596.39</v>
      </c>
      <c r="AE22" s="17">
        <f>'2016'!D48</f>
        <v>7439.01</v>
      </c>
      <c r="AF22" s="17">
        <f>'2016'!E48</f>
        <v>6386.4100000000008</v>
      </c>
      <c r="AG22" s="17">
        <f>'2016'!F48</f>
        <v>9376.1299999999992</v>
      </c>
      <c r="AH22" s="17">
        <f>'2016'!G48</f>
        <v>11464.490000000002</v>
      </c>
      <c r="AI22" s="17">
        <f>'2016'!H48</f>
        <v>11293.949999999999</v>
      </c>
      <c r="AJ22" s="17">
        <f>'2016'!I48</f>
        <v>11269.21</v>
      </c>
      <c r="AK22" s="17">
        <f>'2016'!J48</f>
        <v>10395.67</v>
      </c>
      <c r="AL22" s="17">
        <f>'2016'!K48</f>
        <v>0</v>
      </c>
      <c r="AM22" s="17">
        <f>'2016'!L48</f>
        <v>0</v>
      </c>
      <c r="AN22" s="17">
        <f>'2016'!M48</f>
        <v>0</v>
      </c>
    </row>
    <row r="23" spans="2:40" x14ac:dyDescent="0.3">
      <c r="B23" t="s">
        <v>7</v>
      </c>
      <c r="C23" t="s">
        <v>3</v>
      </c>
      <c r="D23" t="s">
        <v>0</v>
      </c>
      <c r="E23" s="17">
        <f>'2014'!B49</f>
        <v>41810.520000000004</v>
      </c>
      <c r="F23" s="17">
        <f>'2014'!C49</f>
        <v>62467.03</v>
      </c>
      <c r="G23" s="17">
        <f>'2014'!D49</f>
        <v>87252.650000000009</v>
      </c>
      <c r="H23" s="17">
        <f>'2014'!E49</f>
        <v>85685.119999999995</v>
      </c>
      <c r="I23" s="17">
        <f>'2014'!F49</f>
        <v>95768.809999999983</v>
      </c>
      <c r="J23" s="17">
        <f>'2014'!G49</f>
        <v>109668.25</v>
      </c>
      <c r="K23" s="17">
        <f>'2014'!H49</f>
        <v>104684.76999999999</v>
      </c>
      <c r="L23" s="17">
        <f>'2014'!I49</f>
        <v>93428.64</v>
      </c>
      <c r="M23" s="17">
        <f>'2014'!J49</f>
        <v>66338.25</v>
      </c>
      <c r="N23" s="17">
        <f>'2014'!K49</f>
        <v>65982.87</v>
      </c>
      <c r="O23" s="17">
        <f>'2014'!L49</f>
        <v>53278.05</v>
      </c>
      <c r="P23" s="17">
        <f>'2014'!M49</f>
        <v>59210.879999999997</v>
      </c>
      <c r="Q23" s="3">
        <f>'2015'!B49</f>
        <v>52946.25</v>
      </c>
      <c r="R23" s="3">
        <f>'2015'!C49</f>
        <v>58991.89</v>
      </c>
      <c r="S23" s="3">
        <f>'2015'!D49</f>
        <v>67323.41</v>
      </c>
      <c r="T23" s="3">
        <f>'2015'!E49</f>
        <v>63685.67</v>
      </c>
      <c r="U23" s="3">
        <f>'2015'!F49</f>
        <v>75733.279999999999</v>
      </c>
      <c r="V23" s="3">
        <f>'2015'!G49</f>
        <v>88647.12000000001</v>
      </c>
      <c r="W23" s="3">
        <f>'2015'!H49</f>
        <v>83790.459999999992</v>
      </c>
      <c r="X23" s="3">
        <f>'2015'!I49</f>
        <v>74982.14</v>
      </c>
      <c r="Y23" s="3">
        <f>'2015'!J49</f>
        <v>64333.760000000002</v>
      </c>
      <c r="Z23" s="3">
        <f>'2015'!K49</f>
        <v>44472.99</v>
      </c>
      <c r="AA23" s="3">
        <f>'2015'!L49</f>
        <v>37873.79</v>
      </c>
      <c r="AB23" s="3">
        <f>'2015'!M49</f>
        <v>39681.880000000005</v>
      </c>
      <c r="AC23" s="17">
        <f>'2016'!B49</f>
        <v>35141.22</v>
      </c>
      <c r="AD23" s="17">
        <f>'2016'!C49</f>
        <v>42167.090000000004</v>
      </c>
      <c r="AE23" s="17">
        <f>'2016'!D49</f>
        <v>56145.25</v>
      </c>
      <c r="AF23" s="17">
        <f>'2016'!E49</f>
        <v>49320.299999999996</v>
      </c>
      <c r="AG23" s="17">
        <f>'2016'!F49</f>
        <v>75450.159999999989</v>
      </c>
      <c r="AH23" s="17">
        <f>'2016'!G49</f>
        <v>81544.989999999991</v>
      </c>
      <c r="AI23" s="17">
        <f>'2016'!H49</f>
        <v>63915.42</v>
      </c>
      <c r="AJ23" s="17">
        <f>'2016'!I49</f>
        <v>69020.852000000014</v>
      </c>
      <c r="AK23" s="17">
        <f>'2016'!J49</f>
        <v>59040.12</v>
      </c>
      <c r="AL23" s="17">
        <f>'2016'!K49</f>
        <v>0</v>
      </c>
      <c r="AM23" s="17">
        <f>'2016'!L49</f>
        <v>0</v>
      </c>
      <c r="AN23" s="17">
        <f>'2016'!M49</f>
        <v>0</v>
      </c>
    </row>
    <row r="24" spans="2:40" x14ac:dyDescent="0.3">
      <c r="B24" t="s">
        <v>7</v>
      </c>
      <c r="C24" t="s">
        <v>4</v>
      </c>
      <c r="D24" t="s">
        <v>0</v>
      </c>
      <c r="E24" s="17">
        <f>'2014'!B50</f>
        <v>25479.919999999998</v>
      </c>
      <c r="F24" s="17">
        <f>'2014'!C50</f>
        <v>25111.98</v>
      </c>
      <c r="G24" s="17">
        <f>'2014'!D50</f>
        <v>37699.61</v>
      </c>
      <c r="H24" s="17">
        <f>'2014'!E50</f>
        <v>42058.63</v>
      </c>
      <c r="I24" s="17">
        <f>'2014'!F50</f>
        <v>52977.19</v>
      </c>
      <c r="J24" s="17">
        <f>'2014'!G50</f>
        <v>66208.25</v>
      </c>
      <c r="K24" s="17">
        <f>'2014'!H50</f>
        <v>52442</v>
      </c>
      <c r="L24" s="17">
        <f>'2014'!I50</f>
        <v>58791.6</v>
      </c>
      <c r="M24" s="17">
        <f>'2014'!J50</f>
        <v>62228.579999999994</v>
      </c>
      <c r="N24" s="17">
        <f>'2014'!K50</f>
        <v>50814.74</v>
      </c>
      <c r="O24" s="17">
        <f>'2014'!L50</f>
        <v>64011.450000000004</v>
      </c>
      <c r="P24" s="17">
        <f>'2014'!M50</f>
        <v>77864.2</v>
      </c>
      <c r="Q24" s="3">
        <f>'2015'!B50</f>
        <v>49505.03</v>
      </c>
      <c r="R24" s="3">
        <f>'2015'!C50</f>
        <v>59598.879999999997</v>
      </c>
      <c r="S24" s="3">
        <f>'2015'!D50</f>
        <v>71442.659999999989</v>
      </c>
      <c r="T24" s="3">
        <f>'2015'!E50</f>
        <v>57015.070000000007</v>
      </c>
      <c r="U24" s="3">
        <f>'2015'!F50</f>
        <v>63908.83</v>
      </c>
      <c r="V24" s="3">
        <f>'2015'!G50</f>
        <v>57928.24</v>
      </c>
      <c r="W24" s="3">
        <f>'2015'!H50</f>
        <v>48066.74</v>
      </c>
      <c r="X24" s="3">
        <f>'2015'!I50</f>
        <v>53717.21</v>
      </c>
      <c r="Y24" s="3">
        <f>'2015'!J50</f>
        <v>53280.24</v>
      </c>
      <c r="Z24" s="3">
        <f>'2015'!K50</f>
        <v>30774.6</v>
      </c>
      <c r="AA24" s="3">
        <f>'2015'!L50</f>
        <v>31179.340000000004</v>
      </c>
      <c r="AB24" s="3">
        <f>'2015'!M50</f>
        <v>35886.519999999997</v>
      </c>
      <c r="AC24" s="17">
        <f>'2016'!B50</f>
        <v>24238.86</v>
      </c>
      <c r="AD24" s="17">
        <f>'2016'!C50</f>
        <v>33241.15</v>
      </c>
      <c r="AE24" s="17">
        <f>'2016'!D50</f>
        <v>53707.17</v>
      </c>
      <c r="AF24" s="17">
        <f>'2016'!E50</f>
        <v>44030.11</v>
      </c>
      <c r="AG24" s="17">
        <f>'2016'!F50</f>
        <v>53215.59</v>
      </c>
      <c r="AH24" s="17">
        <f>'2016'!G50</f>
        <v>60406.55</v>
      </c>
      <c r="AI24" s="17">
        <f>'2016'!H50</f>
        <v>59207.76</v>
      </c>
      <c r="AJ24" s="17">
        <f>'2016'!I50</f>
        <v>61818.46</v>
      </c>
      <c r="AK24" s="17">
        <f>'2016'!J50</f>
        <v>55873.840000000004</v>
      </c>
      <c r="AL24" s="17">
        <f>'2016'!K50</f>
        <v>0</v>
      </c>
      <c r="AM24" s="17">
        <f>'2016'!L50</f>
        <v>0</v>
      </c>
      <c r="AN24" s="17">
        <f>'2016'!M50</f>
        <v>0</v>
      </c>
    </row>
    <row r="25" spans="2:40" x14ac:dyDescent="0.3">
      <c r="B25" t="s">
        <v>7</v>
      </c>
      <c r="C25" t="s">
        <v>2</v>
      </c>
      <c r="D25" t="s">
        <v>16</v>
      </c>
      <c r="E25" s="18">
        <f>'2014'!B54</f>
        <v>5641952</v>
      </c>
      <c r="F25" s="18">
        <f>'2014'!C54</f>
        <v>7147982</v>
      </c>
      <c r="G25" s="18">
        <f>'2014'!D54</f>
        <v>8495348</v>
      </c>
      <c r="H25" s="18">
        <f>'2014'!E54</f>
        <v>7069421</v>
      </c>
      <c r="I25" s="18">
        <f>'2014'!F54</f>
        <v>7180127</v>
      </c>
      <c r="J25" s="18">
        <f>'2014'!G54</f>
        <v>8657839</v>
      </c>
      <c r="K25" s="18">
        <f>'2014'!H54</f>
        <v>8705612</v>
      </c>
      <c r="L25" s="18">
        <f>'2014'!I54</f>
        <v>10888737</v>
      </c>
      <c r="M25" s="18">
        <f>'2014'!J54</f>
        <v>6701807</v>
      </c>
      <c r="N25" s="18">
        <f>'2014'!K54</f>
        <v>6753092</v>
      </c>
      <c r="O25" s="18">
        <f>'2014'!L54</f>
        <v>5320921</v>
      </c>
      <c r="P25" s="18">
        <f>'2014'!M54</f>
        <v>5655656</v>
      </c>
      <c r="Q25" s="7">
        <f>'2015'!B54</f>
        <v>7981552</v>
      </c>
      <c r="R25" s="7">
        <f>'2015'!C54</f>
        <v>8124873</v>
      </c>
      <c r="S25" s="7">
        <f>'2015'!D54</f>
        <v>11292390</v>
      </c>
      <c r="T25" s="7">
        <f>'2015'!E54</f>
        <v>13766926</v>
      </c>
      <c r="U25" s="7">
        <f>'2015'!F54</f>
        <v>13520848</v>
      </c>
      <c r="V25" s="7">
        <f>'2015'!G54</f>
        <v>6743430</v>
      </c>
      <c r="W25" s="7">
        <f>'2015'!H54</f>
        <v>4978368</v>
      </c>
      <c r="X25" s="7">
        <f>'2015'!I54</f>
        <v>4339060</v>
      </c>
      <c r="Y25" s="7">
        <f>'2015'!J54</f>
        <v>4599749</v>
      </c>
      <c r="Z25" s="7">
        <f>'2015'!K54</f>
        <v>4562210</v>
      </c>
      <c r="AA25" s="7">
        <f>'2015'!L54</f>
        <v>3736167</v>
      </c>
      <c r="AB25" s="7">
        <f>'2015'!M54</f>
        <v>4237956</v>
      </c>
      <c r="AC25" s="18">
        <f>'2016'!B54</f>
        <v>6457235</v>
      </c>
      <c r="AD25" s="18">
        <f>'2016'!C54</f>
        <v>7590339</v>
      </c>
      <c r="AE25" s="18">
        <f>'2016'!D54</f>
        <v>8841262</v>
      </c>
      <c r="AF25" s="18">
        <f>'2016'!E54</f>
        <v>8005840</v>
      </c>
      <c r="AG25" s="18">
        <f>'2016'!F54</f>
        <v>10299790</v>
      </c>
      <c r="AH25" s="18">
        <f>'2016'!G54</f>
        <v>13139987</v>
      </c>
      <c r="AI25" s="18">
        <f>'2016'!H54</f>
        <v>15998361</v>
      </c>
      <c r="AJ25" s="18">
        <f>'2016'!I54</f>
        <v>17683221</v>
      </c>
      <c r="AK25" s="18">
        <f>'2016'!J54</f>
        <v>16278069</v>
      </c>
      <c r="AL25" s="18">
        <f>'2016'!K54</f>
        <v>0</v>
      </c>
      <c r="AM25" s="18">
        <f>'2016'!L54</f>
        <v>0</v>
      </c>
      <c r="AN25" s="18">
        <f>'2016'!M54</f>
        <v>0</v>
      </c>
    </row>
    <row r="26" spans="2:40" x14ac:dyDescent="0.3">
      <c r="B26" t="s">
        <v>7</v>
      </c>
      <c r="C26" t="s">
        <v>3</v>
      </c>
      <c r="D26" t="s">
        <v>16</v>
      </c>
      <c r="E26" s="18">
        <f>'2014'!B55</f>
        <v>50867772</v>
      </c>
      <c r="F26" s="18">
        <f>'2014'!C55</f>
        <v>56032939</v>
      </c>
      <c r="G26" s="18">
        <f>'2014'!D55</f>
        <v>68640015</v>
      </c>
      <c r="H26" s="18">
        <f>'2014'!E55</f>
        <v>69867501</v>
      </c>
      <c r="I26" s="18">
        <f>'2014'!F55</f>
        <v>79816545</v>
      </c>
      <c r="J26" s="18">
        <f>'2014'!G55</f>
        <v>84862237</v>
      </c>
      <c r="K26" s="18">
        <f>'2014'!H55</f>
        <v>89380729</v>
      </c>
      <c r="L26" s="18">
        <f>'2014'!I55</f>
        <v>86470726</v>
      </c>
      <c r="M26" s="18">
        <f>'2014'!J55</f>
        <v>36296940</v>
      </c>
      <c r="N26" s="18">
        <f>'2014'!K55</f>
        <v>46856243</v>
      </c>
      <c r="O26" s="18">
        <f>'2014'!L55</f>
        <v>35843869</v>
      </c>
      <c r="P26" s="18">
        <f>'2014'!M55</f>
        <v>36214154</v>
      </c>
      <c r="Q26" s="7">
        <f>'2015'!B55</f>
        <v>52120125</v>
      </c>
      <c r="R26" s="7">
        <f>'2015'!C55</f>
        <v>51796902</v>
      </c>
      <c r="S26" s="7">
        <f>'2015'!D55</f>
        <v>60099561</v>
      </c>
      <c r="T26" s="7">
        <f>'2015'!E55</f>
        <v>68195887</v>
      </c>
      <c r="U26" s="7">
        <f>'2015'!F55</f>
        <v>71481975</v>
      </c>
      <c r="V26" s="7">
        <f>'2015'!G55</f>
        <v>67838055</v>
      </c>
      <c r="W26" s="7">
        <f>'2015'!H55</f>
        <v>73358548</v>
      </c>
      <c r="X26" s="7">
        <f>'2015'!I55</f>
        <v>66625793</v>
      </c>
      <c r="Y26" s="7">
        <f>'2015'!J55</f>
        <v>52638565</v>
      </c>
      <c r="Z26" s="7">
        <f>'2015'!K55</f>
        <v>38921814</v>
      </c>
      <c r="AA26" s="7">
        <f>'2015'!L55</f>
        <v>30507593</v>
      </c>
      <c r="AB26" s="7">
        <f>'2015'!M55</f>
        <v>28706694</v>
      </c>
      <c r="AC26" s="18">
        <f>'2016'!B55</f>
        <v>38549457</v>
      </c>
      <c r="AD26" s="18">
        <f>'2016'!C55</f>
        <v>42263397</v>
      </c>
      <c r="AE26" s="18">
        <f>'2016'!D55</f>
        <v>48915071</v>
      </c>
      <c r="AF26" s="18">
        <f>'2016'!E55</f>
        <v>44362362</v>
      </c>
      <c r="AG26" s="18">
        <f>'2016'!F55</f>
        <v>65215943</v>
      </c>
      <c r="AH26" s="18">
        <f>'2016'!G55</f>
        <v>72431617</v>
      </c>
      <c r="AI26" s="18">
        <f>'2016'!H55</f>
        <v>68285230</v>
      </c>
      <c r="AJ26" s="18">
        <f>'2016'!I55</f>
        <v>75875454</v>
      </c>
      <c r="AK26" s="18">
        <f>'2016'!J55</f>
        <v>72667246</v>
      </c>
      <c r="AL26" s="18">
        <f>'2016'!K55</f>
        <v>0</v>
      </c>
      <c r="AM26" s="18">
        <f>'2016'!L55</f>
        <v>0</v>
      </c>
      <c r="AN26" s="18">
        <f>'2016'!M55</f>
        <v>0</v>
      </c>
    </row>
    <row r="27" spans="2:40" x14ac:dyDescent="0.3">
      <c r="B27" t="s">
        <v>7</v>
      </c>
      <c r="C27" t="s">
        <v>4</v>
      </c>
      <c r="D27" t="s">
        <v>16</v>
      </c>
      <c r="E27" s="18">
        <f>'2014'!B56</f>
        <v>97110622</v>
      </c>
      <c r="F27" s="18">
        <f>'2014'!C56</f>
        <v>81114250</v>
      </c>
      <c r="G27" s="18">
        <f>'2014'!D56</f>
        <v>83573128</v>
      </c>
      <c r="H27" s="18">
        <f>'2014'!E56</f>
        <v>86212193</v>
      </c>
      <c r="I27" s="18">
        <f>'2014'!F56</f>
        <v>91220406</v>
      </c>
      <c r="J27" s="18">
        <f>'2014'!G56</f>
        <v>97608417</v>
      </c>
      <c r="K27" s="18">
        <f>'2014'!H56</f>
        <v>114699544</v>
      </c>
      <c r="L27" s="18">
        <f>'2014'!I56</f>
        <v>128747014</v>
      </c>
      <c r="M27" s="18">
        <f>'2014'!J56</f>
        <v>114316137</v>
      </c>
      <c r="N27" s="18">
        <f>'2014'!K56</f>
        <v>101538857</v>
      </c>
      <c r="O27" s="18">
        <f>'2014'!L56</f>
        <v>89970713</v>
      </c>
      <c r="P27" s="18">
        <f>'2014'!M56</f>
        <v>84796947</v>
      </c>
      <c r="Q27" s="7">
        <f>'2015'!B56</f>
        <v>110199110</v>
      </c>
      <c r="R27" s="7">
        <f>'2015'!C56</f>
        <v>103544568</v>
      </c>
      <c r="S27" s="7">
        <f>'2015'!D56</f>
        <v>122843422</v>
      </c>
      <c r="T27" s="7">
        <f>'2015'!E56</f>
        <v>139617271</v>
      </c>
      <c r="U27" s="7">
        <f>'2015'!F56</f>
        <v>131714257</v>
      </c>
      <c r="V27" s="7">
        <f>'2015'!G56</f>
        <v>83483407</v>
      </c>
      <c r="W27" s="7">
        <f>'2015'!H56</f>
        <v>81040882</v>
      </c>
      <c r="X27" s="7">
        <f>'2015'!I56</f>
        <v>110860711</v>
      </c>
      <c r="Y27" s="7">
        <f>'2015'!J56</f>
        <v>99190571</v>
      </c>
      <c r="Z27" s="7">
        <f>'2015'!K56</f>
        <v>63677031</v>
      </c>
      <c r="AA27" s="7">
        <f>'2015'!L56</f>
        <v>55674587</v>
      </c>
      <c r="AB27" s="7">
        <f>'2015'!M56</f>
        <v>53609994</v>
      </c>
      <c r="AC27" s="18">
        <f>'2016'!B56</f>
        <v>50796809</v>
      </c>
      <c r="AD27" s="18">
        <f>'2016'!C56</f>
        <v>55436469</v>
      </c>
      <c r="AE27" s="18">
        <f>'2016'!D56</f>
        <v>79572685</v>
      </c>
      <c r="AF27" s="18">
        <f>'2016'!E56</f>
        <v>76546131</v>
      </c>
      <c r="AG27" s="18">
        <f>'2016'!F56</f>
        <v>84357190</v>
      </c>
      <c r="AH27" s="18">
        <f>'2016'!G56</f>
        <v>88171706</v>
      </c>
      <c r="AI27" s="18">
        <f>'2016'!H56</f>
        <v>103225878</v>
      </c>
      <c r="AJ27" s="18">
        <f>'2016'!I56</f>
        <v>112728993</v>
      </c>
      <c r="AK27" s="18">
        <f>'2016'!J56</f>
        <v>101466696</v>
      </c>
      <c r="AL27" s="18">
        <f>'2016'!K56</f>
        <v>0</v>
      </c>
      <c r="AM27" s="18">
        <f>'2016'!L56</f>
        <v>0</v>
      </c>
      <c r="AN27" s="18">
        <f>'2016'!M56</f>
        <v>0</v>
      </c>
    </row>
    <row r="28" spans="2:40" x14ac:dyDescent="0.3">
      <c r="B28" t="s">
        <v>7</v>
      </c>
      <c r="C28" t="s">
        <v>2</v>
      </c>
      <c r="D28" t="s">
        <v>6</v>
      </c>
      <c r="E28" s="19">
        <f>IFERROR(E22/(E25/1000),0)</f>
        <v>0.87847787432434732</v>
      </c>
      <c r="F28" s="19">
        <f t="shared" ref="F28:AN28" si="12">IFERROR(F22/(F25/1000),0)</f>
        <v>0.85864234129296935</v>
      </c>
      <c r="G28" s="19">
        <f t="shared" si="12"/>
        <v>0.80235088662642196</v>
      </c>
      <c r="H28" s="19">
        <f t="shared" si="12"/>
        <v>0.81597913039837344</v>
      </c>
      <c r="I28" s="19">
        <f t="shared" si="12"/>
        <v>1.0357769437782924</v>
      </c>
      <c r="J28" s="19">
        <f t="shared" si="12"/>
        <v>1.1476096979858368</v>
      </c>
      <c r="K28" s="19">
        <f t="shared" si="12"/>
        <v>1.3805198301968893</v>
      </c>
      <c r="L28" s="19">
        <f t="shared" si="12"/>
        <v>1.0371542631620179</v>
      </c>
      <c r="M28" s="19">
        <f t="shared" si="12"/>
        <v>1.2355294624270736</v>
      </c>
      <c r="N28" s="19">
        <f t="shared" si="12"/>
        <v>0.98496659011901522</v>
      </c>
      <c r="O28" s="19">
        <f t="shared" si="12"/>
        <v>1.0589745647417053</v>
      </c>
      <c r="P28" s="19">
        <f t="shared" si="12"/>
        <v>1.2300270737824226</v>
      </c>
      <c r="Q28" s="16">
        <f t="shared" si="12"/>
        <v>0.7948980348684066</v>
      </c>
      <c r="R28" s="16">
        <f t="shared" si="12"/>
        <v>0.95548693499578385</v>
      </c>
      <c r="S28" s="16">
        <f t="shared" si="12"/>
        <v>0.86665178939090859</v>
      </c>
      <c r="T28" s="16">
        <f t="shared" si="12"/>
        <v>0.56626076148008642</v>
      </c>
      <c r="U28" s="16">
        <f t="shared" si="12"/>
        <v>0.66788340494619869</v>
      </c>
      <c r="V28" s="16">
        <f t="shared" si="12"/>
        <v>0.94310313890705466</v>
      </c>
      <c r="W28" s="16">
        <f t="shared" si="12"/>
        <v>0.87832799825163588</v>
      </c>
      <c r="X28" s="16">
        <f t="shared" si="12"/>
        <v>0.83483289007296491</v>
      </c>
      <c r="Y28" s="16">
        <f t="shared" si="12"/>
        <v>1.0026416658822037</v>
      </c>
      <c r="Z28" s="16">
        <f t="shared" si="12"/>
        <v>0.82367098401871019</v>
      </c>
      <c r="AA28" s="16">
        <f t="shared" si="12"/>
        <v>0.87446037610203187</v>
      </c>
      <c r="AB28" s="16">
        <f t="shared" si="12"/>
        <v>1.0845228218509111</v>
      </c>
      <c r="AC28" s="19">
        <f t="shared" si="12"/>
        <v>0.63639158246525029</v>
      </c>
      <c r="AD28" s="19">
        <f t="shared" si="12"/>
        <v>0.73730435491748136</v>
      </c>
      <c r="AE28" s="19">
        <f t="shared" si="12"/>
        <v>0.84139685035914558</v>
      </c>
      <c r="AF28" s="19">
        <f t="shared" si="12"/>
        <v>0.79771891519190996</v>
      </c>
      <c r="AG28" s="19">
        <f t="shared" si="12"/>
        <v>0.91032244346729385</v>
      </c>
      <c r="AH28" s="19">
        <f t="shared" si="12"/>
        <v>0.87248868663264301</v>
      </c>
      <c r="AI28" s="19">
        <f t="shared" si="12"/>
        <v>0.70594419015797916</v>
      </c>
      <c r="AJ28" s="19">
        <f t="shared" si="12"/>
        <v>0.63728265342609236</v>
      </c>
      <c r="AK28" s="19">
        <f t="shared" si="12"/>
        <v>0.63863041740393167</v>
      </c>
      <c r="AL28" s="19">
        <f t="shared" si="12"/>
        <v>0</v>
      </c>
      <c r="AM28" s="19">
        <f t="shared" si="12"/>
        <v>0</v>
      </c>
      <c r="AN28" s="19">
        <f t="shared" si="12"/>
        <v>0</v>
      </c>
    </row>
    <row r="29" spans="2:40" x14ac:dyDescent="0.3">
      <c r="B29" t="s">
        <v>7</v>
      </c>
      <c r="C29" t="s">
        <v>3</v>
      </c>
      <c r="D29" t="s">
        <v>6</v>
      </c>
      <c r="E29" s="19">
        <f t="shared" ref="E29:AN29" si="13">IFERROR(E23/(E26/1000),0)</f>
        <v>0.82194517974956727</v>
      </c>
      <c r="F29" s="19">
        <f t="shared" si="13"/>
        <v>1.1148269413460536</v>
      </c>
      <c r="G29" s="19">
        <f t="shared" si="13"/>
        <v>1.2711630380616905</v>
      </c>
      <c r="H29" s="19">
        <f t="shared" si="13"/>
        <v>1.2263945149548141</v>
      </c>
      <c r="I29" s="19">
        <f t="shared" si="13"/>
        <v>1.199861632697832</v>
      </c>
      <c r="J29" s="19">
        <f t="shared" si="13"/>
        <v>1.2923092046230176</v>
      </c>
      <c r="K29" s="19">
        <f t="shared" si="13"/>
        <v>1.1712230496576055</v>
      </c>
      <c r="L29" s="19">
        <f t="shared" si="13"/>
        <v>1.080465543911358</v>
      </c>
      <c r="M29" s="19">
        <f t="shared" si="13"/>
        <v>1.8276540667064496</v>
      </c>
      <c r="N29" s="19">
        <f t="shared" si="13"/>
        <v>1.4081980495107129</v>
      </c>
      <c r="O29" s="19">
        <f t="shared" si="13"/>
        <v>1.4863922753428209</v>
      </c>
      <c r="P29" s="19">
        <f t="shared" si="13"/>
        <v>1.6350203845711815</v>
      </c>
      <c r="Q29" s="16">
        <f t="shared" si="13"/>
        <v>1.0158504032751265</v>
      </c>
      <c r="R29" s="16">
        <f t="shared" si="13"/>
        <v>1.1389076898846189</v>
      </c>
      <c r="S29" s="16">
        <f t="shared" si="13"/>
        <v>1.1201980327277266</v>
      </c>
      <c r="T29" s="16">
        <f t="shared" si="13"/>
        <v>0.93386379738707692</v>
      </c>
      <c r="U29" s="16">
        <f t="shared" si="13"/>
        <v>1.0594738044101326</v>
      </c>
      <c r="V29" s="16">
        <f t="shared" si="13"/>
        <v>1.3067461913523319</v>
      </c>
      <c r="W29" s="16">
        <f t="shared" si="13"/>
        <v>1.1422044503934292</v>
      </c>
      <c r="X29" s="16">
        <f t="shared" si="13"/>
        <v>1.1254221019177961</v>
      </c>
      <c r="Y29" s="16">
        <f t="shared" si="13"/>
        <v>1.222179214042024</v>
      </c>
      <c r="Z29" s="16">
        <f t="shared" si="13"/>
        <v>1.1426237739073517</v>
      </c>
      <c r="AA29" s="16">
        <f t="shared" si="13"/>
        <v>1.2414545454307064</v>
      </c>
      <c r="AB29" s="16">
        <f t="shared" si="13"/>
        <v>1.3823214891969102</v>
      </c>
      <c r="AC29" s="19">
        <f t="shared" si="13"/>
        <v>0.91158793754215528</v>
      </c>
      <c r="AD29" s="19">
        <f t="shared" si="13"/>
        <v>0.99772126693933305</v>
      </c>
      <c r="AE29" s="19">
        <f t="shared" si="13"/>
        <v>1.1478108658985693</v>
      </c>
      <c r="AF29" s="19">
        <f t="shared" si="13"/>
        <v>1.1117600095324049</v>
      </c>
      <c r="AG29" s="19">
        <f t="shared" si="13"/>
        <v>1.1569281456223057</v>
      </c>
      <c r="AH29" s="19">
        <f t="shared" si="13"/>
        <v>1.1258203720621065</v>
      </c>
      <c r="AI29" s="19">
        <f t="shared" si="13"/>
        <v>0.93600651268217161</v>
      </c>
      <c r="AJ29" s="19">
        <f t="shared" si="13"/>
        <v>0.90965982226610487</v>
      </c>
      <c r="AK29" s="19">
        <f t="shared" si="13"/>
        <v>0.8124722381800461</v>
      </c>
      <c r="AL29" s="19">
        <f t="shared" si="13"/>
        <v>0</v>
      </c>
      <c r="AM29" s="19">
        <f t="shared" si="13"/>
        <v>0</v>
      </c>
      <c r="AN29" s="19">
        <f t="shared" si="13"/>
        <v>0</v>
      </c>
    </row>
    <row r="30" spans="2:40" x14ac:dyDescent="0.3">
      <c r="B30" t="s">
        <v>7</v>
      </c>
      <c r="C30" t="s">
        <v>4</v>
      </c>
      <c r="D30" t="s">
        <v>6</v>
      </c>
      <c r="E30" s="19">
        <f t="shared" ref="E30:AN30" si="14">IFERROR(E24/(E27/1000),0)</f>
        <v>0.26238036041000745</v>
      </c>
      <c r="F30" s="19">
        <f t="shared" si="14"/>
        <v>0.30958777280194294</v>
      </c>
      <c r="G30" s="19">
        <f t="shared" si="14"/>
        <v>0.45109727136215366</v>
      </c>
      <c r="H30" s="19">
        <f t="shared" si="14"/>
        <v>0.48785013507312125</v>
      </c>
      <c r="I30" s="19">
        <f t="shared" si="14"/>
        <v>0.58076029611181512</v>
      </c>
      <c r="J30" s="19">
        <f t="shared" si="14"/>
        <v>0.67830472038082534</v>
      </c>
      <c r="K30" s="19">
        <f t="shared" si="14"/>
        <v>0.4572119310256369</v>
      </c>
      <c r="L30" s="19">
        <f t="shared" si="14"/>
        <v>0.45664437701056121</v>
      </c>
      <c r="M30" s="19">
        <f t="shared" si="14"/>
        <v>0.54435516833463327</v>
      </c>
      <c r="N30" s="19">
        <f t="shared" si="14"/>
        <v>0.50044624788321179</v>
      </c>
      <c r="O30" s="19">
        <f t="shared" si="14"/>
        <v>0.71146985352889225</v>
      </c>
      <c r="P30" s="19">
        <f t="shared" si="14"/>
        <v>0.91824296457276933</v>
      </c>
      <c r="Q30" s="16">
        <f t="shared" si="14"/>
        <v>0.44923257547179823</v>
      </c>
      <c r="R30" s="16">
        <f t="shared" si="14"/>
        <v>0.57558673671804783</v>
      </c>
      <c r="S30" s="16">
        <f t="shared" si="14"/>
        <v>0.58157497436045036</v>
      </c>
      <c r="T30" s="16">
        <f t="shared" si="14"/>
        <v>0.40836688463850584</v>
      </c>
      <c r="U30" s="16">
        <f t="shared" si="14"/>
        <v>0.48520814265383583</v>
      </c>
      <c r="V30" s="16">
        <f t="shared" si="14"/>
        <v>0.69388926592322708</v>
      </c>
      <c r="W30" s="16">
        <f t="shared" si="14"/>
        <v>0.59311718744620767</v>
      </c>
      <c r="X30" s="16">
        <f t="shared" si="14"/>
        <v>0.48454686530018737</v>
      </c>
      <c r="Y30" s="16">
        <f t="shared" si="14"/>
        <v>0.53715024989623261</v>
      </c>
      <c r="Z30" s="16">
        <f t="shared" si="14"/>
        <v>0.48329200524440274</v>
      </c>
      <c r="AA30" s="16">
        <f t="shared" si="14"/>
        <v>0.56002822257127838</v>
      </c>
      <c r="AB30" s="16">
        <f t="shared" si="14"/>
        <v>0.66939981377352886</v>
      </c>
      <c r="AC30" s="19">
        <f t="shared" si="14"/>
        <v>0.47717288698193622</v>
      </c>
      <c r="AD30" s="19">
        <f t="shared" si="14"/>
        <v>0.59962603318043228</v>
      </c>
      <c r="AE30" s="19">
        <f t="shared" si="14"/>
        <v>0.67494480046764793</v>
      </c>
      <c r="AF30" s="19">
        <f t="shared" si="14"/>
        <v>0.57521013047674485</v>
      </c>
      <c r="AG30" s="19">
        <f t="shared" si="14"/>
        <v>0.63083644678064776</v>
      </c>
      <c r="AH30" s="19">
        <f t="shared" si="14"/>
        <v>0.68510129542009768</v>
      </c>
      <c r="AI30" s="19">
        <f t="shared" si="14"/>
        <v>0.5735747774409824</v>
      </c>
      <c r="AJ30" s="19">
        <f t="shared" si="14"/>
        <v>0.54838119595373302</v>
      </c>
      <c r="AK30" s="19">
        <f t="shared" si="14"/>
        <v>0.55066186446043341</v>
      </c>
      <c r="AL30" s="19">
        <f t="shared" si="14"/>
        <v>0</v>
      </c>
      <c r="AM30" s="19">
        <f t="shared" si="14"/>
        <v>0</v>
      </c>
      <c r="AN30" s="19">
        <f t="shared" si="14"/>
        <v>0</v>
      </c>
    </row>
    <row r="31" spans="2:40" x14ac:dyDescent="0.3">
      <c r="B31" t="s">
        <v>17</v>
      </c>
      <c r="C31" t="s">
        <v>2</v>
      </c>
      <c r="D31" t="s">
        <v>0</v>
      </c>
      <c r="E31" s="17">
        <f>SUM(E4,E13,E22)</f>
        <v>23802.153228000003</v>
      </c>
      <c r="F31" s="17">
        <f t="shared" ref="F31:AN36" si="15">SUM(F4,F13,F22)</f>
        <v>28153.408292</v>
      </c>
      <c r="G31" s="17">
        <f t="shared" si="15"/>
        <v>51510.857793999996</v>
      </c>
      <c r="H31" s="17">
        <f t="shared" si="15"/>
        <v>60076.088154999998</v>
      </c>
      <c r="I31" s="17">
        <f t="shared" si="15"/>
        <v>60574.645582000005</v>
      </c>
      <c r="J31" s="17">
        <f t="shared" si="15"/>
        <v>53430.803669999994</v>
      </c>
      <c r="K31" s="17">
        <f t="shared" si="15"/>
        <v>45034.240609</v>
      </c>
      <c r="L31" s="17">
        <f t="shared" si="15"/>
        <v>38350.392576999999</v>
      </c>
      <c r="M31" s="17">
        <f t="shared" si="15"/>
        <v>35635.053603</v>
      </c>
      <c r="N31" s="17">
        <f t="shared" si="15"/>
        <v>28147.534011999996</v>
      </c>
      <c r="O31" s="17">
        <f t="shared" si="15"/>
        <v>38171.679281000004</v>
      </c>
      <c r="P31" s="17">
        <f t="shared" si="15"/>
        <v>30521.364600000001</v>
      </c>
      <c r="Q31" s="3">
        <f t="shared" si="15"/>
        <v>31964.89</v>
      </c>
      <c r="R31" s="3">
        <f t="shared" si="15"/>
        <v>45055.200000000004</v>
      </c>
      <c r="S31" s="3">
        <f t="shared" si="15"/>
        <v>50430.25</v>
      </c>
      <c r="T31" s="3">
        <f t="shared" si="15"/>
        <v>48526.020000000004</v>
      </c>
      <c r="U31" s="3">
        <f t="shared" si="15"/>
        <v>57524.468100000013</v>
      </c>
      <c r="V31" s="3">
        <f t="shared" si="15"/>
        <v>58743.728174999989</v>
      </c>
      <c r="W31" s="3">
        <f t="shared" si="15"/>
        <v>59294.767436000009</v>
      </c>
      <c r="X31" s="3">
        <f t="shared" si="15"/>
        <v>35901.159899999999</v>
      </c>
      <c r="Y31" s="3">
        <f t="shared" si="15"/>
        <v>22748.420000000002</v>
      </c>
      <c r="Z31" s="3">
        <f t="shared" si="15"/>
        <v>26577.069999999996</v>
      </c>
      <c r="AA31" s="3">
        <f t="shared" si="15"/>
        <v>27878.39000000001</v>
      </c>
      <c r="AB31" s="3">
        <f t="shared" si="15"/>
        <v>28438.16</v>
      </c>
      <c r="AC31" s="17">
        <f t="shared" si="15"/>
        <v>30413.58</v>
      </c>
      <c r="AD31" s="17">
        <f t="shared" si="15"/>
        <v>36229.980000000003</v>
      </c>
      <c r="AE31" s="17">
        <f t="shared" si="15"/>
        <v>40161.599999999999</v>
      </c>
      <c r="AF31" s="17">
        <f t="shared" si="15"/>
        <v>46607.740000000005</v>
      </c>
      <c r="AG31" s="17">
        <f t="shared" si="15"/>
        <v>59784.19999999999</v>
      </c>
      <c r="AH31" s="17">
        <f t="shared" si="15"/>
        <v>58946.070000000007</v>
      </c>
      <c r="AI31" s="17">
        <f t="shared" si="15"/>
        <v>42767.855900000002</v>
      </c>
      <c r="AJ31" s="17">
        <f t="shared" si="15"/>
        <v>34791.18</v>
      </c>
      <c r="AK31" s="17">
        <f t="shared" si="15"/>
        <v>34584.720000000001</v>
      </c>
      <c r="AL31" s="17">
        <f t="shared" si="15"/>
        <v>0</v>
      </c>
      <c r="AM31" s="17">
        <f t="shared" si="15"/>
        <v>0</v>
      </c>
      <c r="AN31" s="17">
        <f t="shared" si="15"/>
        <v>0</v>
      </c>
    </row>
    <row r="32" spans="2:40" x14ac:dyDescent="0.3">
      <c r="B32" t="s">
        <v>17</v>
      </c>
      <c r="C32" t="s">
        <v>3</v>
      </c>
      <c r="D32" t="s">
        <v>0</v>
      </c>
      <c r="E32" s="17">
        <f t="shared" ref="E32:T36" si="16">SUM(E5,E14,E23)</f>
        <v>294129.69046300225</v>
      </c>
      <c r="F32" s="17">
        <f t="shared" si="16"/>
        <v>318439.59939800214</v>
      </c>
      <c r="G32" s="17">
        <f t="shared" si="16"/>
        <v>350804.98546400183</v>
      </c>
      <c r="H32" s="17">
        <f t="shared" si="16"/>
        <v>372176.8678160017</v>
      </c>
      <c r="I32" s="17">
        <f t="shared" si="16"/>
        <v>392796.42008600169</v>
      </c>
      <c r="J32" s="17">
        <f t="shared" si="16"/>
        <v>389888.82370000181</v>
      </c>
      <c r="K32" s="17">
        <f t="shared" si="16"/>
        <v>368317.59618200001</v>
      </c>
      <c r="L32" s="17">
        <f t="shared" si="16"/>
        <v>277011.70316500007</v>
      </c>
      <c r="M32" s="17">
        <f t="shared" si="16"/>
        <v>262496.77495300007</v>
      </c>
      <c r="N32" s="17">
        <f t="shared" si="16"/>
        <v>183003.19341500007</v>
      </c>
      <c r="O32" s="17">
        <f t="shared" si="16"/>
        <v>198487.78243500012</v>
      </c>
      <c r="P32" s="17">
        <f t="shared" si="16"/>
        <v>181149.57194000011</v>
      </c>
      <c r="Q32" s="3">
        <f t="shared" si="16"/>
        <v>221958.23200000011</v>
      </c>
      <c r="R32" s="3">
        <f t="shared" si="16"/>
        <v>268473.88400000014</v>
      </c>
      <c r="S32" s="3">
        <f t="shared" si="16"/>
        <v>300820.2080000001</v>
      </c>
      <c r="T32" s="3">
        <f t="shared" si="16"/>
        <v>308825.22600000002</v>
      </c>
      <c r="U32" s="3">
        <f t="shared" si="15"/>
        <v>334663.88050000009</v>
      </c>
      <c r="V32" s="3">
        <f t="shared" si="15"/>
        <v>351967.60308799864</v>
      </c>
      <c r="W32" s="3">
        <f t="shared" si="15"/>
        <v>334735.76042600046</v>
      </c>
      <c r="X32" s="3">
        <f t="shared" si="15"/>
        <v>287521.97500000003</v>
      </c>
      <c r="Y32" s="3">
        <f t="shared" si="15"/>
        <v>257639.25050000002</v>
      </c>
      <c r="Z32" s="3">
        <f t="shared" si="15"/>
        <v>221357.90900000004</v>
      </c>
      <c r="AA32" s="3">
        <f t="shared" si="15"/>
        <v>220994.03800000023</v>
      </c>
      <c r="AB32" s="3">
        <f t="shared" si="15"/>
        <v>231833.22800000006</v>
      </c>
      <c r="AC32" s="17">
        <f t="shared" si="15"/>
        <v>278394.94900000002</v>
      </c>
      <c r="AD32" s="17">
        <f t="shared" si="15"/>
        <v>315850.59100000001</v>
      </c>
      <c r="AE32" s="17">
        <f t="shared" si="15"/>
        <v>352429.87</v>
      </c>
      <c r="AF32" s="17">
        <f t="shared" si="15"/>
        <v>350945.08000000007</v>
      </c>
      <c r="AG32" s="17">
        <f t="shared" si="15"/>
        <v>394320.18599999987</v>
      </c>
      <c r="AH32" s="17">
        <f t="shared" si="15"/>
        <v>391443.89399999997</v>
      </c>
      <c r="AI32" s="17">
        <f t="shared" si="15"/>
        <v>345879.75719999999</v>
      </c>
      <c r="AJ32" s="17">
        <f t="shared" si="15"/>
        <v>321297.03000000003</v>
      </c>
      <c r="AK32" s="17">
        <f t="shared" si="15"/>
        <v>279347.84000000008</v>
      </c>
      <c r="AL32" s="17">
        <f t="shared" si="15"/>
        <v>0</v>
      </c>
      <c r="AM32" s="17">
        <f t="shared" si="15"/>
        <v>0</v>
      </c>
      <c r="AN32" s="17">
        <f t="shared" si="15"/>
        <v>0</v>
      </c>
    </row>
    <row r="33" spans="2:40" x14ac:dyDescent="0.3">
      <c r="B33" t="s">
        <v>17</v>
      </c>
      <c r="C33" t="s">
        <v>4</v>
      </c>
      <c r="D33" t="s">
        <v>0</v>
      </c>
      <c r="E33" s="17">
        <f t="shared" si="16"/>
        <v>175849.93229999993</v>
      </c>
      <c r="F33" s="17">
        <f t="shared" si="15"/>
        <v>173951.54945000002</v>
      </c>
      <c r="G33" s="17">
        <f t="shared" si="15"/>
        <v>189158.20336400007</v>
      </c>
      <c r="H33" s="17">
        <f t="shared" si="15"/>
        <v>196534.29541299996</v>
      </c>
      <c r="I33" s="17">
        <f t="shared" si="15"/>
        <v>194838.19615200002</v>
      </c>
      <c r="J33" s="17">
        <f t="shared" si="15"/>
        <v>191314.23521900002</v>
      </c>
      <c r="K33" s="17">
        <f t="shared" si="15"/>
        <v>185931.30428200003</v>
      </c>
      <c r="L33" s="17">
        <f t="shared" si="15"/>
        <v>181617.37740499995</v>
      </c>
      <c r="M33" s="17">
        <f t="shared" si="15"/>
        <v>208715.64621599999</v>
      </c>
      <c r="N33" s="17">
        <f t="shared" si="15"/>
        <v>189764.58527699992</v>
      </c>
      <c r="O33" s="17">
        <f t="shared" si="15"/>
        <v>171029.21560700002</v>
      </c>
      <c r="P33" s="17">
        <f t="shared" si="15"/>
        <v>182113.26590900001</v>
      </c>
      <c r="Q33" s="3">
        <f t="shared" si="15"/>
        <v>146351.47</v>
      </c>
      <c r="R33" s="3">
        <f t="shared" si="15"/>
        <v>206465.55000000005</v>
      </c>
      <c r="S33" s="3">
        <f t="shared" si="15"/>
        <v>190872.21999999991</v>
      </c>
      <c r="T33" s="3">
        <f t="shared" si="15"/>
        <v>184245.88999999998</v>
      </c>
      <c r="U33" s="3">
        <f t="shared" si="15"/>
        <v>188533.08999999997</v>
      </c>
      <c r="V33" s="3">
        <f t="shared" si="15"/>
        <v>192071.83000000002</v>
      </c>
      <c r="W33" s="3">
        <f t="shared" si="15"/>
        <v>165152.19</v>
      </c>
      <c r="X33" s="3">
        <f t="shared" si="15"/>
        <v>194403.17</v>
      </c>
      <c r="Y33" s="3">
        <f t="shared" si="15"/>
        <v>180322.46</v>
      </c>
      <c r="Z33" s="3">
        <f t="shared" si="15"/>
        <v>156505.39000000007</v>
      </c>
      <c r="AA33" s="3">
        <f t="shared" si="15"/>
        <v>142062.37</v>
      </c>
      <c r="AB33" s="3">
        <f t="shared" si="15"/>
        <v>126547.11000000002</v>
      </c>
      <c r="AC33" s="17">
        <f t="shared" si="15"/>
        <v>149134.35000000009</v>
      </c>
      <c r="AD33" s="17">
        <f t="shared" si="15"/>
        <v>180843.40999999995</v>
      </c>
      <c r="AE33" s="17">
        <f t="shared" si="15"/>
        <v>199153.27000000008</v>
      </c>
      <c r="AF33" s="17">
        <f t="shared" si="15"/>
        <v>194229.68000000005</v>
      </c>
      <c r="AG33" s="17">
        <f t="shared" si="15"/>
        <v>208249.51999999996</v>
      </c>
      <c r="AH33" s="17">
        <f t="shared" si="15"/>
        <v>186566.90999999992</v>
      </c>
      <c r="AI33" s="17">
        <f t="shared" si="15"/>
        <v>188545.06</v>
      </c>
      <c r="AJ33" s="17">
        <f t="shared" si="15"/>
        <v>199082.88999999998</v>
      </c>
      <c r="AK33" s="17">
        <f t="shared" si="15"/>
        <v>206839.69999999995</v>
      </c>
      <c r="AL33" s="17">
        <f t="shared" si="15"/>
        <v>0</v>
      </c>
      <c r="AM33" s="17">
        <f t="shared" si="15"/>
        <v>0</v>
      </c>
      <c r="AN33" s="17">
        <f t="shared" si="15"/>
        <v>0</v>
      </c>
    </row>
    <row r="34" spans="2:40" x14ac:dyDescent="0.3">
      <c r="B34" t="s">
        <v>17</v>
      </c>
      <c r="C34" t="s">
        <v>2</v>
      </c>
      <c r="D34" t="s">
        <v>16</v>
      </c>
      <c r="E34" s="18">
        <f>SUM(E7,E16,E25)</f>
        <v>10423013.923379557</v>
      </c>
      <c r="F34" s="18">
        <f t="shared" ref="F34:AN34" si="17">SUM(F7,F16,F25)</f>
        <v>11577977.420134697</v>
      </c>
      <c r="G34" s="18">
        <f t="shared" si="17"/>
        <v>12698017.186632257</v>
      </c>
      <c r="H34" s="18">
        <f t="shared" si="17"/>
        <v>11643690.023981273</v>
      </c>
      <c r="I34" s="18">
        <f t="shared" si="17"/>
        <v>12358182.852334373</v>
      </c>
      <c r="J34" s="18">
        <f t="shared" si="17"/>
        <v>13568161.579739977</v>
      </c>
      <c r="K34" s="18">
        <f t="shared" si="17"/>
        <v>14955248.279800795</v>
      </c>
      <c r="L34" s="18">
        <f t="shared" si="17"/>
        <v>14848719.164194509</v>
      </c>
      <c r="M34" s="18">
        <f t="shared" si="17"/>
        <v>11691677.427661354</v>
      </c>
      <c r="N34" s="18">
        <f t="shared" si="17"/>
        <v>10305509.284742951</v>
      </c>
      <c r="O34" s="18">
        <f t="shared" si="17"/>
        <v>8742847.8273273315</v>
      </c>
      <c r="P34" s="18">
        <f t="shared" si="17"/>
        <v>8064252.2941582361</v>
      </c>
      <c r="Q34" s="7">
        <f t="shared" si="17"/>
        <v>11100464</v>
      </c>
      <c r="R34" s="7">
        <f t="shared" si="17"/>
        <v>11444316</v>
      </c>
      <c r="S34" s="7">
        <f t="shared" si="17"/>
        <v>15837629</v>
      </c>
      <c r="T34" s="7">
        <f t="shared" si="17"/>
        <v>19002487</v>
      </c>
      <c r="U34" s="7">
        <f t="shared" si="17"/>
        <v>19846983</v>
      </c>
      <c r="V34" s="7">
        <f t="shared" si="17"/>
        <v>12151051.061371809</v>
      </c>
      <c r="W34" s="7">
        <f t="shared" si="17"/>
        <v>9467864.5561583322</v>
      </c>
      <c r="X34" s="7">
        <f t="shared" si="17"/>
        <v>7977487</v>
      </c>
      <c r="Y34" s="7">
        <f t="shared" si="17"/>
        <v>7071916</v>
      </c>
      <c r="Z34" s="7">
        <f t="shared" si="17"/>
        <v>7066706</v>
      </c>
      <c r="AA34" s="7">
        <f t="shared" si="17"/>
        <v>6581172</v>
      </c>
      <c r="AB34" s="7">
        <f t="shared" si="17"/>
        <v>6812686</v>
      </c>
      <c r="AC34" s="18">
        <f t="shared" si="17"/>
        <v>9485298</v>
      </c>
      <c r="AD34" s="18">
        <f t="shared" si="17"/>
        <v>10896385</v>
      </c>
      <c r="AE34" s="18">
        <f t="shared" si="17"/>
        <v>13034586</v>
      </c>
      <c r="AF34" s="18">
        <f t="shared" si="17"/>
        <v>12074106</v>
      </c>
      <c r="AG34" s="18">
        <f t="shared" si="17"/>
        <v>15806821</v>
      </c>
      <c r="AH34" s="18">
        <f t="shared" si="17"/>
        <v>18443819</v>
      </c>
      <c r="AI34" s="18">
        <f t="shared" si="17"/>
        <v>20735396</v>
      </c>
      <c r="AJ34" s="18">
        <f t="shared" si="17"/>
        <v>21620101</v>
      </c>
      <c r="AK34" s="18">
        <f t="shared" si="17"/>
        <v>19381803</v>
      </c>
      <c r="AL34" s="18">
        <f t="shared" si="17"/>
        <v>0</v>
      </c>
      <c r="AM34" s="18">
        <f t="shared" si="17"/>
        <v>0</v>
      </c>
      <c r="AN34" s="18">
        <f t="shared" si="17"/>
        <v>0</v>
      </c>
    </row>
    <row r="35" spans="2:40" x14ac:dyDescent="0.3">
      <c r="B35" t="s">
        <v>17</v>
      </c>
      <c r="C35" t="s">
        <v>3</v>
      </c>
      <c r="D35" t="s">
        <v>16</v>
      </c>
      <c r="E35" s="18">
        <f t="shared" si="16"/>
        <v>69198396.401025593</v>
      </c>
      <c r="F35" s="18">
        <f t="shared" si="15"/>
        <v>76596087.633219048</v>
      </c>
      <c r="G35" s="18">
        <f t="shared" si="15"/>
        <v>94489370.957130045</v>
      </c>
      <c r="H35" s="18">
        <f t="shared" si="15"/>
        <v>117925626.85123359</v>
      </c>
      <c r="I35" s="18">
        <f t="shared" si="15"/>
        <v>108835764.89197341</v>
      </c>
      <c r="J35" s="18">
        <f t="shared" si="15"/>
        <v>114523010.12312183</v>
      </c>
      <c r="K35" s="18">
        <f t="shared" si="15"/>
        <v>123114229.81879292</v>
      </c>
      <c r="L35" s="18">
        <f t="shared" si="15"/>
        <v>107537023.2861034</v>
      </c>
      <c r="M35" s="18">
        <f t="shared" si="15"/>
        <v>78400937.374160588</v>
      </c>
      <c r="N35" s="18">
        <f t="shared" si="15"/>
        <v>62430714.03783913</v>
      </c>
      <c r="O35" s="18">
        <f t="shared" si="15"/>
        <v>51594042.955311261</v>
      </c>
      <c r="P35" s="18">
        <f t="shared" si="15"/>
        <v>50425643.110441461</v>
      </c>
      <c r="Q35" s="7">
        <f t="shared" si="15"/>
        <v>71662082</v>
      </c>
      <c r="R35" s="7">
        <f t="shared" si="15"/>
        <v>73310475</v>
      </c>
      <c r="S35" s="7">
        <f t="shared" si="15"/>
        <v>85914861</v>
      </c>
      <c r="T35" s="7">
        <f t="shared" si="15"/>
        <v>94026192</v>
      </c>
      <c r="U35" s="7">
        <f t="shared" si="15"/>
        <v>98583754</v>
      </c>
      <c r="V35" s="7">
        <f t="shared" si="15"/>
        <v>95192993.046840519</v>
      </c>
      <c r="W35" s="7">
        <f t="shared" si="15"/>
        <v>98416144.465647087</v>
      </c>
      <c r="X35" s="7">
        <f t="shared" si="15"/>
        <v>87311617</v>
      </c>
      <c r="Y35" s="7">
        <f t="shared" si="15"/>
        <v>69154043</v>
      </c>
      <c r="Z35" s="7">
        <f t="shared" si="15"/>
        <v>54721041</v>
      </c>
      <c r="AA35" s="7">
        <f t="shared" si="15"/>
        <v>46342451</v>
      </c>
      <c r="AB35" s="7">
        <f t="shared" si="15"/>
        <v>44703182</v>
      </c>
      <c r="AC35" s="18">
        <f t="shared" si="15"/>
        <v>59979028</v>
      </c>
      <c r="AD35" s="18">
        <f t="shared" si="15"/>
        <v>65260535</v>
      </c>
      <c r="AE35" s="18">
        <f t="shared" si="15"/>
        <v>73775810</v>
      </c>
      <c r="AF35" s="18">
        <f t="shared" si="15"/>
        <v>69968720</v>
      </c>
      <c r="AG35" s="18">
        <f t="shared" si="15"/>
        <v>93821801</v>
      </c>
      <c r="AH35" s="18">
        <f t="shared" si="15"/>
        <v>99330736</v>
      </c>
      <c r="AI35" s="18">
        <f t="shared" si="15"/>
        <v>93989322</v>
      </c>
      <c r="AJ35" s="18">
        <f t="shared" si="15"/>
        <v>96806645</v>
      </c>
      <c r="AK35" s="18">
        <f t="shared" si="15"/>
        <v>89885110</v>
      </c>
      <c r="AL35" s="18">
        <f t="shared" si="15"/>
        <v>0</v>
      </c>
      <c r="AM35" s="18">
        <f t="shared" si="15"/>
        <v>0</v>
      </c>
      <c r="AN35" s="18">
        <f t="shared" si="15"/>
        <v>0</v>
      </c>
    </row>
    <row r="36" spans="2:40" x14ac:dyDescent="0.3">
      <c r="B36" t="s">
        <v>17</v>
      </c>
      <c r="C36" t="s">
        <v>4</v>
      </c>
      <c r="D36" t="s">
        <v>16</v>
      </c>
      <c r="E36" s="18">
        <f t="shared" si="16"/>
        <v>121223685.56114516</v>
      </c>
      <c r="F36" s="18">
        <f t="shared" si="15"/>
        <v>102207819.72947833</v>
      </c>
      <c r="G36" s="18">
        <f t="shared" si="15"/>
        <v>106774544.08922863</v>
      </c>
      <c r="H36" s="18">
        <f t="shared" si="15"/>
        <v>106161943.7194196</v>
      </c>
      <c r="I36" s="18">
        <f t="shared" si="15"/>
        <v>109829826.15754569</v>
      </c>
      <c r="J36" s="18">
        <f t="shared" si="15"/>
        <v>114238819.15486151</v>
      </c>
      <c r="K36" s="18">
        <f t="shared" si="15"/>
        <v>135801387.93308732</v>
      </c>
      <c r="L36" s="18">
        <f t="shared" si="15"/>
        <v>156128689.64971823</v>
      </c>
      <c r="M36" s="18">
        <f t="shared" si="15"/>
        <v>141857848.84816122</v>
      </c>
      <c r="N36" s="18">
        <f t="shared" si="15"/>
        <v>127570824.37981825</v>
      </c>
      <c r="O36" s="18">
        <f t="shared" si="15"/>
        <v>109013624.83404642</v>
      </c>
      <c r="P36" s="18">
        <f t="shared" si="15"/>
        <v>101602260.5305579</v>
      </c>
      <c r="Q36" s="7">
        <f t="shared" si="15"/>
        <v>126571721</v>
      </c>
      <c r="R36" s="7">
        <f t="shared" si="15"/>
        <v>117399761</v>
      </c>
      <c r="S36" s="7">
        <f t="shared" si="15"/>
        <v>139309413</v>
      </c>
      <c r="T36" s="7">
        <f t="shared" si="15"/>
        <v>157663920</v>
      </c>
      <c r="U36" s="7">
        <f t="shared" si="15"/>
        <v>148247431</v>
      </c>
      <c r="V36" s="7">
        <f t="shared" si="15"/>
        <v>98136862</v>
      </c>
      <c r="W36" s="7">
        <f t="shared" si="15"/>
        <v>98109118</v>
      </c>
      <c r="X36" s="7">
        <f t="shared" si="15"/>
        <v>127810672</v>
      </c>
      <c r="Y36" s="7">
        <f t="shared" si="15"/>
        <v>113967377</v>
      </c>
      <c r="Z36" s="7">
        <f t="shared" si="15"/>
        <v>77420532</v>
      </c>
      <c r="AA36" s="7">
        <f t="shared" si="15"/>
        <v>69181873</v>
      </c>
      <c r="AB36" s="7">
        <f t="shared" si="15"/>
        <v>65497657</v>
      </c>
      <c r="AC36" s="18">
        <f t="shared" si="15"/>
        <v>62351393</v>
      </c>
      <c r="AD36" s="18">
        <f t="shared" si="15"/>
        <v>66711224</v>
      </c>
      <c r="AE36" s="18">
        <f t="shared" si="15"/>
        <v>93089663</v>
      </c>
      <c r="AF36" s="18">
        <f t="shared" si="15"/>
        <v>89325638</v>
      </c>
      <c r="AG36" s="18">
        <f t="shared" si="15"/>
        <v>97770980</v>
      </c>
      <c r="AH36" s="18">
        <f t="shared" si="15"/>
        <v>99971293</v>
      </c>
      <c r="AI36" s="18">
        <f t="shared" si="15"/>
        <v>115096265</v>
      </c>
      <c r="AJ36" s="18">
        <f t="shared" si="15"/>
        <v>128572331</v>
      </c>
      <c r="AK36" s="18">
        <f t="shared" si="15"/>
        <v>115358180</v>
      </c>
      <c r="AL36" s="18">
        <f t="shared" si="15"/>
        <v>0</v>
      </c>
      <c r="AM36" s="18">
        <f t="shared" si="15"/>
        <v>0</v>
      </c>
      <c r="AN36" s="18">
        <f t="shared" si="15"/>
        <v>0</v>
      </c>
    </row>
    <row r="37" spans="2:40" x14ac:dyDescent="0.3">
      <c r="B37" t="s">
        <v>17</v>
      </c>
      <c r="C37" t="s">
        <v>2</v>
      </c>
      <c r="D37" t="s">
        <v>6</v>
      </c>
      <c r="E37" s="19">
        <f>IFERROR(E31/(E34/1000),0)</f>
        <v>2.2836152194529924</v>
      </c>
      <c r="F37" s="19">
        <f t="shared" ref="F37:AN37" si="18">IFERROR(F31/(F34/1000),0)</f>
        <v>2.4316344099134084</v>
      </c>
      <c r="G37" s="19">
        <f t="shared" si="18"/>
        <v>4.0566064005825782</v>
      </c>
      <c r="H37" s="19">
        <f t="shared" si="18"/>
        <v>5.1595403202307564</v>
      </c>
      <c r="I37" s="19">
        <f t="shared" si="18"/>
        <v>4.9015819158686336</v>
      </c>
      <c r="J37" s="19">
        <f t="shared" si="18"/>
        <v>3.9379545530901581</v>
      </c>
      <c r="K37" s="19">
        <f t="shared" si="18"/>
        <v>3.0112666648152673</v>
      </c>
      <c r="L37" s="19">
        <f t="shared" si="18"/>
        <v>2.5827407840991632</v>
      </c>
      <c r="M37" s="19">
        <f t="shared" si="18"/>
        <v>3.0478991422300945</v>
      </c>
      <c r="N37" s="19">
        <f t="shared" si="18"/>
        <v>2.7313093641739488</v>
      </c>
      <c r="O37" s="19">
        <f t="shared" si="18"/>
        <v>4.3660463998569901</v>
      </c>
      <c r="P37" s="19">
        <f t="shared" si="18"/>
        <v>3.784773031234371</v>
      </c>
      <c r="Q37" s="16">
        <f t="shared" si="18"/>
        <v>2.8795994473744519</v>
      </c>
      <c r="R37" s="16">
        <f t="shared" si="18"/>
        <v>3.9369063210068651</v>
      </c>
      <c r="S37" s="16">
        <f t="shared" si="18"/>
        <v>3.1842045296047785</v>
      </c>
      <c r="T37" s="16">
        <f t="shared" si="18"/>
        <v>2.5536667910889772</v>
      </c>
      <c r="U37" s="16">
        <f t="shared" si="18"/>
        <v>2.8983986180670387</v>
      </c>
      <c r="V37" s="16">
        <f t="shared" si="18"/>
        <v>4.8344565320564161</v>
      </c>
      <c r="W37" s="16">
        <f t="shared" si="18"/>
        <v>6.2627392992680679</v>
      </c>
      <c r="X37" s="16">
        <f t="shared" si="18"/>
        <v>4.500309420748664</v>
      </c>
      <c r="Y37" s="16">
        <f t="shared" si="18"/>
        <v>3.2167265561412215</v>
      </c>
      <c r="Z37" s="16">
        <f t="shared" si="18"/>
        <v>3.7608851988465339</v>
      </c>
      <c r="AA37" s="16">
        <f t="shared" si="18"/>
        <v>4.2360828739926584</v>
      </c>
      <c r="AB37" s="16">
        <f t="shared" si="18"/>
        <v>4.1742948376014981</v>
      </c>
      <c r="AC37" s="19">
        <f t="shared" si="18"/>
        <v>3.2063916178490124</v>
      </c>
      <c r="AD37" s="19">
        <f t="shared" si="18"/>
        <v>3.3249541017502597</v>
      </c>
      <c r="AE37" s="19">
        <f t="shared" si="18"/>
        <v>3.0811565476648051</v>
      </c>
      <c r="AF37" s="19">
        <f t="shared" si="18"/>
        <v>3.8601400385254201</v>
      </c>
      <c r="AG37" s="19">
        <f t="shared" si="18"/>
        <v>3.7821773271171977</v>
      </c>
      <c r="AH37" s="19">
        <f t="shared" si="18"/>
        <v>3.195979639574646</v>
      </c>
      <c r="AI37" s="19">
        <f t="shared" si="18"/>
        <v>2.0625531289588106</v>
      </c>
      <c r="AJ37" s="19">
        <f t="shared" si="18"/>
        <v>1.609205248393613</v>
      </c>
      <c r="AK37" s="19">
        <f t="shared" si="18"/>
        <v>1.784391266385279</v>
      </c>
      <c r="AL37" s="19">
        <f t="shared" si="18"/>
        <v>0</v>
      </c>
      <c r="AM37" s="19">
        <f t="shared" si="18"/>
        <v>0</v>
      </c>
      <c r="AN37" s="19">
        <f t="shared" si="18"/>
        <v>0</v>
      </c>
    </row>
    <row r="38" spans="2:40" x14ac:dyDescent="0.3">
      <c r="B38" t="s">
        <v>17</v>
      </c>
      <c r="C38" t="s">
        <v>3</v>
      </c>
      <c r="D38" t="s">
        <v>6</v>
      </c>
      <c r="E38" s="19">
        <f t="shared" ref="E38:AN38" si="19">IFERROR(E32/(E35/1000),0)</f>
        <v>4.2505275520899639</v>
      </c>
      <c r="F38" s="19">
        <f t="shared" si="19"/>
        <v>4.1573872666036493</v>
      </c>
      <c r="G38" s="19">
        <f t="shared" si="19"/>
        <v>3.7126396536512294</v>
      </c>
      <c r="H38" s="19">
        <f t="shared" si="19"/>
        <v>3.156030438451797</v>
      </c>
      <c r="I38" s="19">
        <f t="shared" si="19"/>
        <v>3.6090748337724987</v>
      </c>
      <c r="J38" s="19">
        <f t="shared" si="19"/>
        <v>3.4044583990661672</v>
      </c>
      <c r="K38" s="19">
        <f t="shared" si="19"/>
        <v>2.9916736410089428</v>
      </c>
      <c r="L38" s="19">
        <f t="shared" si="19"/>
        <v>2.5759658831917589</v>
      </c>
      <c r="M38" s="19">
        <f t="shared" si="19"/>
        <v>3.3481331186164347</v>
      </c>
      <c r="N38" s="19">
        <f t="shared" si="19"/>
        <v>2.9313006624284679</v>
      </c>
      <c r="O38" s="19">
        <f t="shared" si="19"/>
        <v>3.8471065856754518</v>
      </c>
      <c r="P38" s="19">
        <f t="shared" si="19"/>
        <v>3.5924097496039691</v>
      </c>
      <c r="Q38" s="16">
        <f t="shared" si="19"/>
        <v>3.0972897494102964</v>
      </c>
      <c r="R38" s="16">
        <f t="shared" si="19"/>
        <v>3.6621490175858242</v>
      </c>
      <c r="S38" s="16">
        <f t="shared" si="19"/>
        <v>3.5013757165945956</v>
      </c>
      <c r="T38" s="16">
        <f t="shared" si="19"/>
        <v>3.2844595684572662</v>
      </c>
      <c r="U38" s="16">
        <f t="shared" si="19"/>
        <v>3.3947163393676414</v>
      </c>
      <c r="V38" s="16">
        <f t="shared" si="19"/>
        <v>3.6974108263914971</v>
      </c>
      <c r="W38" s="16">
        <f t="shared" si="19"/>
        <v>3.4012281444620354</v>
      </c>
      <c r="X38" s="16">
        <f t="shared" si="19"/>
        <v>3.2930552070751369</v>
      </c>
      <c r="Y38" s="16">
        <f t="shared" si="19"/>
        <v>3.7255847861273996</v>
      </c>
      <c r="Z38" s="16">
        <f t="shared" si="19"/>
        <v>4.0452064682029727</v>
      </c>
      <c r="AA38" s="16">
        <f t="shared" si="19"/>
        <v>4.7687170883559924</v>
      </c>
      <c r="AB38" s="16">
        <f t="shared" si="19"/>
        <v>5.1860565093554207</v>
      </c>
      <c r="AC38" s="19">
        <f t="shared" si="19"/>
        <v>4.6415381889816558</v>
      </c>
      <c r="AD38" s="19">
        <f t="shared" si="19"/>
        <v>4.839840663273753</v>
      </c>
      <c r="AE38" s="19">
        <f t="shared" si="19"/>
        <v>4.7770383002233388</v>
      </c>
      <c r="AF38" s="19">
        <f t="shared" si="19"/>
        <v>5.0157424632035585</v>
      </c>
      <c r="AG38" s="19">
        <f t="shared" si="19"/>
        <v>4.2028631064116944</v>
      </c>
      <c r="AH38" s="19">
        <f t="shared" si="19"/>
        <v>3.9408133852949598</v>
      </c>
      <c r="AI38" s="19">
        <f t="shared" si="19"/>
        <v>3.6799899163013432</v>
      </c>
      <c r="AJ38" s="19">
        <f t="shared" si="19"/>
        <v>3.3189563588325988</v>
      </c>
      <c r="AK38" s="19">
        <f t="shared" si="19"/>
        <v>3.1078322093614847</v>
      </c>
      <c r="AL38" s="19">
        <f t="shared" si="19"/>
        <v>0</v>
      </c>
      <c r="AM38" s="19">
        <f t="shared" si="19"/>
        <v>0</v>
      </c>
      <c r="AN38" s="19">
        <f t="shared" si="19"/>
        <v>0</v>
      </c>
    </row>
    <row r="39" spans="2:40" x14ac:dyDescent="0.3">
      <c r="B39" t="s">
        <v>17</v>
      </c>
      <c r="C39" t="s">
        <v>4</v>
      </c>
      <c r="D39" t="s">
        <v>6</v>
      </c>
      <c r="E39" s="19">
        <f t="shared" ref="E39:AN39" si="20">IFERROR(E33/(E36/1000),0)</f>
        <v>1.4506235434600883</v>
      </c>
      <c r="F39" s="19">
        <f t="shared" si="20"/>
        <v>1.7019397332847095</v>
      </c>
      <c r="G39" s="19">
        <f t="shared" si="20"/>
        <v>1.7715664812946954</v>
      </c>
      <c r="H39" s="19">
        <f t="shared" si="20"/>
        <v>1.8512688118487139</v>
      </c>
      <c r="I39" s="19">
        <f t="shared" si="20"/>
        <v>1.7740007698137832</v>
      </c>
      <c r="J39" s="19">
        <f t="shared" si="20"/>
        <v>1.6746867363856019</v>
      </c>
      <c r="K39" s="19">
        <f t="shared" si="20"/>
        <v>1.3691414138831404</v>
      </c>
      <c r="L39" s="19">
        <f t="shared" si="20"/>
        <v>1.163254350065108</v>
      </c>
      <c r="M39" s="19">
        <f t="shared" si="20"/>
        <v>1.4713013619669404</v>
      </c>
      <c r="N39" s="19">
        <f t="shared" si="20"/>
        <v>1.4875233910224754</v>
      </c>
      <c r="O39" s="19">
        <f t="shared" si="20"/>
        <v>1.5688792650217911</v>
      </c>
      <c r="P39" s="19">
        <f t="shared" si="20"/>
        <v>1.7924135246403066</v>
      </c>
      <c r="Q39" s="16">
        <f t="shared" si="20"/>
        <v>1.1562730509131656</v>
      </c>
      <c r="R39" s="16">
        <f t="shared" si="20"/>
        <v>1.7586539209394136</v>
      </c>
      <c r="S39" s="16">
        <f t="shared" si="20"/>
        <v>1.3701315359070525</v>
      </c>
      <c r="T39" s="16">
        <f t="shared" si="20"/>
        <v>1.1685989413430795</v>
      </c>
      <c r="U39" s="16">
        <f t="shared" si="20"/>
        <v>1.2717460850974203</v>
      </c>
      <c r="V39" s="16">
        <f t="shared" si="20"/>
        <v>1.9571833262816172</v>
      </c>
      <c r="W39" s="16">
        <f t="shared" si="20"/>
        <v>1.683352101891284</v>
      </c>
      <c r="X39" s="16">
        <f t="shared" si="20"/>
        <v>1.5210245510640927</v>
      </c>
      <c r="Y39" s="16">
        <f t="shared" si="20"/>
        <v>1.5822287460384388</v>
      </c>
      <c r="Z39" s="16">
        <f t="shared" si="20"/>
        <v>2.0214972173014782</v>
      </c>
      <c r="AA39" s="16">
        <f t="shared" si="20"/>
        <v>2.0534623282026492</v>
      </c>
      <c r="AB39" s="16">
        <f t="shared" si="20"/>
        <v>1.9320860592005606</v>
      </c>
      <c r="AC39" s="19">
        <f t="shared" si="20"/>
        <v>2.3918366988208284</v>
      </c>
      <c r="AD39" s="19">
        <f t="shared" si="20"/>
        <v>2.7108393334231122</v>
      </c>
      <c r="AE39" s="19">
        <f t="shared" si="20"/>
        <v>2.139370404638806</v>
      </c>
      <c r="AF39" s="19">
        <f t="shared" si="20"/>
        <v>2.1744001425436226</v>
      </c>
      <c r="AG39" s="19">
        <f t="shared" si="20"/>
        <v>2.1299727178759995</v>
      </c>
      <c r="AH39" s="19">
        <f t="shared" si="20"/>
        <v>1.8662048314209552</v>
      </c>
      <c r="AI39" s="19">
        <f t="shared" si="20"/>
        <v>1.6381509860463326</v>
      </c>
      <c r="AJ39" s="19">
        <f t="shared" si="20"/>
        <v>1.5484116096487353</v>
      </c>
      <c r="AK39" s="19">
        <f t="shared" si="20"/>
        <v>1.7930215265185352</v>
      </c>
      <c r="AL39" s="19">
        <f t="shared" si="20"/>
        <v>0</v>
      </c>
      <c r="AM39" s="19">
        <f t="shared" si="20"/>
        <v>0</v>
      </c>
      <c r="AN39" s="19">
        <f t="shared" si="20"/>
        <v>0</v>
      </c>
    </row>
    <row r="40" spans="2:40" x14ac:dyDescent="0.3"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</row>
    <row r="41" spans="2:40" x14ac:dyDescent="0.3"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</row>
    <row r="42" spans="2:40" x14ac:dyDescent="0.3"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</row>
    <row r="43" spans="2:40" x14ac:dyDescent="0.3"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</row>
    <row r="44" spans="2:40" x14ac:dyDescent="0.3"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</row>
    <row r="45" spans="2:40" x14ac:dyDescent="0.3"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</row>
    <row r="46" spans="2:40" x14ac:dyDescent="0.3"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</row>
    <row r="47" spans="2:40" x14ac:dyDescent="0.3"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</row>
    <row r="48" spans="2:40" x14ac:dyDescent="0.3"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</row>
    <row r="49" spans="5:40" x14ac:dyDescent="0.3"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</row>
    <row r="50" spans="5:40" x14ac:dyDescent="0.3"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</row>
    <row r="51" spans="5:40" x14ac:dyDescent="0.3"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</row>
    <row r="52" spans="5:40" x14ac:dyDescent="0.3"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"/>
  <sheetViews>
    <sheetView topLeftCell="N35" workbookViewId="0">
      <selection activeCell="U42" sqref="U42"/>
    </sheetView>
  </sheetViews>
  <sheetFormatPr defaultRowHeight="14.4" x14ac:dyDescent="0.3"/>
  <cols>
    <col min="4" max="36" width="12.109375" bestFit="1" customWidth="1"/>
  </cols>
  <sheetData>
    <row r="1" spans="1:36" x14ac:dyDescent="0.3">
      <c r="A1" t="s">
        <v>13</v>
      </c>
      <c r="B1" t="s">
        <v>14</v>
      </c>
      <c r="C1" t="s">
        <v>15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  <c r="AF1" t="s">
        <v>46</v>
      </c>
      <c r="AG1" t="s">
        <v>47</v>
      </c>
      <c r="AH1" t="s">
        <v>48</v>
      </c>
      <c r="AI1" t="s">
        <v>49</v>
      </c>
      <c r="AJ1" t="s">
        <v>50</v>
      </c>
    </row>
    <row r="2" spans="1:36" x14ac:dyDescent="0.3">
      <c r="A2" t="s">
        <v>9</v>
      </c>
      <c r="B2" t="s">
        <v>2</v>
      </c>
      <c r="C2" t="s">
        <v>0</v>
      </c>
      <c r="D2" s="3">
        <v>18210</v>
      </c>
      <c r="E2" s="3">
        <v>21370</v>
      </c>
      <c r="F2" s="3">
        <v>43805.539999999994</v>
      </c>
      <c r="G2" s="3">
        <v>51585.02</v>
      </c>
      <c r="H2" s="3">
        <v>48955.1</v>
      </c>
      <c r="I2" s="3">
        <v>41189.089999999997</v>
      </c>
      <c r="J2" s="3">
        <v>32875.69</v>
      </c>
      <c r="K2" s="3">
        <v>26975.200000000001</v>
      </c>
      <c r="L2" s="3">
        <v>27284.11</v>
      </c>
      <c r="M2" s="3">
        <v>21454.35</v>
      </c>
      <c r="N2" s="3">
        <v>32470.230000000003</v>
      </c>
      <c r="O2" s="3">
        <v>23466.89</v>
      </c>
      <c r="P2" s="3">
        <v>25620.37</v>
      </c>
      <c r="Q2" s="3">
        <v>37291.990000000005</v>
      </c>
      <c r="R2" s="3">
        <v>40643.68</v>
      </c>
      <c r="S2" s="3">
        <v>40730.350000000006</v>
      </c>
      <c r="T2" s="3">
        <v>47239.100000000013</v>
      </c>
      <c r="U2" s="3">
        <v>51035.239999999991</v>
      </c>
      <c r="V2" s="3">
        <v>53703.250000000007</v>
      </c>
      <c r="W2" s="3">
        <v>30889.29</v>
      </c>
      <c r="X2" s="3">
        <v>18136.52</v>
      </c>
      <c r="Y2" s="3">
        <v>22819.309999999998</v>
      </c>
      <c r="Z2" s="3">
        <v>24611.260000000009</v>
      </c>
      <c r="AA2" s="3">
        <v>23842</v>
      </c>
      <c r="AB2" s="3">
        <v>26004.25</v>
      </c>
      <c r="AC2" s="3">
        <v>29933.59</v>
      </c>
      <c r="AD2" s="3">
        <v>31522.589999999997</v>
      </c>
      <c r="AE2" s="3">
        <v>38521.33</v>
      </c>
      <c r="AF2" s="3">
        <v>47908.069999999992</v>
      </c>
      <c r="AG2" s="3">
        <v>44981.58</v>
      </c>
      <c r="AH2" s="3">
        <v>29978.030000000002</v>
      </c>
      <c r="AI2" s="3">
        <v>22821.97</v>
      </c>
      <c r="AJ2" s="3">
        <v>23689.05</v>
      </c>
    </row>
    <row r="3" spans="1:36" x14ac:dyDescent="0.3">
      <c r="A3" t="s">
        <v>9</v>
      </c>
      <c r="B3" t="s">
        <v>3</v>
      </c>
      <c r="C3" t="s">
        <v>0</v>
      </c>
      <c r="D3" s="3">
        <v>247669.04000000225</v>
      </c>
      <c r="E3" s="3">
        <v>251129.91000000216</v>
      </c>
      <c r="F3" s="3">
        <v>256901.37000000183</v>
      </c>
      <c r="G3" s="3">
        <v>278023.81000000169</v>
      </c>
      <c r="H3" s="3">
        <v>277768.0100000017</v>
      </c>
      <c r="I3" s="3">
        <v>252348.78000000183</v>
      </c>
      <c r="J3" s="3">
        <v>244920.54000000007</v>
      </c>
      <c r="K3" s="3">
        <v>167436.89000000004</v>
      </c>
      <c r="L3" s="3">
        <v>152036.88000000009</v>
      </c>
      <c r="M3" s="3">
        <v>116656.74000000008</v>
      </c>
      <c r="N3" s="3">
        <v>144800.69000000012</v>
      </c>
      <c r="O3" s="3">
        <v>118531.0600000001</v>
      </c>
      <c r="P3" s="3">
        <v>165643.63000000009</v>
      </c>
      <c r="Q3" s="3">
        <v>204008.69000000015</v>
      </c>
      <c r="R3" s="3">
        <v>223437.62000000011</v>
      </c>
      <c r="S3" s="3">
        <v>234466.80000000005</v>
      </c>
      <c r="T3" s="3">
        <v>247478.53000000009</v>
      </c>
      <c r="U3" s="3">
        <v>252157.15999999866</v>
      </c>
      <c r="V3" s="3">
        <v>243554.83000000048</v>
      </c>
      <c r="W3" s="3">
        <v>203236.33000000005</v>
      </c>
      <c r="X3" s="3">
        <v>185706.72</v>
      </c>
      <c r="Y3" s="3">
        <v>171960.12000000005</v>
      </c>
      <c r="Z3" s="3">
        <v>178974.54000000021</v>
      </c>
      <c r="AA3" s="3">
        <v>188139.25000000006</v>
      </c>
      <c r="AB3" s="3">
        <v>240705.19999999998</v>
      </c>
      <c r="AC3" s="3">
        <v>270502.5</v>
      </c>
      <c r="AD3" s="3">
        <v>292364.15000000002</v>
      </c>
      <c r="AE3" s="3">
        <v>294815.21000000008</v>
      </c>
      <c r="AF3" s="3">
        <v>312052.98999999987</v>
      </c>
      <c r="AG3" s="3">
        <v>303275.50999999995</v>
      </c>
      <c r="AH3" s="3">
        <v>275622.35000000003</v>
      </c>
      <c r="AI3" s="3">
        <v>247981.11000000002</v>
      </c>
      <c r="AJ3" s="3">
        <v>217702.19000000006</v>
      </c>
    </row>
    <row r="4" spans="1:36" x14ac:dyDescent="0.3">
      <c r="A4" t="s">
        <v>9</v>
      </c>
      <c r="B4" t="s">
        <v>4</v>
      </c>
      <c r="C4" t="s">
        <v>0</v>
      </c>
      <c r="D4" s="3">
        <v>136199.68999999994</v>
      </c>
      <c r="E4" s="3">
        <v>133768.65000000002</v>
      </c>
      <c r="F4" s="3">
        <v>143500.81000000008</v>
      </c>
      <c r="G4" s="3">
        <v>153372.20999999996</v>
      </c>
      <c r="H4" s="3">
        <v>129957.52000000002</v>
      </c>
      <c r="I4" s="3">
        <v>121031.37000000002</v>
      </c>
      <c r="J4" s="3">
        <v>125410.79000000004</v>
      </c>
      <c r="K4" s="3">
        <v>122071.22999999995</v>
      </c>
      <c r="L4" s="3">
        <v>145747.03</v>
      </c>
      <c r="M4" s="3">
        <v>138245.80999999994</v>
      </c>
      <c r="N4" s="3">
        <v>106405.38</v>
      </c>
      <c r="O4" s="3">
        <v>103671.94</v>
      </c>
      <c r="P4" s="3">
        <v>96846.44</v>
      </c>
      <c r="Q4" s="3">
        <v>146866.67000000004</v>
      </c>
      <c r="R4" s="3">
        <v>119429.55999999994</v>
      </c>
      <c r="S4" s="3">
        <v>127230.81999999998</v>
      </c>
      <c r="T4" s="3">
        <v>124624.25999999998</v>
      </c>
      <c r="U4" s="3">
        <v>134143.59000000003</v>
      </c>
      <c r="V4" s="3">
        <v>117085.45000000001</v>
      </c>
      <c r="W4" s="3">
        <v>140685.96000000002</v>
      </c>
      <c r="X4" s="3">
        <v>127042.22</v>
      </c>
      <c r="Y4" s="3">
        <v>125730.79000000007</v>
      </c>
      <c r="Z4" s="3">
        <v>110883.03</v>
      </c>
      <c r="AA4" s="3">
        <v>90660.590000000011</v>
      </c>
      <c r="AB4" s="3">
        <v>124895.49000000008</v>
      </c>
      <c r="AC4" s="3">
        <v>147602.25999999995</v>
      </c>
      <c r="AD4" s="3">
        <v>145446.10000000006</v>
      </c>
      <c r="AE4" s="3">
        <v>150199.57000000004</v>
      </c>
      <c r="AF4" s="3">
        <v>155033.92999999996</v>
      </c>
      <c r="AG4" s="3">
        <v>126160.35999999993</v>
      </c>
      <c r="AH4" s="3">
        <v>129337.29999999999</v>
      </c>
      <c r="AI4" s="3">
        <v>137264.43</v>
      </c>
      <c r="AJ4" s="3">
        <v>150965.85999999996</v>
      </c>
    </row>
    <row r="5" spans="1:36" x14ac:dyDescent="0.3">
      <c r="A5" s="25" t="s">
        <v>9</v>
      </c>
      <c r="B5" s="25" t="s">
        <v>2</v>
      </c>
      <c r="C5" s="25" t="s">
        <v>6</v>
      </c>
      <c r="D5" s="25">
        <v>3.8126663854101124</v>
      </c>
      <c r="E5" s="25">
        <v>4.8297070602994694</v>
      </c>
      <c r="F5" s="25">
        <v>10.597625657913197</v>
      </c>
      <c r="G5" s="25">
        <v>12.577739470094201</v>
      </c>
      <c r="H5" s="25">
        <v>10.652238575712337</v>
      </c>
      <c r="I5" s="25">
        <v>9.2022239534333483</v>
      </c>
      <c r="J5" s="25">
        <v>5.3072172604033403</v>
      </c>
      <c r="K5" s="25">
        <v>6.8158245216766877</v>
      </c>
      <c r="L5" s="25">
        <v>5.4697064404912217</v>
      </c>
      <c r="M5" s="25">
        <v>6.0404552425447875</v>
      </c>
      <c r="N5" s="25">
        <v>9.492911941074782</v>
      </c>
      <c r="O5" s="25">
        <v>9.755769949493585</v>
      </c>
      <c r="P5" s="25">
        <v>8.2145216024049414</v>
      </c>
      <c r="Q5" s="25">
        <v>11.234411917903095</v>
      </c>
      <c r="R5" s="25">
        <v>8.9420336312347946</v>
      </c>
      <c r="S5" s="25">
        <v>7.7795579117500511</v>
      </c>
      <c r="T5" s="25">
        <v>7.8591390518476842</v>
      </c>
      <c r="U5" s="25">
        <v>9.9362030040348142</v>
      </c>
      <c r="V5" s="25">
        <v>12.64789129783534</v>
      </c>
      <c r="W5" s="25">
        <v>9.1995602932014009</v>
      </c>
      <c r="X5" s="25">
        <v>7.3362843205980832</v>
      </c>
      <c r="Y5" s="25">
        <v>9.1113381694360847</v>
      </c>
      <c r="Z5" s="25">
        <v>8.6506912993123066</v>
      </c>
      <c r="AA5" s="25">
        <v>9.2600000776780469</v>
      </c>
      <c r="AB5" s="25">
        <v>8.7669156962827621</v>
      </c>
      <c r="AC5" s="25">
        <v>9.4675348047527468</v>
      </c>
      <c r="AD5" s="25">
        <v>7.9886136129794156</v>
      </c>
      <c r="AE5" s="25">
        <v>10.314934717179183</v>
      </c>
      <c r="AF5" s="25">
        <v>9.5977920382596889</v>
      </c>
      <c r="AG5" s="25">
        <v>9.3938211795033943</v>
      </c>
      <c r="AH5" s="25">
        <v>6.7614253155106869</v>
      </c>
      <c r="AI5" s="25">
        <v>6.0175760279621739</v>
      </c>
      <c r="AJ5" s="25">
        <v>7.8946605426438747</v>
      </c>
    </row>
    <row r="6" spans="1:36" s="26" customFormat="1" x14ac:dyDescent="0.3">
      <c r="A6" s="3" t="s">
        <v>9</v>
      </c>
      <c r="B6" s="3" t="s">
        <v>3</v>
      </c>
      <c r="C6" s="3" t="s">
        <v>6</v>
      </c>
      <c r="D6" s="3">
        <v>13.775419577090268</v>
      </c>
      <c r="E6" s="3">
        <v>12.451486511083212</v>
      </c>
      <c r="F6" s="3">
        <v>10.31578501440455</v>
      </c>
      <c r="G6" s="3">
        <v>5.9458425470852054</v>
      </c>
      <c r="H6" s="3">
        <v>10.417198337496757</v>
      </c>
      <c r="I6" s="3">
        <v>9.6548080487858776</v>
      </c>
      <c r="J6" s="3">
        <v>7.7036545380926684</v>
      </c>
      <c r="K6" s="3">
        <v>8.6237662722274457</v>
      </c>
      <c r="L6" s="3">
        <v>4.0375461254098104</v>
      </c>
      <c r="M6" s="3">
        <v>7.5127087208074279</v>
      </c>
      <c r="N6" s="3">
        <v>9.226344145456963</v>
      </c>
      <c r="O6" s="3">
        <v>8.6015255035163847</v>
      </c>
      <c r="P6" s="3">
        <v>8.6629561046588144</v>
      </c>
      <c r="Q6" s="3">
        <v>9.8510298016207898</v>
      </c>
      <c r="R6" s="3">
        <v>9.2079576162394474</v>
      </c>
      <c r="S6" s="3">
        <v>9.7157961351430302</v>
      </c>
      <c r="T6" s="3">
        <v>9.7703014077718855</v>
      </c>
      <c r="U6" s="3">
        <v>9.802129335997332</v>
      </c>
      <c r="V6" s="3">
        <v>10.152697206135704</v>
      </c>
      <c r="W6" s="3">
        <v>10.557671647469634</v>
      </c>
      <c r="X6" s="3">
        <v>11.794990289333281</v>
      </c>
      <c r="Y6" s="3">
        <v>11.251198334227098</v>
      </c>
      <c r="Z6" s="3">
        <v>11.622890948850525</v>
      </c>
      <c r="AA6" s="3">
        <v>12.080750255209599</v>
      </c>
      <c r="AB6" s="3">
        <v>11.395114919878733</v>
      </c>
      <c r="AC6" s="3">
        <v>11.984891998069497</v>
      </c>
      <c r="AD6" s="3">
        <v>12.05007750872759</v>
      </c>
      <c r="AE6" s="3">
        <v>12.034430656497801</v>
      </c>
      <c r="AF6" s="3">
        <v>11.359026728747763</v>
      </c>
      <c r="AG6" s="3">
        <v>11.761715243991139</v>
      </c>
      <c r="AH6" s="3">
        <v>11.173207604672731</v>
      </c>
      <c r="AI6" s="3">
        <v>12.206901175491065</v>
      </c>
      <c r="AJ6" s="3">
        <v>12.898862500042219</v>
      </c>
    </row>
    <row r="7" spans="1:36" s="26" customFormat="1" x14ac:dyDescent="0.3">
      <c r="A7" s="3" t="s">
        <v>9</v>
      </c>
      <c r="B7" s="3" t="s">
        <v>4</v>
      </c>
      <c r="C7" s="3" t="s">
        <v>6</v>
      </c>
      <c r="D7" s="3">
        <v>6.6912256167032202</v>
      </c>
      <c r="E7" s="3">
        <v>7.8441623585007791</v>
      </c>
      <c r="F7" s="3">
        <v>7.6020092500302665</v>
      </c>
      <c r="G7" s="3">
        <v>7.803606652197697</v>
      </c>
      <c r="H7" s="3">
        <v>7.5380841184107368</v>
      </c>
      <c r="I7" s="3">
        <v>7.5985186101328566</v>
      </c>
      <c r="J7" s="3">
        <v>6.4557029400829009</v>
      </c>
      <c r="K7" s="3">
        <v>4.491853974084246</v>
      </c>
      <c r="L7" s="3">
        <v>5.3290642667167836</v>
      </c>
      <c r="M7" s="3">
        <v>5.3457194087010436</v>
      </c>
      <c r="N7" s="3">
        <v>5.6289508118583935</v>
      </c>
      <c r="O7" s="3">
        <v>6.2156001269356844</v>
      </c>
      <c r="P7" s="3">
        <v>5.9151493918715836</v>
      </c>
      <c r="Q7" s="3">
        <v>10.600117226804423</v>
      </c>
      <c r="R7" s="3">
        <v>7.253104899668652</v>
      </c>
      <c r="S7" s="3">
        <v>7.0501077513060721</v>
      </c>
      <c r="T7" s="3">
        <v>7.5378303040904298</v>
      </c>
      <c r="U7" s="3">
        <v>9.154400105640617</v>
      </c>
      <c r="V7" s="3">
        <v>6.8598448017709623</v>
      </c>
      <c r="W7" s="3">
        <v>8.3000757346875336</v>
      </c>
      <c r="X7" s="3">
        <v>8.5974073152208934</v>
      </c>
      <c r="Y7" s="3">
        <v>9.1483814786348887</v>
      </c>
      <c r="Z7" s="3">
        <v>8.2091272813798426</v>
      </c>
      <c r="AA7" s="3">
        <v>7.6264434817844355</v>
      </c>
      <c r="AB7" s="3">
        <v>10.80917235964532</v>
      </c>
      <c r="AC7" s="3">
        <v>13.091394003683448</v>
      </c>
      <c r="AD7" s="3">
        <v>10.760252772476219</v>
      </c>
      <c r="AE7" s="3">
        <v>11.753158396485878</v>
      </c>
      <c r="AF7" s="3">
        <v>11.55780208278197</v>
      </c>
      <c r="AG7" s="3">
        <v>10.691930149758626</v>
      </c>
      <c r="AH7" s="3">
        <v>10.895794720087894</v>
      </c>
      <c r="AI7" s="3">
        <v>8.6638579572057353</v>
      </c>
      <c r="AJ7" s="3">
        <v>10.867511347239788</v>
      </c>
    </row>
    <row r="8" spans="1:36" x14ac:dyDescent="0.3">
      <c r="A8" t="s">
        <v>9</v>
      </c>
      <c r="B8" t="s">
        <v>2</v>
      </c>
      <c r="C8" t="s">
        <v>16</v>
      </c>
      <c r="D8">
        <v>4776185</v>
      </c>
      <c r="E8">
        <v>4424699</v>
      </c>
      <c r="F8">
        <v>4133524</v>
      </c>
      <c r="G8">
        <v>4101295</v>
      </c>
      <c r="H8">
        <v>4595757</v>
      </c>
      <c r="I8">
        <v>4475993</v>
      </c>
      <c r="J8">
        <v>6194525</v>
      </c>
      <c r="K8">
        <v>3957731</v>
      </c>
      <c r="L8">
        <v>4988222</v>
      </c>
      <c r="M8">
        <v>3551777</v>
      </c>
      <c r="N8">
        <v>3420471</v>
      </c>
      <c r="O8">
        <v>2405437</v>
      </c>
      <c r="P8">
        <v>3118912</v>
      </c>
      <c r="Q8">
        <v>3319443</v>
      </c>
      <c r="R8">
        <v>4545239</v>
      </c>
      <c r="S8">
        <v>5235561</v>
      </c>
      <c r="T8">
        <v>6010722</v>
      </c>
      <c r="U8">
        <v>5136292</v>
      </c>
      <c r="V8">
        <v>4246024</v>
      </c>
      <c r="W8">
        <v>3357692</v>
      </c>
      <c r="X8">
        <v>2472167</v>
      </c>
      <c r="Y8">
        <v>2504496</v>
      </c>
      <c r="Z8">
        <v>2845005</v>
      </c>
      <c r="AA8">
        <v>2574730</v>
      </c>
      <c r="AB8">
        <v>2966180</v>
      </c>
      <c r="AC8">
        <v>3161709</v>
      </c>
      <c r="AD8">
        <v>3945940</v>
      </c>
      <c r="AE8">
        <v>3734520</v>
      </c>
      <c r="AF8">
        <v>4991572</v>
      </c>
      <c r="AG8">
        <v>4788422</v>
      </c>
      <c r="AH8">
        <v>4433685</v>
      </c>
      <c r="AI8">
        <v>3792552</v>
      </c>
      <c r="AJ8">
        <v>3000642</v>
      </c>
    </row>
    <row r="9" spans="1:36" x14ac:dyDescent="0.3">
      <c r="A9" t="s">
        <v>9</v>
      </c>
      <c r="B9" t="s">
        <v>3</v>
      </c>
      <c r="C9" t="s">
        <v>16</v>
      </c>
      <c r="D9">
        <v>17979056</v>
      </c>
      <c r="E9">
        <v>20168669</v>
      </c>
      <c r="F9">
        <v>24903715</v>
      </c>
      <c r="G9">
        <v>46759363</v>
      </c>
      <c r="H9">
        <v>26664368</v>
      </c>
      <c r="I9">
        <v>26137110</v>
      </c>
      <c r="J9">
        <v>31792773</v>
      </c>
      <c r="K9">
        <v>19415750</v>
      </c>
      <c r="L9">
        <v>37655763</v>
      </c>
      <c r="M9">
        <v>15527920</v>
      </c>
      <c r="N9">
        <v>15694265</v>
      </c>
      <c r="O9">
        <v>13780237</v>
      </c>
      <c r="P9">
        <v>19120913</v>
      </c>
      <c r="Q9">
        <v>20709377</v>
      </c>
      <c r="R9">
        <v>24265709</v>
      </c>
      <c r="S9">
        <v>24132536</v>
      </c>
      <c r="T9">
        <v>25329672</v>
      </c>
      <c r="U9">
        <v>25724733</v>
      </c>
      <c r="V9">
        <v>23989175</v>
      </c>
      <c r="W9">
        <v>19250109</v>
      </c>
      <c r="X9">
        <v>15744542</v>
      </c>
      <c r="Y9">
        <v>15283716</v>
      </c>
      <c r="Z9">
        <v>15398453</v>
      </c>
      <c r="AA9">
        <v>15573474</v>
      </c>
      <c r="AB9">
        <v>21123543</v>
      </c>
      <c r="AC9">
        <v>22570291</v>
      </c>
      <c r="AD9">
        <v>24262429</v>
      </c>
      <c r="AE9">
        <v>24497645</v>
      </c>
      <c r="AF9">
        <v>27471807</v>
      </c>
      <c r="AG9">
        <v>25784973</v>
      </c>
      <c r="AH9">
        <v>24668149</v>
      </c>
      <c r="AI9">
        <v>20314829</v>
      </c>
      <c r="AJ9">
        <v>16877627</v>
      </c>
    </row>
    <row r="10" spans="1:36" x14ac:dyDescent="0.3">
      <c r="A10" t="s">
        <v>9</v>
      </c>
      <c r="B10" t="s">
        <v>4</v>
      </c>
      <c r="C10" t="s">
        <v>16</v>
      </c>
      <c r="D10">
        <v>20354969</v>
      </c>
      <c r="E10">
        <v>17053274</v>
      </c>
      <c r="F10">
        <v>18876695</v>
      </c>
      <c r="G10">
        <v>19654016</v>
      </c>
      <c r="H10">
        <v>17240126</v>
      </c>
      <c r="I10">
        <v>15928285</v>
      </c>
      <c r="J10">
        <v>19426357</v>
      </c>
      <c r="K10">
        <v>27176135</v>
      </c>
      <c r="L10">
        <v>27349460</v>
      </c>
      <c r="M10">
        <v>25861030</v>
      </c>
      <c r="N10">
        <v>18903235</v>
      </c>
      <c r="O10">
        <v>16679313</v>
      </c>
      <c r="P10">
        <v>16372611</v>
      </c>
      <c r="Q10">
        <v>13855193</v>
      </c>
      <c r="R10">
        <v>16465991</v>
      </c>
      <c r="S10">
        <v>18046649</v>
      </c>
      <c r="T10">
        <v>16533174</v>
      </c>
      <c r="U10">
        <v>14653455</v>
      </c>
      <c r="V10">
        <v>17068236</v>
      </c>
      <c r="W10">
        <v>16949961</v>
      </c>
      <c r="X10">
        <v>14776806</v>
      </c>
      <c r="Y10">
        <v>13743501</v>
      </c>
      <c r="Z10">
        <v>13507286</v>
      </c>
      <c r="AA10">
        <v>11887663</v>
      </c>
      <c r="AB10">
        <v>11554584</v>
      </c>
      <c r="AC10">
        <v>11274755</v>
      </c>
      <c r="AD10">
        <v>13516978</v>
      </c>
      <c r="AE10">
        <v>12779507</v>
      </c>
      <c r="AF10">
        <v>13413790</v>
      </c>
      <c r="AG10">
        <v>11799587</v>
      </c>
      <c r="AH10">
        <v>11870387</v>
      </c>
      <c r="AI10">
        <v>15843338</v>
      </c>
      <c r="AJ10">
        <v>13891484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H1" zoomScale="85" zoomScaleNormal="85" workbookViewId="0">
      <selection activeCell="AA13" sqref="AA13"/>
    </sheetView>
  </sheetViews>
  <sheetFormatPr defaultRowHeight="14.4" x14ac:dyDescent="0.3"/>
  <cols>
    <col min="1" max="16384" width="8.88671875" style="27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T a b l e 1 _ 1 7 5 c e 9 b 5 - 4 0 4 a - 4 2 5 b - 9 4 0 6 - 3 f 5 d b d 4 3 a c e b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 2 0 1 6 - 0 9 - 1 9 T 1 5 : 3 0 : 2 5 . 5 3 2 4 8 2 9 - 0 4 : 0 0 < / L a s t P r o c e s s e d T i m e > < / D a t a M o d e l i n g S a n d b o x . S e r i a l i z e d S a n d b o x E r r o r C a c h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T a b l e 1 _ 1 7 5 c e 9 b 5 - 4 0 4 a - 4 2 5 b - 9 4 0 6 - 3 f 5 d b d 4 3 a c e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  G r o u p < / s t r i n g > < / k e y > < v a l u e > < i n t > 1 0 7 < / i n t > < / v a l u e > < / i t e m > < i t e m > < k e y > < s t r i n g > B r a n d < / s t r i n g > < / k e y > < v a l u e > < i n t > 7 2 < / i n t > < / v a l u e > < / i t e m > < i t e m > < k e y > < s t r i n g > M e a s u r e < / s t r i n g > < / k e y > < v a l u e > < i n t > 8 9 < / i n t > < / v a l u e > < / i t e m > < i t e m > < k e y > < s t r i n g > D a t e < / s t r i n g > < / k e y > < v a l u e > < i n t > 6 4 < / i n t > < / v a l u e > < / i t e m > < i t e m > < k e y > < s t r i n g > A m o u n t < / s t r i n g > < / k e y > < v a l u e > < i n t > 8 6 < / i n t > < / v a l u e > < / i t e m > < i t e m > < k e y > < s t r i n g > Y e a r < / s t r i n g > < / k e y > < v a l u e > < i n t > 6 1 < / i n t > < / v a l u e > < / i t e m > < i t e m > < k e y > < s t r i n g > P e r i o d < / s t r i n g > < / k e y > < v a l u e > < i n t > 7 5 < / i n t > < / v a l u e > < / i t e m > < / C o l u m n W i d t h s > < C o l u m n D i s p l a y I n d e x > < i t e m > < k e y > < s t r i n g > S a l e s   G r o u p < / s t r i n g > < / k e y > < v a l u e > < i n t > 0 < / i n t > < / v a l u e > < / i t e m > < i t e m > < k e y > < s t r i n g > B r a n d < / s t r i n g > < / k e y > < v a l u e > < i n t > 1 < / i n t > < / v a l u e > < / i t e m > < i t e m > < k e y > < s t r i n g > M e a s u r e < / s t r i n g > < / k e y > < v a l u e > < i n t > 2 < / i n t > < / v a l u e > < / i t e m > < i t e m > < k e y > < s t r i n g > D a t e < / s t r i n g > < / k e y > < v a l u e > < i n t > 3 < / i n t > < / v a l u e > < / i t e m > < i t e m > < k e y > < s t r i n g > A m o u n t < / s t r i n g > < / k e y > < v a l u e > < i n t > 4 < / i n t > < / v a l u e > < / i t e m > < i t e m > < k e y > < s t r i n g > Y e a r < / s t r i n g > < / k e y > < v a l u e > < i n t > 5 < / i n t > < / v a l u e > < / i t e m > < i t e m > < k e y > < s t r i n g > P e r i o d 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3 0 . 7 7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 C o l u m n s \ S a l e s   G r o u p < / K e y > < / D i a g r a m O b j e c t K e y > < D i a g r a m O b j e c t K e y > < K e y > C o l u m n s \ B r a n d < / K e y > < / D i a g r a m O b j e c t K e y > < D i a g r a m O b j e c t K e y > < K e y > C o l u m n s \ M e a s u r e < / K e y > < / D i a g r a m O b j e c t K e y > < D i a g r a m O b j e c t K e y > < K e y > C o l u m n s \ D a t e < / K e y > < / D i a g r a m O b j e c t K e y > < D i a g r a m O b j e c t K e y > < K e y > C o l u m n s \ A m o u n t < / K e y > < / D i a g r a m O b j e c t K e y > < D i a g r a m O b j e c t K e y > < K e y > C o l u m n s \ Y e a r < / K e y > < / D i a g r a m O b j e c t K e y > < D i a g r a m O b j e c t K e y > < K e y > C o l u m n s \ P e r i o d 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 C o l u m n s \ S a l e s   G r o u p 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 C o l u m n s \ P e r i o d 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4 a f 7 0 d 7 f - 6 5 1 4 - 4 a 8 7 - 9 b e 1 - 6 b 0 3 4 a 7 6 0 4 3 f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 S h e e t 1 < / S l i c e r S h e e t N a m e > < S A H o s t H a s h > 7 2 4 7 0 9 5 2 2 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T a b l e 1 _ 1 7 5 c e 9 b 5 - 4 0 4 a - 4 2 5 b - 9 4 0 6 - 3 f 5 d b d 4 3 a c e b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6.xml>��< ? x m l   v e r s i o n = " 1 . 0 "   e n c o d i n g = " u t f - 1 6 " ? > < D a t a M a s h u p   i d = " 8 5 d d f 6 d f - 7 d 5 f - 4 a 8 e - a 6 0 6 - 5 a 7 1 3 c f c 7 b 6 5 "   s q m i d = " 2 1 f 9 8 f 8 1 - 6 1 e b - 4 a 2 6 - a a 2 a - e 1 7 7 7 5 3 b d a 2 8 "   x m l n s = " h t t p : / / s c h e m a s . m i c r o s o f t . c o m / D a t a M a s h u p " > A A A A A B Q F A A B Q S w M E F A A C A A g A F F t M S d 7 k + t m q A A A A + w A A A B I A H A B D b 2 5 m a W c v U G F j a 2 F n Z S 5 4 b W w g o h g A K K A U A A A A A A A A A A A A A A A A A A A A A A A A A A A A h Y 9 B D o I w F E S v Q r r n t w U k S j 5 l 4 V Y S E 6 J x 2 0 C F R i g G i n A 3 F x 7 J K 0 i i G H f u Z l 7 e Y u Z 5 f 2 A y N b V z U 1 2 v W x M T D o w 4 y u R t o U 0 Z k 8 G e 3 T V J B O 5 l f p G l c m b Z 9 N H U F z G p r L 1 G l I 7 j C K M P b V d S j z F O T + k u y y v V S P K V 9 X / Z 1 a a 3 0 u S K C D y + x w g P / B C C w A + A z y 7 S h W O q z Z I 5 r M D 3 N i E w p D 8 Y t 0 N t h 0 4 J Z d x D h n S p S D 9 H x A t Q S w M E F A A C A A g A F F t M S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R b T E n y b p 2 P C A I A A C Y I A A A T A B w A R m 9 y b X V s Y X M v U 2 V j d G l v b j E u b S C i G A A o o B Q A A A A A A A A A A A A A A A A A A A A A A A A A A A C F l V 1 r 2 z A U h u 8 D + Q 9 C u 0 n B c 6 v E + a L 0 Y k v L 2 E W 7 s b Q d o / R C c b T F 1 J a M L I 0 U k / 8 + y R 9 x H O t 4 u b H R 4 / O + r 8 8 h x x k L V S Q 4 W p d X c j 0 c D A f Z j k q 2 R Y 9 0 E z O C b l D M 1 H C A z G 8 t t A y Z O b n b h y z 2 V 1 p K x t V P I d 8 2 Q r y N L v K X B 5 q w G 1 x W 4 t f D y 0 p w Z R 5 5 9 U q B D 3 i 1 o / y P F X 9 P G T Z K x a P + o 6 Q 8 + y 1 k s h K x T r i F 2 a h 0 8 / I c r 2 n M M v R F C p 1 i D y l D k W J 7 d f B Q j j + b 0 m 3 n 9 J 7 R T E v W O S e X 5 H J 8 R Y I a c J 1 s m C z Q G E Y T G A U w m s J o B q M 5 j B Y w W s K I X P W w n n 6 Q n o Z U Z V O 4 j S 4 0 g V E A o y m M Z j C a w 2 g B o y W M 6 j Y 6 W U 8 / S E 9 D q r I Z 3 E Y X m s A o g N E U R j M Y z W G 0 g N G y Q V + 5 m g W + / U O 3 u u h C B E Z j J z p c H N f K E 0 + j v 0 K Z x V J u k K z Z L R X 6 p n Z M V n B 0 t o e s R 3 v H H N f K c Z O Y I P i T U j L a a G U r 8 D O N N c N N h B + M m + X n C F C C x r q b 1 e 6 4 l v Y t V Y V j X r l Y 7 0 R o r v D p S 5 + + A / n P M u 3 m s 6 a F T z W / r b k / V b / V a R y F t M n Z O B x R C U b n U e o 3 q K 7 o o 1 F I 3 3 G P N u k T 7 y Z x G / g E H g e B 5 + E I U / e m T m 5 8 f j E q y 5 G 0 H Q 3 6 z m Q k t q 3 R 3 O 2 V p K G V L O q g 2 T j m U p o X V R 6 y V r 6 9 d 2 v f m 6 / r r l f 8 L I e V r t J W 4 o W E U R 8 O I g 4 Z X P 8 D U E s B A i 0 A F A A C A A g A F F t M S d 7 k + t m q A A A A + w A A A B I A A A A A A A A A A A A A A A A A A A A A A E N v b m Z p Z y 9 Q Y W N r Y W d l L n h t b F B L A Q I t A B Q A A g A I A B R b T E k P y u m r p A A A A O k A A A A T A A A A A A A A A A A A A A A A A P Y A A A B b Q 2 9 u d G V u d F 9 U e X B l c 1 0 u e G 1 s U E s B A i 0 A F A A C A A g A F F t M S f J u n Y 8 I A g A A J g g A A B M A A A A A A A A A A A A A A A A A 5 w E A A E Z v c m 1 1 b G F z L 1 N l Y 3 R p b 2 4 x L m 1 Q S w U G A A A A A A M A A w D C A A A A P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Q 8 A A A A A A A D 3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k Z p b G x D b 3 V u d C I g V m F s d W U 9 I m w x M j k 2 I i A v P j x F b n R y e S B U e X B l P S J G a W x s R X J y b 3 J D b 3 V u d C I g V m F s d W U 9 I m w w I i A v P j x F b n R y e S B U e X B l P S J G a W x s Q 2 9 s d W 1 u V H l w Z X M i I F Z h b H V l P S J z Q m d Z R 0 N R V U N B Z z 0 9 I i A v P j x F b n R y e S B U e X B l P S J G a W x s Q 2 9 s d W 1 u T m F t Z X M i I F Z h b H V l P S J z W y Z x d W 9 0 O 1 N h b G V z I E d y b 3 V w J n F 1 b 3 Q 7 L C Z x d W 9 0 O 0 J y Y W 5 k J n F 1 b 3 Q 7 L C Z x d W 9 0 O 0 1 l Y X N 1 c m U m c X V v d D s s J n F 1 b 3 Q 7 R G F 0 Z S Z x d W 9 0 O y w m c X V v d D t B b W 9 1 b n Q m c X V v d D s s J n F 1 b 3 Q 7 W W V h c i Z x d W 9 0 O y w m c X V v d D t Q Z X J p b 2 Q m c X V v d D t d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T m F t Z V V w Z G F 0 Z W R B Z n R l c k Z p b G w i I F Z h b H V l P S J s M C I g L z 4 8 R W 5 0 c n k g V H l w Z T 0 i R m l s b E V y c m 9 y Q 2 9 k Z S I g V m F s d W U 9 I n N V b m t u b 3 d u I i A v P j x F b n R y e S B U e X B l P S J G a W x s T G F z d F V w Z G F 0 Z W Q i I F Z h b H V l P S J k M j A x N i 0 x M C 0 x M l Q x N T o w M D o y M y 4 y N j A y M j M x W i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1 V u c G l 2 b 3 R l Z C B D b 2 x 1 b W 5 z L n t T Y W x l c y B H c m 9 1 c C w w f S Z x d W 9 0 O y w m c X V v d D t T Z W N 0 a W 9 u M S 9 U Y W J s Z T E v V W 5 w a X Z v d G V k I E N v b H V t b n M u e 0 J y Y W 5 k L D F 9 J n F 1 b 3 Q 7 L C Z x d W 9 0 O 1 N l Y 3 R p b 2 4 x L 1 R h Y m x l M S 9 V b n B p d m 9 0 Z W Q g Q 2 9 s d W 1 u c y 5 7 T W V h c 3 V y Z S w y f S Z x d W 9 0 O y w m c X V v d D t T Z W N 0 a W 9 u M S 9 U Y W J s Z T E v Q 2 h h b m d l Z C B U e X B l M S 5 7 R G F 0 Z S w z f S Z x d W 9 0 O y w m c X V v d D t T Z W N 0 a W 9 u M S 9 U Y W J s Z T E v V W 5 w a X Z v d G V k I E N v b H V t b n M u e 1 Z h b H V l L D R 9 J n F 1 b 3 Q 7 L C Z x d W 9 0 O 1 N l Y 3 R p b 2 4 x L 1 R h Y m x l M S 9 F e H R y Y W N 0 Z W Q g W W V h c i 5 7 W W V h c i w 1 f S Z x d W 9 0 O y w m c X V v d D t T Z W N 0 a W 9 u M S 9 U Y W J s Z T E v R X h 0 c m F j d G V k I E 1 v b n R o L n t Q Z X J p b 2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x L 1 V u c G l 2 b 3 R l Z C B D b 2 x 1 b W 5 z L n t T Y W x l c y B H c m 9 1 c C w w f S Z x d W 9 0 O y w m c X V v d D t T Z W N 0 a W 9 u M S 9 U Y W J s Z T E v V W 5 w a X Z v d G V k I E N v b H V t b n M u e 0 J y Y W 5 k L D F 9 J n F 1 b 3 Q 7 L C Z x d W 9 0 O 1 N l Y 3 R p b 2 4 x L 1 R h Y m x l M S 9 V b n B p d m 9 0 Z W Q g Q 2 9 s d W 1 u c y 5 7 T W V h c 3 V y Z S w y f S Z x d W 9 0 O y w m c X V v d D t T Z W N 0 a W 9 u M S 9 U Y W J s Z T E v Q 2 h h b m d l Z C B U e X B l M S 5 7 R G F 0 Z S w z f S Z x d W 9 0 O y w m c X V v d D t T Z W N 0 a W 9 u M S 9 U Y W J s Z T E v V W 5 w a X Z v d G V k I E N v b H V t b n M u e 1 Z h b H V l L D R 9 J n F 1 b 3 Q 7 L C Z x d W 9 0 O 1 N l Y 3 R p b 2 4 x L 1 R h Y m x l M S 9 F e H R y Y W N 0 Z W Q g W W V h c i 5 7 W W V h c i w 1 f S Z x d W 9 0 O y w m c X V v d D t T Z W N 0 a W 9 u M S 9 U Y W J s Z T E v R X h 0 c m F j d G V k I E 1 v b n R o L n t Q Z X J p b 2 Q s N n 0 m c X V v d D t d L C Z x d W 9 0 O 1 J l b G F 0 a W 9 u c 2 h p c E l u Z m 8 m c X V v d D s 6 W 1 1 9 I i A v P j x F b n R y e S B U e X B l P S J R d W V y e U l E I i B W Y W x 1 Z T 0 i c z Q 2 Z j k x M z k 2 L T I x M m Q t N D N m M C 1 i N j N h L T c 3 N D M 4 M W Y 4 O D g 5 M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R 1 c G x p Y 2 F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H V w b G l j Y X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V 4 d H J h Y 3 R l Z C U y M F l l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X h 0 c m F j d G V k J T I w T W 9 u d G g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j S M D j d 9 8 n U K Y X 1 H y H w w 5 8 w A A A A A C A A A A A A A D Z g A A w A A A A B A A A A C X f H K s P w W J I 6 k i G + o 7 s b 5 T A A A A A A S A A A C g A A A A E A A A A N z A K f e F L q D r d v h i h + g R X 7 l Q A A A A k H P v 3 u b i 5 S T H h O y X y G H h U y C D 0 f g Y w x + z L z a f A b M R F B 8 H K / c k B t J P + i V L y a l i N r y Q 9 D 9 C 1 q i B d x 0 6 K K 6 N b p n M c M z W 1 c 2 0 m f 3 T s 9 9 p g O A 0 E d A U A A A A A q 5 h M g P Y L D G 2 5 h n X W i 6 a d 2 0 7 F d I = < / D a t a M a s h u p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T a b l e 1 _ 1 7 5 c e 9 b 5 - 4 0 4 a - 4 2 5 b - 9 4 0 6 - 3 f 5 d b d 4 3 a c e b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0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AC9DC66E-9930-412B-8CC5-171E0F25ACD6}">
  <ds:schemaRefs/>
</ds:datastoreItem>
</file>

<file path=customXml/itemProps10.xml><?xml version="1.0" encoding="utf-8"?>
<ds:datastoreItem xmlns:ds="http://schemas.openxmlformats.org/officeDocument/2006/customXml" ds:itemID="{6C663571-FB48-4065-A43D-E6CED01FC56F}">
  <ds:schemaRefs/>
</ds:datastoreItem>
</file>

<file path=customXml/itemProps11.xml><?xml version="1.0" encoding="utf-8"?>
<ds:datastoreItem xmlns:ds="http://schemas.openxmlformats.org/officeDocument/2006/customXml" ds:itemID="{F81E3EB9-9DF5-494A-A0A3-223F899F36BA}">
  <ds:schemaRefs/>
</ds:datastoreItem>
</file>

<file path=customXml/itemProps12.xml><?xml version="1.0" encoding="utf-8"?>
<ds:datastoreItem xmlns:ds="http://schemas.openxmlformats.org/officeDocument/2006/customXml" ds:itemID="{DCE57135-CE54-49EC-B3E4-7774FC07CECB}">
  <ds:schemaRefs/>
</ds:datastoreItem>
</file>

<file path=customXml/itemProps13.xml><?xml version="1.0" encoding="utf-8"?>
<ds:datastoreItem xmlns:ds="http://schemas.openxmlformats.org/officeDocument/2006/customXml" ds:itemID="{A9A27E01-6491-4628-9822-AB4E222921FE}">
  <ds:schemaRefs/>
</ds:datastoreItem>
</file>

<file path=customXml/itemProps14.xml><?xml version="1.0" encoding="utf-8"?>
<ds:datastoreItem xmlns:ds="http://schemas.openxmlformats.org/officeDocument/2006/customXml" ds:itemID="{7643C662-FD70-4AFD-A036-1A9D7C2979F3}">
  <ds:schemaRefs/>
</ds:datastoreItem>
</file>

<file path=customXml/itemProps15.xml><?xml version="1.0" encoding="utf-8"?>
<ds:datastoreItem xmlns:ds="http://schemas.openxmlformats.org/officeDocument/2006/customXml" ds:itemID="{26D0676E-900C-4758-9E9D-6912BC67F5CC}">
  <ds:schemaRefs/>
</ds:datastoreItem>
</file>

<file path=customXml/itemProps16.xml><?xml version="1.0" encoding="utf-8"?>
<ds:datastoreItem xmlns:ds="http://schemas.openxmlformats.org/officeDocument/2006/customXml" ds:itemID="{E300DEAA-3092-469F-BBBE-CBE7DA8D7325}">
  <ds:schemaRefs/>
</ds:datastoreItem>
</file>

<file path=customXml/itemProps17.xml><?xml version="1.0" encoding="utf-8"?>
<ds:datastoreItem xmlns:ds="http://schemas.openxmlformats.org/officeDocument/2006/customXml" ds:itemID="{40A7EF5C-7F4D-494A-9865-0920E12C9D39}">
  <ds:schemaRefs/>
</ds:datastoreItem>
</file>

<file path=customXml/itemProps2.xml><?xml version="1.0" encoding="utf-8"?>
<ds:datastoreItem xmlns:ds="http://schemas.openxmlformats.org/officeDocument/2006/customXml" ds:itemID="{F70D4279-FC2B-4001-86AB-C5347523DA12}">
  <ds:schemaRefs/>
</ds:datastoreItem>
</file>

<file path=customXml/itemProps3.xml><?xml version="1.0" encoding="utf-8"?>
<ds:datastoreItem xmlns:ds="http://schemas.openxmlformats.org/officeDocument/2006/customXml" ds:itemID="{8C1284F1-C33A-4A70-B913-F4B944A9996F}">
  <ds:schemaRefs/>
</ds:datastoreItem>
</file>

<file path=customXml/itemProps4.xml><?xml version="1.0" encoding="utf-8"?>
<ds:datastoreItem xmlns:ds="http://schemas.openxmlformats.org/officeDocument/2006/customXml" ds:itemID="{E0084D4F-7F46-4D8A-ACC2-E602EA9EB33E}">
  <ds:schemaRefs/>
</ds:datastoreItem>
</file>

<file path=customXml/itemProps5.xml><?xml version="1.0" encoding="utf-8"?>
<ds:datastoreItem xmlns:ds="http://schemas.openxmlformats.org/officeDocument/2006/customXml" ds:itemID="{65AD1795-F931-4C57-BE74-D5BD1F8D3D50}">
  <ds:schemaRefs/>
</ds:datastoreItem>
</file>

<file path=customXml/itemProps6.xml><?xml version="1.0" encoding="utf-8"?>
<ds:datastoreItem xmlns:ds="http://schemas.openxmlformats.org/officeDocument/2006/customXml" ds:itemID="{81A210FE-1BD9-4753-87CF-2E1EEB4EDC18}">
  <ds:schemaRefs>
    <ds:schemaRef ds:uri="http://schemas.microsoft.com/DataMashup"/>
  </ds:schemaRefs>
</ds:datastoreItem>
</file>

<file path=customXml/itemProps7.xml><?xml version="1.0" encoding="utf-8"?>
<ds:datastoreItem xmlns:ds="http://schemas.openxmlformats.org/officeDocument/2006/customXml" ds:itemID="{83CF86B7-E2A8-4F62-8994-E29C12BA0323}">
  <ds:schemaRefs/>
</ds:datastoreItem>
</file>

<file path=customXml/itemProps8.xml><?xml version="1.0" encoding="utf-8"?>
<ds:datastoreItem xmlns:ds="http://schemas.openxmlformats.org/officeDocument/2006/customXml" ds:itemID="{420951B2-1064-42CC-9553-79E9D772AED7}">
  <ds:schemaRefs/>
</ds:datastoreItem>
</file>

<file path=customXml/itemProps9.xml><?xml version="1.0" encoding="utf-8"?>
<ds:datastoreItem xmlns:ds="http://schemas.openxmlformats.org/officeDocument/2006/customXml" ds:itemID="{8112EEB2-B279-43FC-8651-76EDB1324B9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2014</vt:lpstr>
      <vt:lpstr>2015</vt:lpstr>
      <vt:lpstr>2016</vt:lpstr>
      <vt:lpstr>2014-2015</vt:lpstr>
      <vt:lpstr>Total</vt:lpstr>
      <vt:lpstr>Sheet1</vt:lpstr>
      <vt:lpstr>CPM over Time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ben.macmoyle</dc:creator>
  <cp:lastModifiedBy>christopher.brossman</cp:lastModifiedBy>
  <dcterms:created xsi:type="dcterms:W3CDTF">2016-02-23T15:22:33Z</dcterms:created>
  <dcterms:modified xsi:type="dcterms:W3CDTF">2016-10-31T13:28:30Z</dcterms:modified>
</cp:coreProperties>
</file>