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"/>
    </mc:Choice>
  </mc:AlternateContent>
  <bookViews>
    <workbookView xWindow="0" yWindow="0" windowWidth="20490" windowHeight="7755" activeTab="5"/>
  </bookViews>
  <sheets>
    <sheet name="EFFECT1 DATA" sheetId="3" r:id="rId1"/>
    <sheet name="EFFECT2 DATA" sheetId="1" r:id="rId2"/>
    <sheet name="Sheet2" sheetId="2" r:id="rId3"/>
    <sheet name="Sheet5" sheetId="5" r:id="rId4"/>
    <sheet name="HIGH LEVEL" sheetId="4" r:id="rId5"/>
    <sheet name="graphs" sheetId="7" r:id="rId6"/>
    <sheet name="Sheet6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K6" i="6"/>
  <c r="K7" i="6"/>
  <c r="K8" i="6"/>
  <c r="K4" i="6"/>
  <c r="I5" i="6"/>
  <c r="I6" i="6"/>
  <c r="I7" i="6"/>
  <c r="I8" i="6"/>
  <c r="I4" i="6"/>
  <c r="J4" i="6" s="1"/>
  <c r="H5" i="6"/>
  <c r="H6" i="6"/>
  <c r="H7" i="6"/>
  <c r="H8" i="6"/>
  <c r="H4" i="6"/>
  <c r="J8" i="6"/>
  <c r="J7" i="6"/>
  <c r="J6" i="6"/>
  <c r="D9" i="6"/>
  <c r="C9" i="6"/>
  <c r="B9" i="6"/>
  <c r="C19" i="7"/>
  <c r="B19" i="7"/>
  <c r="C18" i="7"/>
  <c r="B18" i="7"/>
  <c r="D18" i="7" s="1"/>
  <c r="C17" i="7"/>
  <c r="B17" i="7"/>
  <c r="C16" i="7"/>
  <c r="B16" i="7"/>
  <c r="D16" i="7" s="1"/>
  <c r="C15" i="7"/>
  <c r="B15" i="7"/>
  <c r="D15" i="7" s="1"/>
  <c r="C14" i="7"/>
  <c r="D14" i="7" s="1"/>
  <c r="B14" i="7"/>
  <c r="C13" i="7"/>
  <c r="B13" i="7"/>
  <c r="C12" i="7"/>
  <c r="B12" i="7"/>
  <c r="C11" i="7"/>
  <c r="B11" i="7"/>
  <c r="D11" i="7" s="1"/>
  <c r="D10" i="7"/>
  <c r="C10" i="7"/>
  <c r="B10" i="7"/>
  <c r="C9" i="7"/>
  <c r="B9" i="7"/>
  <c r="C8" i="7"/>
  <c r="B8" i="7"/>
  <c r="D8" i="7" s="1"/>
  <c r="C7" i="7"/>
  <c r="B7" i="7"/>
  <c r="D7" i="7" s="1"/>
  <c r="C6" i="7"/>
  <c r="B6" i="7"/>
  <c r="D6" i="7" s="1"/>
  <c r="C5" i="7"/>
  <c r="D5" i="7" s="1"/>
  <c r="B5" i="7"/>
  <c r="C4" i="7"/>
  <c r="B4" i="7"/>
  <c r="D4" i="7" s="1"/>
  <c r="C3" i="7"/>
  <c r="B3" i="7"/>
  <c r="C2" i="7"/>
  <c r="B2" i="7"/>
  <c r="D2" i="7" s="1"/>
  <c r="E5" i="6"/>
  <c r="E6" i="6"/>
  <c r="E7" i="6"/>
  <c r="E8" i="6"/>
  <c r="E4" i="6"/>
  <c r="E9" i="6" s="1"/>
  <c r="D8" i="6"/>
  <c r="D7" i="6"/>
  <c r="D6" i="6"/>
  <c r="D5" i="6"/>
  <c r="D4" i="6"/>
  <c r="B15" i="4"/>
  <c r="B16" i="4"/>
  <c r="B28" i="4" s="1"/>
  <c r="B40" i="4" s="1"/>
  <c r="B52" i="4" s="1"/>
  <c r="B17" i="4"/>
  <c r="B29" i="4" s="1"/>
  <c r="B41" i="4" s="1"/>
  <c r="B53" i="4" s="1"/>
  <c r="B18" i="4"/>
  <c r="B30" i="4" s="1"/>
  <c r="B42" i="4" s="1"/>
  <c r="B54" i="4" s="1"/>
  <c r="B19" i="4"/>
  <c r="B20" i="4"/>
  <c r="B32" i="4" s="1"/>
  <c r="B44" i="4" s="1"/>
  <c r="B21" i="4"/>
  <c r="B33" i="4" s="1"/>
  <c r="B45" i="4" s="1"/>
  <c r="B22" i="4"/>
  <c r="B34" i="4" s="1"/>
  <c r="B46" i="4" s="1"/>
  <c r="B23" i="4"/>
  <c r="B24" i="4"/>
  <c r="B36" i="4" s="1"/>
  <c r="B48" i="4" s="1"/>
  <c r="B25" i="4"/>
  <c r="B37" i="4" s="1"/>
  <c r="B49" i="4" s="1"/>
  <c r="B27" i="4"/>
  <c r="B39" i="4" s="1"/>
  <c r="B51" i="4" s="1"/>
  <c r="B31" i="4"/>
  <c r="B43" i="4" s="1"/>
  <c r="B55" i="4" s="1"/>
  <c r="B35" i="4"/>
  <c r="B47" i="4" s="1"/>
  <c r="B14" i="4"/>
  <c r="I9" i="6" l="1"/>
  <c r="K9" i="6"/>
  <c r="J5" i="6"/>
  <c r="H9" i="6"/>
  <c r="J9" i="6"/>
  <c r="D9" i="7"/>
  <c r="D13" i="7"/>
  <c r="D3" i="7"/>
  <c r="D12" i="7"/>
  <c r="D17" i="7"/>
  <c r="D19" i="7"/>
  <c r="L6" i="4"/>
  <c r="J4" i="4"/>
  <c r="J5" i="4"/>
  <c r="L5" i="4"/>
  <c r="L3" i="4"/>
  <c r="B26" i="4"/>
  <c r="B38" i="4" s="1"/>
  <c r="B50" i="4" s="1"/>
  <c r="J3" i="4"/>
  <c r="J6" i="4"/>
  <c r="K5" i="4"/>
  <c r="K4" i="4" l="1"/>
  <c r="J2" i="4"/>
  <c r="K6" i="4"/>
  <c r="L2" i="4"/>
  <c r="K2" i="4"/>
  <c r="L4" i="4"/>
  <c r="K3" i="4"/>
  <c r="N67" i="1" l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B26" i="1"/>
  <c r="T25" i="1"/>
  <c r="S25" i="1"/>
  <c r="C25" i="1"/>
  <c r="T24" i="1"/>
  <c r="S24" i="1"/>
  <c r="C24" i="1"/>
  <c r="T23" i="1"/>
  <c r="S23" i="1"/>
  <c r="C23" i="1"/>
  <c r="T22" i="1"/>
  <c r="S22" i="1"/>
  <c r="C22" i="1"/>
  <c r="T21" i="1"/>
  <c r="S21" i="1"/>
  <c r="C21" i="1"/>
  <c r="T20" i="1"/>
  <c r="S20" i="1"/>
  <c r="C20" i="1"/>
  <c r="T19" i="1"/>
  <c r="S19" i="1"/>
  <c r="C19" i="1"/>
  <c r="T18" i="1"/>
  <c r="S18" i="1"/>
  <c r="C18" i="1"/>
  <c r="T17" i="1"/>
  <c r="S17" i="1"/>
  <c r="C17" i="1"/>
  <c r="T16" i="1"/>
  <c r="S16" i="1"/>
  <c r="C16" i="1"/>
  <c r="T15" i="1"/>
  <c r="S15" i="1"/>
  <c r="C15" i="1"/>
  <c r="T14" i="1"/>
  <c r="S14" i="1"/>
  <c r="C14" i="1"/>
  <c r="T13" i="1"/>
  <c r="S13" i="1"/>
  <c r="C13" i="1"/>
  <c r="T12" i="1"/>
  <c r="S12" i="1"/>
  <c r="C12" i="1"/>
  <c r="T11" i="1"/>
  <c r="S11" i="1"/>
  <c r="C11" i="1"/>
  <c r="T10" i="1"/>
  <c r="S10" i="1"/>
  <c r="C10" i="1"/>
  <c r="T9" i="1"/>
  <c r="S9" i="1"/>
  <c r="C9" i="1"/>
  <c r="T8" i="1"/>
  <c r="S8" i="1"/>
  <c r="C8" i="1"/>
  <c r="T7" i="1"/>
  <c r="S7" i="1"/>
  <c r="C7" i="1"/>
  <c r="T6" i="1"/>
  <c r="S6" i="1"/>
  <c r="C6" i="1"/>
  <c r="T5" i="1"/>
  <c r="S5" i="1"/>
  <c r="C5" i="1"/>
  <c r="T4" i="1"/>
  <c r="S4" i="1"/>
  <c r="C4" i="1"/>
  <c r="A4" i="1"/>
  <c r="D4" i="1" s="1"/>
  <c r="T3" i="1"/>
  <c r="S3" i="1"/>
  <c r="D3" i="1"/>
  <c r="C3" i="1"/>
  <c r="A3" i="1"/>
  <c r="T2" i="1"/>
  <c r="S2" i="1"/>
  <c r="D2" i="1"/>
  <c r="C2" i="1"/>
  <c r="A5" i="1" l="1"/>
  <c r="D5" i="1" l="1"/>
  <c r="A6" i="1"/>
  <c r="A7" i="1" l="1"/>
  <c r="D6" i="1"/>
  <c r="D7" i="1" l="1"/>
  <c r="A8" i="1"/>
  <c r="D8" i="1" l="1"/>
  <c r="A9" i="1"/>
  <c r="D9" i="1" l="1"/>
  <c r="A10" i="1"/>
  <c r="A11" i="1" l="1"/>
  <c r="D10" i="1"/>
  <c r="D11" i="1" l="1"/>
  <c r="A12" i="1"/>
  <c r="D12" i="1" l="1"/>
  <c r="A13" i="1"/>
  <c r="D13" i="1" l="1"/>
  <c r="A14" i="1"/>
  <c r="A15" i="1" l="1"/>
  <c r="D14" i="1"/>
  <c r="D15" i="1" l="1"/>
  <c r="A16" i="1"/>
  <c r="D16" i="1" l="1"/>
  <c r="A17" i="1"/>
  <c r="D17" i="1" l="1"/>
  <c r="A18" i="1"/>
  <c r="A19" i="1" l="1"/>
  <c r="D18" i="1"/>
  <c r="D19" i="1" l="1"/>
  <c r="A20" i="1"/>
  <c r="D20" i="1" l="1"/>
  <c r="A21" i="1"/>
  <c r="D21" i="1" l="1"/>
  <c r="A22" i="1"/>
  <c r="A23" i="1" l="1"/>
  <c r="D22" i="1"/>
  <c r="D23" i="1" l="1"/>
  <c r="A24" i="1"/>
  <c r="D24" i="1" l="1"/>
  <c r="A25" i="1"/>
  <c r="D25" i="1" s="1"/>
</calcChain>
</file>

<file path=xl/sharedStrings.xml><?xml version="1.0" encoding="utf-8"?>
<sst xmlns="http://schemas.openxmlformats.org/spreadsheetml/2006/main" count="120" uniqueCount="51">
  <si>
    <t>YEARMONTH</t>
  </si>
  <si>
    <t>EBIZ_INC_SLS</t>
  </si>
  <si>
    <t>SLS</t>
  </si>
  <si>
    <t>EBIZ_INC</t>
  </si>
  <si>
    <t>Total Sales W/O eBusiness</t>
  </si>
  <si>
    <t>Row Labels</t>
  </si>
  <si>
    <t>Sum of TOTAL_GROSS_FEI_SALES</t>
  </si>
  <si>
    <t>Sum of Minus eBusiness Effect</t>
  </si>
  <si>
    <t>Sum of eBusiness Effect</t>
  </si>
  <si>
    <t>GROSS FEI SLS</t>
  </si>
  <si>
    <t>EBUS EFFECT (OVERALL AVG)</t>
  </si>
  <si>
    <t>EBUSINESS EFFECT (OVER TIME)</t>
  </si>
  <si>
    <t>Incremental Sales (mil)</t>
  </si>
  <si>
    <t>FY</t>
  </si>
  <si>
    <t>FEI Sales</t>
  </si>
  <si>
    <t>Ebusiness Incremental Saless Effect</t>
  </si>
  <si>
    <t>Percent of total</t>
  </si>
  <si>
    <t>Sales Without eBusiness Effect</t>
  </si>
  <si>
    <t>FY12</t>
  </si>
  <si>
    <t>FY13</t>
  </si>
  <si>
    <t>FY14</t>
  </si>
  <si>
    <t>FY15</t>
  </si>
  <si>
    <t>FEI sales</t>
  </si>
  <si>
    <t>Ebiz Effect1</t>
  </si>
  <si>
    <t>ebiz effect2</t>
  </si>
  <si>
    <t>FY16 (201601</t>
  </si>
  <si>
    <t>Grand Total</t>
  </si>
  <si>
    <t>FY-Q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</si>
  <si>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</si>
  <si>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</si>
  <si>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</si>
  <si>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</si>
  <si>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</si>
  <si>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</si>
  <si>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</si>
  <si>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</si>
  <si>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</si>
  <si>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</si>
  <si>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</si>
  <si>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</si>
  <si>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</si>
  <si>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</si>
  <si>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</si>
  <si>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</si>
  <si>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</si>
  <si>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</si>
  <si>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effect</t>
  </si>
  <si>
    <t>Total Sales</t>
  </si>
  <si>
    <t>Sales W/O eBusiness</t>
  </si>
  <si>
    <t>FY16 (201601)</t>
  </si>
  <si>
    <t>Ebusiness Inc Saless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</si>
</sst>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2" fillId="2" borderId="0" xfId="0" applyFont="1" applyFill="1"/>
    <xf numFmtId="164" fontId="2" fillId="2" borderId="0" xfId="1" applyNumberFormat="1" applyFont="1" applyFill="1"/>
    <xf numFmtId="164" fontId="2" fillId="2" borderId="0" xfId="1" applyNumberFormat="1" applyFont="1" applyFill="1" applyAlignment="1">
      <alignment wrapText="1"/>
    </xf>
    <xf numFmtId="0" fontId="0" fillId="4" borderId="0" xfId="0" applyFill="1"/>
    <xf numFmtId="0" fontId="0" fillId="4" borderId="1" xfId="0" applyFont="1" applyFill="1" applyBorder="1" applyAlignment="1">
      <alignment wrapText="1"/>
    </xf>
    <xf numFmtId="0" fontId="0" fillId="4" borderId="1" xfId="0" applyFill="1" applyBorder="1"/>
    <xf numFmtId="165" fontId="0" fillId="4" borderId="0" xfId="2" applyNumberFormat="1" applyFont="1" applyFill="1"/>
    <xf numFmtId="164" fontId="0" fillId="4" borderId="0" xfId="1" applyNumberFormat="1" applyFont="1" applyFill="1"/>
    <xf numFmtId="164" fontId="0" fillId="4" borderId="1" xfId="1" applyNumberFormat="1" applyFont="1" applyFill="1" applyBorder="1"/>
    <xf numFmtId="164" fontId="0" fillId="4" borderId="0" xfId="0" applyNumberFormat="1" applyFill="1"/>
    <xf numFmtId="165" fontId="0" fillId="4" borderId="1" xfId="2" applyNumberFormat="1" applyFont="1" applyFill="1" applyBorder="1" applyAlignment="1">
      <alignment wrapText="1"/>
    </xf>
    <xf numFmtId="165" fontId="0" fillId="4" borderId="1" xfId="2" applyNumberFormat="1" applyFont="1" applyFill="1" applyBorder="1"/>
    <xf numFmtId="0" fontId="0" fillId="4" borderId="7" xfId="0" applyFill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4" fontId="0" fillId="4" borderId="8" xfId="1" applyNumberFormat="1" applyFont="1" applyFill="1" applyBorder="1"/>
    <xf numFmtId="0" fontId="0" fillId="4" borderId="5" xfId="0" applyFill="1" applyBorder="1"/>
    <xf numFmtId="164" fontId="0" fillId="4" borderId="6" xfId="1" applyNumberFormat="1" applyFont="1" applyFill="1" applyBorder="1"/>
    <xf numFmtId="0" fontId="0" fillId="4" borderId="9" xfId="0" applyFill="1" applyBorder="1"/>
    <xf numFmtId="164" fontId="0" fillId="4" borderId="10" xfId="1" applyNumberFormat="1" applyFont="1" applyFill="1" applyBorder="1"/>
    <xf numFmtId="165" fontId="0" fillId="4" borderId="10" xfId="2" applyNumberFormat="1" applyFont="1" applyFill="1" applyBorder="1"/>
    <xf numFmtId="164" fontId="0" fillId="4" borderId="11" xfId="1" applyNumberFormat="1" applyFont="1" applyFill="1" applyBorder="1"/>
    <xf numFmtId="0" fontId="0" fillId="4" borderId="5" xfId="0" applyFont="1" applyFill="1" applyBorder="1" applyAlignment="1">
      <alignment horizontal="center" wrapText="1"/>
    </xf>
    <xf numFmtId="164" fontId="0" fillId="4" borderId="1" xfId="1" applyNumberFormat="1" applyFont="1" applyFill="1" applyBorder="1" applyAlignment="1">
      <alignment horizontal="center" wrapText="1"/>
    </xf>
    <xf numFmtId="165" fontId="0" fillId="4" borderId="1" xfId="2" applyNumberFormat="1" applyFont="1" applyFill="1" applyBorder="1" applyAlignment="1">
      <alignment horizontal="center" wrapText="1"/>
    </xf>
    <xf numFmtId="164" fontId="0" fillId="4" borderId="6" xfId="1" applyNumberFormat="1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eBusiness Effect on Incremental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_("$"* #,##0_);_("$"* \(#,##0\);_("$"* "-"??_);_(@_)</c:formatCode>
                <c:ptCount val="54"/>
                <c:pt idx="0">
                  <c:v>797877135.19000006</c:v>
                </c:pt>
                <c:pt idx="1">
                  <c:v>738799806.92999995</c:v>
                </c:pt>
                <c:pt idx="2">
                  <c:v>727003921.34000003</c:v>
                </c:pt>
                <c:pt idx="3">
                  <c:v>689738517.09000003</c:v>
                </c:pt>
                <c:pt idx="4">
                  <c:v>680264451.38</c:v>
                </c:pt>
                <c:pt idx="5">
                  <c:v>688703830.34000003</c:v>
                </c:pt>
                <c:pt idx="6">
                  <c:v>682779551.34000003</c:v>
                </c:pt>
                <c:pt idx="7">
                  <c:v>768860164.70000005</c:v>
                </c:pt>
                <c:pt idx="8">
                  <c:v>754601056.53999996</c:v>
                </c:pt>
                <c:pt idx="9">
                  <c:v>824927479.48000002</c:v>
                </c:pt>
                <c:pt idx="10">
                  <c:v>820238085.14999998</c:v>
                </c:pt>
                <c:pt idx="11">
                  <c:v>810490485.52999997</c:v>
                </c:pt>
                <c:pt idx="12">
                  <c:v>857035369.41999996</c:v>
                </c:pt>
                <c:pt idx="13">
                  <c:v>740631090.33000004</c:v>
                </c:pt>
                <c:pt idx="14">
                  <c:v>863273677.63999999</c:v>
                </c:pt>
                <c:pt idx="15">
                  <c:v>780072107.63999999</c:v>
                </c:pt>
                <c:pt idx="16">
                  <c:v>687092940.50999999</c:v>
                </c:pt>
                <c:pt idx="17">
                  <c:v>805242168.94000006</c:v>
                </c:pt>
                <c:pt idx="18">
                  <c:v>731311658.58000004</c:v>
                </c:pt>
                <c:pt idx="19">
                  <c:v>810955481.54999995</c:v>
                </c:pt>
                <c:pt idx="20">
                  <c:v>895204094.51999998</c:v>
                </c:pt>
                <c:pt idx="21">
                  <c:v>943320375.62</c:v>
                </c:pt>
                <c:pt idx="22">
                  <c:v>915477087.01999998</c:v>
                </c:pt>
                <c:pt idx="23">
                  <c:v>959487351.75</c:v>
                </c:pt>
                <c:pt idx="24">
                  <c:v>923514402.80999994</c:v>
                </c:pt>
                <c:pt idx="25">
                  <c:v>857984385</c:v>
                </c:pt>
                <c:pt idx="26">
                  <c:v>972316404.30999994</c:v>
                </c:pt>
                <c:pt idx="27">
                  <c:v>832667479.26999998</c:v>
                </c:pt>
                <c:pt idx="28">
                  <c:v>786624397.22000003</c:v>
                </c:pt>
                <c:pt idx="29">
                  <c:v>850394722.70000005</c:v>
                </c:pt>
                <c:pt idx="30">
                  <c:v>796177986.07000005</c:v>
                </c:pt>
                <c:pt idx="31">
                  <c:v>891429209.46000004</c:v>
                </c:pt>
                <c:pt idx="32">
                  <c:v>984656304.42999995</c:v>
                </c:pt>
                <c:pt idx="33">
                  <c:v>995973075.79999995</c:v>
                </c:pt>
                <c:pt idx="34">
                  <c:v>1032334834.36</c:v>
                </c:pt>
                <c:pt idx="35">
                  <c:v>1055673605.46</c:v>
                </c:pt>
                <c:pt idx="36">
                  <c:v>977656692.70000005</c:v>
                </c:pt>
                <c:pt idx="37">
                  <c:v>1022829901.1</c:v>
                </c:pt>
                <c:pt idx="38">
                  <c:v>1086986137.51</c:v>
                </c:pt>
                <c:pt idx="39">
                  <c:v>887997745.27999997</c:v>
                </c:pt>
                <c:pt idx="40">
                  <c:v>927556289.30999994</c:v>
                </c:pt>
                <c:pt idx="41">
                  <c:v>917009910.49000001</c:v>
                </c:pt>
                <c:pt idx="42">
                  <c:v>868136857.38</c:v>
                </c:pt>
                <c:pt idx="43">
                  <c:v>1015376725.75</c:v>
                </c:pt>
                <c:pt idx="44">
                  <c:v>1077549626.4000001</c:v>
                </c:pt>
                <c:pt idx="45">
                  <c:v>1033924219.14</c:v>
                </c:pt>
                <c:pt idx="46">
                  <c:v>1162316284.0899999</c:v>
                </c:pt>
                <c:pt idx="47">
                  <c:v>1143933217.99</c:v>
                </c:pt>
                <c:pt idx="48">
                  <c:v>1052527434.6900001</c:v>
                </c:pt>
                <c:pt idx="49">
                  <c:v>1072029858.24</c:v>
                </c:pt>
                <c:pt idx="50">
                  <c:v>1112969509.6099999</c:v>
                </c:pt>
                <c:pt idx="51">
                  <c:v>965085316.13999999</c:v>
                </c:pt>
                <c:pt idx="52">
                  <c:v>992815359.83000004</c:v>
                </c:pt>
                <c:pt idx="53">
                  <c:v>925471230.11000001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SLS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201108</c:v>
                      </c:pt>
                      <c:pt idx="1">
                        <c:v>201109</c:v>
                      </c:pt>
                      <c:pt idx="2">
                        <c:v>201110</c:v>
                      </c:pt>
                      <c:pt idx="3">
                        <c:v>201111</c:v>
                      </c:pt>
                      <c:pt idx="4">
                        <c:v>201112</c:v>
                      </c:pt>
                      <c:pt idx="5">
                        <c:v>201201</c:v>
                      </c:pt>
                      <c:pt idx="6">
                        <c:v>201202</c:v>
                      </c:pt>
                      <c:pt idx="7">
                        <c:v>201203</c:v>
                      </c:pt>
                      <c:pt idx="8">
                        <c:v>201204</c:v>
                      </c:pt>
                      <c:pt idx="9">
                        <c:v>201205</c:v>
                      </c:pt>
                      <c:pt idx="10">
                        <c:v>201206</c:v>
                      </c:pt>
                      <c:pt idx="11">
                        <c:v>201207</c:v>
                      </c:pt>
                      <c:pt idx="12">
                        <c:v>201208</c:v>
                      </c:pt>
                      <c:pt idx="13">
                        <c:v>201209</c:v>
                      </c:pt>
                      <c:pt idx="14">
                        <c:v>201210</c:v>
                      </c:pt>
                      <c:pt idx="15">
                        <c:v>201211</c:v>
                      </c:pt>
                      <c:pt idx="16">
                        <c:v>201212</c:v>
                      </c:pt>
                      <c:pt idx="17">
                        <c:v>201301</c:v>
                      </c:pt>
                      <c:pt idx="18">
                        <c:v>201302</c:v>
                      </c:pt>
                      <c:pt idx="19">
                        <c:v>201303</c:v>
                      </c:pt>
                      <c:pt idx="20">
                        <c:v>201304</c:v>
                      </c:pt>
                      <c:pt idx="21">
                        <c:v>201305</c:v>
                      </c:pt>
                      <c:pt idx="22">
                        <c:v>201306</c:v>
                      </c:pt>
                      <c:pt idx="23">
                        <c:v>201307</c:v>
                      </c:pt>
                      <c:pt idx="24">
                        <c:v>201308</c:v>
                      </c:pt>
                      <c:pt idx="25">
                        <c:v>201309</c:v>
                      </c:pt>
                      <c:pt idx="26">
                        <c:v>201310</c:v>
                      </c:pt>
                      <c:pt idx="27">
                        <c:v>201311</c:v>
                      </c:pt>
                      <c:pt idx="28">
                        <c:v>201312</c:v>
                      </c:pt>
                      <c:pt idx="29">
                        <c:v>201401</c:v>
                      </c:pt>
                      <c:pt idx="30">
                        <c:v>201402</c:v>
                      </c:pt>
                      <c:pt idx="31">
                        <c:v>201403</c:v>
                      </c:pt>
                      <c:pt idx="32">
                        <c:v>201404</c:v>
                      </c:pt>
                      <c:pt idx="33">
                        <c:v>201405</c:v>
                      </c:pt>
                      <c:pt idx="34">
                        <c:v>201406</c:v>
                      </c:pt>
                      <c:pt idx="35">
                        <c:v>201407</c:v>
                      </c:pt>
                      <c:pt idx="36">
                        <c:v>201408</c:v>
                      </c:pt>
                      <c:pt idx="37">
                        <c:v>201409</c:v>
                      </c:pt>
                      <c:pt idx="38">
                        <c:v>201410</c:v>
                      </c:pt>
                      <c:pt idx="39">
                        <c:v>201411</c:v>
                      </c:pt>
                      <c:pt idx="40">
                        <c:v>201412</c:v>
                      </c:pt>
                      <c:pt idx="41">
                        <c:v>201501</c:v>
                      </c:pt>
                      <c:pt idx="42">
                        <c:v>201502</c:v>
                      </c:pt>
                      <c:pt idx="43">
                        <c:v>201503</c:v>
                      </c:pt>
                      <c:pt idx="44">
                        <c:v>201504</c:v>
                      </c:pt>
                      <c:pt idx="45">
                        <c:v>201505</c:v>
                      </c:pt>
                      <c:pt idx="46">
                        <c:v>201506</c:v>
                      </c:pt>
                      <c:pt idx="47">
                        <c:v>201507</c:v>
                      </c:pt>
                      <c:pt idx="48">
                        <c:v>201508</c:v>
                      </c:pt>
                      <c:pt idx="49">
                        <c:v>201509</c:v>
                      </c:pt>
                      <c:pt idx="50">
                        <c:v>201510</c:v>
                      </c:pt>
                      <c:pt idx="51">
                        <c:v>201511</c:v>
                      </c:pt>
                      <c:pt idx="52">
                        <c:v>201512</c:v>
                      </c:pt>
                      <c:pt idx="53">
                        <c:v>201601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_("$"* #,##0_);_("$"* \(#,##0\);_("$"* "-"??_);_(@_)</c:formatCode>
                <c:ptCount val="54"/>
                <c:pt idx="0">
                  <c:v>782769918.19000006</c:v>
                </c:pt>
                <c:pt idx="1">
                  <c:v>724108169.92999995</c:v>
                </c:pt>
                <c:pt idx="2">
                  <c:v>712552544.34000003</c:v>
                </c:pt>
                <c:pt idx="3">
                  <c:v>676029079.09000003</c:v>
                </c:pt>
                <c:pt idx="4">
                  <c:v>666710149.38</c:v>
                </c:pt>
                <c:pt idx="5">
                  <c:v>673856543.34000003</c:v>
                </c:pt>
                <c:pt idx="6">
                  <c:v>668455429.34000003</c:v>
                </c:pt>
                <c:pt idx="7">
                  <c:v>752143058.70000005</c:v>
                </c:pt>
                <c:pt idx="8">
                  <c:v>737411154.53999996</c:v>
                </c:pt>
                <c:pt idx="9">
                  <c:v>804562482.48000002</c:v>
                </c:pt>
                <c:pt idx="10">
                  <c:v>802281688.14999998</c:v>
                </c:pt>
                <c:pt idx="11">
                  <c:v>791705730.52999997</c:v>
                </c:pt>
                <c:pt idx="12">
                  <c:v>838837214.41999996</c:v>
                </c:pt>
                <c:pt idx="13">
                  <c:v>724150235.33000004</c:v>
                </c:pt>
                <c:pt idx="14">
                  <c:v>840915200.63999999</c:v>
                </c:pt>
                <c:pt idx="15">
                  <c:v>758191761.63999999</c:v>
                </c:pt>
                <c:pt idx="16">
                  <c:v>668101261.50999999</c:v>
                </c:pt>
                <c:pt idx="17">
                  <c:v>781860423.94000006</c:v>
                </c:pt>
                <c:pt idx="18">
                  <c:v>707555716.58000004</c:v>
                </c:pt>
                <c:pt idx="19">
                  <c:v>783377862.54999995</c:v>
                </c:pt>
                <c:pt idx="20">
                  <c:v>864635496.51999998</c:v>
                </c:pt>
                <c:pt idx="21">
                  <c:v>913398847.62</c:v>
                </c:pt>
                <c:pt idx="22">
                  <c:v>886149512.01999998</c:v>
                </c:pt>
                <c:pt idx="23">
                  <c:v>928401165.75</c:v>
                </c:pt>
                <c:pt idx="24">
                  <c:v>893715121.80999994</c:v>
                </c:pt>
                <c:pt idx="25">
                  <c:v>832478159</c:v>
                </c:pt>
                <c:pt idx="26">
                  <c:v>941176875.30999994</c:v>
                </c:pt>
                <c:pt idx="27">
                  <c:v>805881122.26999998</c:v>
                </c:pt>
                <c:pt idx="28">
                  <c:v>762471694.22000003</c:v>
                </c:pt>
                <c:pt idx="29">
                  <c:v>824738046.70000005</c:v>
                </c:pt>
                <c:pt idx="30">
                  <c:v>771446331.07000005</c:v>
                </c:pt>
                <c:pt idx="31">
                  <c:v>864991578.46000004</c:v>
                </c:pt>
                <c:pt idx="32">
                  <c:v>956070636.42999995</c:v>
                </c:pt>
                <c:pt idx="33">
                  <c:v>967238626.79999995</c:v>
                </c:pt>
                <c:pt idx="34">
                  <c:v>1003974598.36</c:v>
                </c:pt>
                <c:pt idx="35">
                  <c:v>1027042097.46</c:v>
                </c:pt>
                <c:pt idx="36">
                  <c:v>952993098.70000005</c:v>
                </c:pt>
                <c:pt idx="37">
                  <c:v>997470169.10000002</c:v>
                </c:pt>
                <c:pt idx="38">
                  <c:v>1059926135.51</c:v>
                </c:pt>
                <c:pt idx="39">
                  <c:v>867703931.27999997</c:v>
                </c:pt>
                <c:pt idx="40">
                  <c:v>906167241.30999994</c:v>
                </c:pt>
                <c:pt idx="41">
                  <c:v>896556409.49000001</c:v>
                </c:pt>
                <c:pt idx="42">
                  <c:v>849588536.38</c:v>
                </c:pt>
                <c:pt idx="43">
                  <c:v>993773962.75</c:v>
                </c:pt>
                <c:pt idx="44">
                  <c:v>1053773450.4000001</c:v>
                </c:pt>
                <c:pt idx="45">
                  <c:v>1011800441.14</c:v>
                </c:pt>
                <c:pt idx="46">
                  <c:v>1139559822.0899999</c:v>
                </c:pt>
                <c:pt idx="47">
                  <c:v>1120116122.99</c:v>
                </c:pt>
                <c:pt idx="48">
                  <c:v>1032239666.6900001</c:v>
                </c:pt>
                <c:pt idx="49">
                  <c:v>1052339680.24</c:v>
                </c:pt>
                <c:pt idx="50">
                  <c:v>1093106808.6099999</c:v>
                </c:pt>
                <c:pt idx="51">
                  <c:v>948431324.13999999</c:v>
                </c:pt>
                <c:pt idx="52">
                  <c:v>975326843.83000004</c:v>
                </c:pt>
                <c:pt idx="53">
                  <c:v>909497972.11000001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Total Sales W/O eBusiness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201108</c:v>
                      </c:pt>
                      <c:pt idx="1">
                        <c:v>201109</c:v>
                      </c:pt>
                      <c:pt idx="2">
                        <c:v>201110</c:v>
                      </c:pt>
                      <c:pt idx="3">
                        <c:v>201111</c:v>
                      </c:pt>
                      <c:pt idx="4">
                        <c:v>201112</c:v>
                      </c:pt>
                      <c:pt idx="5">
                        <c:v>201201</c:v>
                      </c:pt>
                      <c:pt idx="6">
                        <c:v>201202</c:v>
                      </c:pt>
                      <c:pt idx="7">
                        <c:v>201203</c:v>
                      </c:pt>
                      <c:pt idx="8">
                        <c:v>201204</c:v>
                      </c:pt>
                      <c:pt idx="9">
                        <c:v>201205</c:v>
                      </c:pt>
                      <c:pt idx="10">
                        <c:v>201206</c:v>
                      </c:pt>
                      <c:pt idx="11">
                        <c:v>201207</c:v>
                      </c:pt>
                      <c:pt idx="12">
                        <c:v>201208</c:v>
                      </c:pt>
                      <c:pt idx="13">
                        <c:v>201209</c:v>
                      </c:pt>
                      <c:pt idx="14">
                        <c:v>201210</c:v>
                      </c:pt>
                      <c:pt idx="15">
                        <c:v>201211</c:v>
                      </c:pt>
                      <c:pt idx="16">
                        <c:v>201212</c:v>
                      </c:pt>
                      <c:pt idx="17">
                        <c:v>201301</c:v>
                      </c:pt>
                      <c:pt idx="18">
                        <c:v>201302</c:v>
                      </c:pt>
                      <c:pt idx="19">
                        <c:v>201303</c:v>
                      </c:pt>
                      <c:pt idx="20">
                        <c:v>201304</c:v>
                      </c:pt>
                      <c:pt idx="21">
                        <c:v>201305</c:v>
                      </c:pt>
                      <c:pt idx="22">
                        <c:v>201306</c:v>
                      </c:pt>
                      <c:pt idx="23">
                        <c:v>201307</c:v>
                      </c:pt>
                      <c:pt idx="24">
                        <c:v>201308</c:v>
                      </c:pt>
                      <c:pt idx="25">
                        <c:v>201309</c:v>
                      </c:pt>
                      <c:pt idx="26">
                        <c:v>201310</c:v>
                      </c:pt>
                      <c:pt idx="27">
                        <c:v>201311</c:v>
                      </c:pt>
                      <c:pt idx="28">
                        <c:v>201312</c:v>
                      </c:pt>
                      <c:pt idx="29">
                        <c:v>201401</c:v>
                      </c:pt>
                      <c:pt idx="30">
                        <c:v>201402</c:v>
                      </c:pt>
                      <c:pt idx="31">
                        <c:v>201403</c:v>
                      </c:pt>
                      <c:pt idx="32">
                        <c:v>201404</c:v>
                      </c:pt>
                      <c:pt idx="33">
                        <c:v>201405</c:v>
                      </c:pt>
                      <c:pt idx="34">
                        <c:v>201406</c:v>
                      </c:pt>
                      <c:pt idx="35">
                        <c:v>201407</c:v>
                      </c:pt>
                      <c:pt idx="36">
                        <c:v>201408</c:v>
                      </c:pt>
                      <c:pt idx="37">
                        <c:v>201409</c:v>
                      </c:pt>
                      <c:pt idx="38">
                        <c:v>201410</c:v>
                      </c:pt>
                      <c:pt idx="39">
                        <c:v>201411</c:v>
                      </c:pt>
                      <c:pt idx="40">
                        <c:v>201412</c:v>
                      </c:pt>
                      <c:pt idx="41">
                        <c:v>201501</c:v>
                      </c:pt>
                      <c:pt idx="42">
                        <c:v>201502</c:v>
                      </c:pt>
                      <c:pt idx="43">
                        <c:v>201503</c:v>
                      </c:pt>
                      <c:pt idx="44">
                        <c:v>201504</c:v>
                      </c:pt>
                      <c:pt idx="45">
                        <c:v>201505</c:v>
                      </c:pt>
                      <c:pt idx="46">
                        <c:v>201506</c:v>
                      </c:pt>
                      <c:pt idx="47">
                        <c:v>201507</c:v>
                      </c:pt>
                      <c:pt idx="48">
                        <c:v>201508</c:v>
                      </c:pt>
                      <c:pt idx="49">
                        <c:v>201509</c:v>
                      </c:pt>
                      <c:pt idx="50">
                        <c:v>201510</c:v>
                      </c:pt>
                      <c:pt idx="51">
                        <c:v>201511</c:v>
                      </c:pt>
                      <c:pt idx="52">
                        <c:v>201512</c:v>
                      </c:pt>
                      <c:pt idx="53">
                        <c:v>201601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smooth val="0"/>
        <c:axId val="718405168"/>
        <c:axId val="718400688"/>
      </c:lineChart>
      <c:catAx>
        <c:axId val="718405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718400688"/>
        <c:crosses val="autoZero"/>
        <c:auto val="1"/>
        <c:lblAlgn val="ctr"/>
        <c:lblOffset val="100"/>
        <c:noMultiLvlLbl val="0"/>
      </c:catAx>
      <c:valAx>
        <c:axId val="718400688"/>
        <c:scaling>
          <c:orientation val="minMax"/>
          <c:min val="6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051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eBusiness Effect on Inc Sales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_("$"* #,##0_);_("$"* \(#,##0\);_("$"* "-"??_);_(@_)</c:formatCode>
                <c:ptCount val="54"/>
                <c:pt idx="0">
                  <c:v>15107217</c:v>
                </c:pt>
                <c:pt idx="1">
                  <c:v>14691637</c:v>
                </c:pt>
                <c:pt idx="2">
                  <c:v>14451377</c:v>
                </c:pt>
                <c:pt idx="3">
                  <c:v>13709438</c:v>
                </c:pt>
                <c:pt idx="4">
                  <c:v>13554302</c:v>
                </c:pt>
                <c:pt idx="5">
                  <c:v>14847287</c:v>
                </c:pt>
                <c:pt idx="6">
                  <c:v>14324122</c:v>
                </c:pt>
                <c:pt idx="7">
                  <c:v>16717106</c:v>
                </c:pt>
                <c:pt idx="8">
                  <c:v>17189902</c:v>
                </c:pt>
                <c:pt idx="9">
                  <c:v>20364997</c:v>
                </c:pt>
                <c:pt idx="10">
                  <c:v>17956397</c:v>
                </c:pt>
                <c:pt idx="11">
                  <c:v>18784755</c:v>
                </c:pt>
                <c:pt idx="12">
                  <c:v>18198155</c:v>
                </c:pt>
                <c:pt idx="13">
                  <c:v>16480855</c:v>
                </c:pt>
                <c:pt idx="14">
                  <c:v>22358477</c:v>
                </c:pt>
                <c:pt idx="15">
                  <c:v>21880346</c:v>
                </c:pt>
                <c:pt idx="16">
                  <c:v>18991679</c:v>
                </c:pt>
                <c:pt idx="17">
                  <c:v>23381745</c:v>
                </c:pt>
                <c:pt idx="18">
                  <c:v>23755942</c:v>
                </c:pt>
                <c:pt idx="19">
                  <c:v>27577619</c:v>
                </c:pt>
                <c:pt idx="20">
                  <c:v>30568598</c:v>
                </c:pt>
                <c:pt idx="21">
                  <c:v>29921528</c:v>
                </c:pt>
                <c:pt idx="22">
                  <c:v>29327575</c:v>
                </c:pt>
                <c:pt idx="23">
                  <c:v>31086186</c:v>
                </c:pt>
                <c:pt idx="24">
                  <c:v>29799281</c:v>
                </c:pt>
                <c:pt idx="25">
                  <c:v>25506226</c:v>
                </c:pt>
                <c:pt idx="26">
                  <c:v>31139529</c:v>
                </c:pt>
                <c:pt idx="27">
                  <c:v>26786357</c:v>
                </c:pt>
                <c:pt idx="28">
                  <c:v>24152703</c:v>
                </c:pt>
                <c:pt idx="29">
                  <c:v>25656676</c:v>
                </c:pt>
                <c:pt idx="30">
                  <c:v>24731655</c:v>
                </c:pt>
                <c:pt idx="31">
                  <c:v>26437631</c:v>
                </c:pt>
                <c:pt idx="32">
                  <c:v>28585668</c:v>
                </c:pt>
                <c:pt idx="33">
                  <c:v>28734449</c:v>
                </c:pt>
                <c:pt idx="34">
                  <c:v>28360236</c:v>
                </c:pt>
                <c:pt idx="35">
                  <c:v>28631508</c:v>
                </c:pt>
                <c:pt idx="36">
                  <c:v>24663594</c:v>
                </c:pt>
                <c:pt idx="37">
                  <c:v>25359732</c:v>
                </c:pt>
                <c:pt idx="38">
                  <c:v>27060002</c:v>
                </c:pt>
                <c:pt idx="39">
                  <c:v>20293814</c:v>
                </c:pt>
                <c:pt idx="40">
                  <c:v>21389048</c:v>
                </c:pt>
                <c:pt idx="41">
                  <c:v>20453501</c:v>
                </c:pt>
                <c:pt idx="42">
                  <c:v>18548321</c:v>
                </c:pt>
                <c:pt idx="43">
                  <c:v>21602763</c:v>
                </c:pt>
                <c:pt idx="44">
                  <c:v>23776176</c:v>
                </c:pt>
                <c:pt idx="45">
                  <c:v>22123778</c:v>
                </c:pt>
                <c:pt idx="46">
                  <c:v>22756462</c:v>
                </c:pt>
                <c:pt idx="47">
                  <c:v>23817095</c:v>
                </c:pt>
                <c:pt idx="48">
                  <c:v>20287768</c:v>
                </c:pt>
                <c:pt idx="49">
                  <c:v>19690178</c:v>
                </c:pt>
                <c:pt idx="50">
                  <c:v>19862701</c:v>
                </c:pt>
                <c:pt idx="51">
                  <c:v>16653992</c:v>
                </c:pt>
                <c:pt idx="52">
                  <c:v>17488516</c:v>
                </c:pt>
                <c:pt idx="53">
                  <c:v>15973258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EBIZ_INC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201108</c:v>
                      </c:pt>
                      <c:pt idx="1">
                        <c:v>201109</c:v>
                      </c:pt>
                      <c:pt idx="2">
                        <c:v>201110</c:v>
                      </c:pt>
                      <c:pt idx="3">
                        <c:v>201111</c:v>
                      </c:pt>
                      <c:pt idx="4">
                        <c:v>201112</c:v>
                      </c:pt>
                      <c:pt idx="5">
                        <c:v>201201</c:v>
                      </c:pt>
                      <c:pt idx="6">
                        <c:v>201202</c:v>
                      </c:pt>
                      <c:pt idx="7">
                        <c:v>201203</c:v>
                      </c:pt>
                      <c:pt idx="8">
                        <c:v>201204</c:v>
                      </c:pt>
                      <c:pt idx="9">
                        <c:v>201205</c:v>
                      </c:pt>
                      <c:pt idx="10">
                        <c:v>201206</c:v>
                      </c:pt>
                      <c:pt idx="11">
                        <c:v>201207</c:v>
                      </c:pt>
                      <c:pt idx="12">
                        <c:v>201208</c:v>
                      </c:pt>
                      <c:pt idx="13">
                        <c:v>201209</c:v>
                      </c:pt>
                      <c:pt idx="14">
                        <c:v>201210</c:v>
                      </c:pt>
                      <c:pt idx="15">
                        <c:v>201211</c:v>
                      </c:pt>
                      <c:pt idx="16">
                        <c:v>201212</c:v>
                      </c:pt>
                      <c:pt idx="17">
                        <c:v>201301</c:v>
                      </c:pt>
                      <c:pt idx="18">
                        <c:v>201302</c:v>
                      </c:pt>
                      <c:pt idx="19">
                        <c:v>201303</c:v>
                      </c:pt>
                      <c:pt idx="20">
                        <c:v>201304</c:v>
                      </c:pt>
                      <c:pt idx="21">
                        <c:v>201305</c:v>
                      </c:pt>
                      <c:pt idx="22">
                        <c:v>201306</c:v>
                      </c:pt>
                      <c:pt idx="23">
                        <c:v>201307</c:v>
                      </c:pt>
                      <c:pt idx="24">
                        <c:v>201308</c:v>
                      </c:pt>
                      <c:pt idx="25">
                        <c:v>201309</c:v>
                      </c:pt>
                      <c:pt idx="26">
                        <c:v>201310</c:v>
                      </c:pt>
                      <c:pt idx="27">
                        <c:v>201311</c:v>
                      </c:pt>
                      <c:pt idx="28">
                        <c:v>201312</c:v>
                      </c:pt>
                      <c:pt idx="29">
                        <c:v>201401</c:v>
                      </c:pt>
                      <c:pt idx="30">
                        <c:v>201402</c:v>
                      </c:pt>
                      <c:pt idx="31">
                        <c:v>201403</c:v>
                      </c:pt>
                      <c:pt idx="32">
                        <c:v>201404</c:v>
                      </c:pt>
                      <c:pt idx="33">
                        <c:v>201405</c:v>
                      </c:pt>
                      <c:pt idx="34">
                        <c:v>201406</c:v>
                      </c:pt>
                      <c:pt idx="35">
                        <c:v>201407</c:v>
                      </c:pt>
                      <c:pt idx="36">
                        <c:v>201408</c:v>
                      </c:pt>
                      <c:pt idx="37">
                        <c:v>201409</c:v>
                      </c:pt>
                      <c:pt idx="38">
                        <c:v>201410</c:v>
                      </c:pt>
                      <c:pt idx="39">
                        <c:v>201411</c:v>
                      </c:pt>
                      <c:pt idx="40">
                        <c:v>201412</c:v>
                      </c:pt>
                      <c:pt idx="41">
                        <c:v>201501</c:v>
                      </c:pt>
                      <c:pt idx="42">
                        <c:v>201502</c:v>
                      </c:pt>
                      <c:pt idx="43">
                        <c:v>201503</c:v>
                      </c:pt>
                      <c:pt idx="44">
                        <c:v>201504</c:v>
                      </c:pt>
                      <c:pt idx="45">
                        <c:v>201505</c:v>
                      </c:pt>
                      <c:pt idx="46">
                        <c:v>201506</c:v>
                      </c:pt>
                      <c:pt idx="47">
                        <c:v>201507</c:v>
                      </c:pt>
                      <c:pt idx="48">
                        <c:v>201508</c:v>
                      </c:pt>
                      <c:pt idx="49">
                        <c:v>201509</c:v>
                      </c:pt>
                      <c:pt idx="50">
                        <c:v>201510</c:v>
                      </c:pt>
                      <c:pt idx="51">
                        <c:v>201511</c:v>
                      </c:pt>
                      <c:pt idx="52">
                        <c:v>201512</c:v>
                      </c:pt>
                      <c:pt idx="53">
                        <c:v>201601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smooth val="0"/>
        <c:axId val="718405728"/>
        <c:axId val="718406288"/>
      </c:lineChart>
      <c:catAx>
        <c:axId val="7184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06288"/>
        <c:crosses val="autoZero"/>
        <c:auto val="1"/>
        <c:lblAlgn val="ctr"/>
        <c:lblOffset val="100"/>
        <c:noMultiLvlLbl val="0"/>
      </c:catAx>
      <c:valAx>
        <c:axId val="7184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0572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Estimated</a:t>
            </a:r>
            <a:r>
              <a:rPr lang="en-US" baseline="0"/>
              <a:t> Sales Without eBusiness Effect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Total Sales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graphs!$A$2:$A$19</c:f>
              <c:strCache>
                <c:ptCount val="18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</c:strCache>
            </c:strRef>
          </c:cat>
          <c:val>
            <c:numRef>
              <c:f>graphs!$B$2:$B$19</c:f>
              <c:numCache>
                <c:formatCode>_("$"* #,##0_);_("$"* \(#,##0\);_("$"* "-"??_);_(@_)</c:formatCode>
                <c:ptCount val="18"/>
                <c:pt idx="0">
                  <c:v>2263680863.46</c:v>
                </c:pt>
                <c:pt idx="1">
                  <c:v>2058706798.8099999</c:v>
                </c:pt>
                <c:pt idx="2">
                  <c:v>2206240772.5799999</c:v>
                </c:pt>
                <c:pt idx="3">
                  <c:v>2455656050.1599998</c:v>
                </c:pt>
                <c:pt idx="4">
                  <c:v>2460940137.3899999</c:v>
                </c:pt>
                <c:pt idx="5">
                  <c:v>2272407217.0900002</c:v>
                </c:pt>
                <c:pt idx="6">
                  <c:v>2437471234.6500001</c:v>
                </c:pt>
                <c:pt idx="7">
                  <c:v>2818284814.3899999</c:v>
                </c:pt>
                <c:pt idx="8">
                  <c:v>2753815192.1199999</c:v>
                </c:pt>
                <c:pt idx="9">
                  <c:v>2469686599.1900001</c:v>
                </c:pt>
                <c:pt idx="10">
                  <c:v>2672263499.96</c:v>
                </c:pt>
                <c:pt idx="11">
                  <c:v>3083981515.6199999</c:v>
                </c:pt>
                <c:pt idx="12">
                  <c:v>3087472731.3100004</c:v>
                </c:pt>
                <c:pt idx="13">
                  <c:v>2732563945.0799999</c:v>
                </c:pt>
                <c:pt idx="14">
                  <c:v>2961063209.5300002</c:v>
                </c:pt>
                <c:pt idx="15">
                  <c:v>3340173721.2200003</c:v>
                </c:pt>
                <c:pt idx="16">
                  <c:v>3237526802.54</c:v>
                </c:pt>
                <c:pt idx="17">
                  <c:v>2883371906.0799999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Sales W/O eBusiness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graphs!$A$2:$A$19</c:f>
              <c:strCache>
                <c:ptCount val="18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</c:strCache>
            </c:strRef>
          </c:cat>
          <c:val>
            <c:numRef>
              <c:f>graphs!$D$2:$D$19</c:f>
              <c:numCache>
                <c:formatCode>_("$"* #,##0_);_("$"* \(#,##0\);_("$"* "-"??_);_(@_)</c:formatCode>
                <c:ptCount val="18"/>
                <c:pt idx="0">
                  <c:v>2219430632.46</c:v>
                </c:pt>
                <c:pt idx="1">
                  <c:v>2016595771.8099999</c:v>
                </c:pt>
                <c:pt idx="2">
                  <c:v>2158009642.5799999</c:v>
                </c:pt>
                <c:pt idx="3">
                  <c:v>2398549901.1599998</c:v>
                </c:pt>
                <c:pt idx="4">
                  <c:v>2403902650.3899999</c:v>
                </c:pt>
                <c:pt idx="5">
                  <c:v>2208153447.0900002</c:v>
                </c:pt>
                <c:pt idx="6">
                  <c:v>2355569075.6500001</c:v>
                </c:pt>
                <c:pt idx="7">
                  <c:v>2727949525.3899999</c:v>
                </c:pt>
                <c:pt idx="8">
                  <c:v>2667370156.1199999</c:v>
                </c:pt>
                <c:pt idx="9">
                  <c:v>2393090863.1900001</c:v>
                </c:pt>
                <c:pt idx="10">
                  <c:v>2592508545.96</c:v>
                </c:pt>
                <c:pt idx="11">
                  <c:v>2998255322.6199999</c:v>
                </c:pt>
                <c:pt idx="12">
                  <c:v>3010389403.3100004</c:v>
                </c:pt>
                <c:pt idx="13">
                  <c:v>2670427582.0799999</c:v>
                </c:pt>
                <c:pt idx="14">
                  <c:v>2897135949.5300002</c:v>
                </c:pt>
                <c:pt idx="15">
                  <c:v>3271476386.2200003</c:v>
                </c:pt>
                <c:pt idx="16">
                  <c:v>3177686155.54</c:v>
                </c:pt>
                <c:pt idx="17">
                  <c:v>2833256140.0799999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hiLowLines>
        <c:smooth val="0"/>
        <c:axId val="713404384"/>
        <c:axId val="719280688"/>
      </c:lineChart>
      <c:catAx>
        <c:axId val="71340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0688"/>
        <c:crosses val="autoZero"/>
        <c:auto val="1"/>
        <c:lblAlgn val="ctr"/>
        <c:lblOffset val="100"/>
        <c:noMultiLvlLbl val="0"/>
      </c:catAx>
      <c:valAx>
        <c:axId val="719280688"/>
        <c:scaling>
          <c:orientation val="minMax"/>
          <c:max val="34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0438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eBusiness Effect on Inc Sales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effect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graphs!$A$2:$A$19</c:f>
              <c:strCache>
                <c:ptCount val="18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</c:strCache>
            </c:strRef>
          </c:cat>
          <c:val>
            <c:numRef>
              <c:f>graphs!$C$2:$C$19</c:f>
              <c:numCache>
                <c:formatCode>_("$"* #,##0_);_("$"* \(#,##0\);_("$"* "-"??_);_(@_)</c:formatCode>
                <c:ptCount val="18"/>
                <c:pt idx="0">
                  <c:v>44250231</c:v>
                </c:pt>
                <c:pt idx="1">
                  <c:v>42111027</c:v>
                </c:pt>
                <c:pt idx="2">
                  <c:v>48231130</c:v>
                </c:pt>
                <c:pt idx="3">
                  <c:v>57106149</c:v>
                </c:pt>
                <c:pt idx="4">
                  <c:v>57037487</c:v>
                </c:pt>
                <c:pt idx="5">
                  <c:v>64253770</c:v>
                </c:pt>
                <c:pt idx="6">
                  <c:v>81902159</c:v>
                </c:pt>
                <c:pt idx="7">
                  <c:v>90335289</c:v>
                </c:pt>
                <c:pt idx="8">
                  <c:v>86445036</c:v>
                </c:pt>
                <c:pt idx="9">
                  <c:v>76595736</c:v>
                </c:pt>
                <c:pt idx="10">
                  <c:v>79754954</c:v>
                </c:pt>
                <c:pt idx="11">
                  <c:v>85726193</c:v>
                </c:pt>
                <c:pt idx="12">
                  <c:v>77083328</c:v>
                </c:pt>
                <c:pt idx="13">
                  <c:v>62136363</c:v>
                </c:pt>
                <c:pt idx="14">
                  <c:v>63927260</c:v>
                </c:pt>
                <c:pt idx="15">
                  <c:v>68697335</c:v>
                </c:pt>
                <c:pt idx="16">
                  <c:v>59840647</c:v>
                </c:pt>
                <c:pt idx="17">
                  <c:v>50115766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9284048"/>
        <c:axId val="719283488"/>
      </c:barChart>
      <c:catAx>
        <c:axId val="7192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3488"/>
        <c:crosses val="autoZero"/>
        <c:auto val="1"/>
        <c:lblAlgn val="ctr"/>
        <c:lblOffset val="100"/>
        <c:noMultiLvlLbl val="0"/>
      </c:catAx>
      <c:valAx>
        <c:axId val="7192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404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471487</xdr:colOff>
      <xdr:row>0</xdr:row>
      <xdr:rowOff>0</xdr:rowOff>
    </xdr:from>
    <xdr:to>
      <xdr:col>29</xdr:col>
      <xdr:colOff>438151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26</xdr:row>
      <xdr:rowOff>66675</xdr:rowOff>
    </xdr:from>
    <xdr:to>
      <xdr:col>14</xdr:col>
      <xdr:colOff>4762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304802</xdr:colOff>
      <xdr:row>17</xdr:row>
      <xdr:rowOff>48272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0002" cy="32867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13</xdr:col>
      <xdr:colOff>90487</xdr:colOff>
      <xdr:row>13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14</xdr:row>
      <xdr:rowOff>42862</xdr:rowOff>
    </xdr:from>
    <xdr:to>
      <xdr:col>13</xdr:col>
      <xdr:colOff>342900</xdr:colOff>
      <xdr:row>28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201108</v>
      </c>
      <c r="B2">
        <v>802244656.55000007</v>
      </c>
      <c r="C2">
        <v>788718063.08593106</v>
      </c>
      <c r="D2">
        <v>13526593.464069</v>
      </c>
    </row>
    <row r="3" spans="1:4" x14ac:dyDescent="0.25">
      <c r="A3">
        <v>201109</v>
      </c>
      <c r="B3">
        <v>743449680.00999999</v>
      </c>
      <c r="C3">
        <v>730754130.78448701</v>
      </c>
      <c r="D3">
        <v>12695549.225513</v>
      </c>
    </row>
    <row r="4" spans="1:4" x14ac:dyDescent="0.25">
      <c r="A4">
        <v>201110</v>
      </c>
      <c r="B4">
        <v>731695084.53999996</v>
      </c>
      <c r="C4">
        <v>718375557.914855</v>
      </c>
      <c r="D4">
        <v>13319526.625145001</v>
      </c>
    </row>
    <row r="5" spans="1:4" x14ac:dyDescent="0.25">
      <c r="A5">
        <v>201111</v>
      </c>
      <c r="B5">
        <v>694095689.46000004</v>
      </c>
      <c r="C5">
        <v>681362202.74756694</v>
      </c>
      <c r="D5">
        <v>12733486.712433001</v>
      </c>
    </row>
    <row r="6" spans="1:4" x14ac:dyDescent="0.25">
      <c r="A6">
        <v>201112</v>
      </c>
      <c r="B6">
        <v>684615948.88</v>
      </c>
      <c r="C6">
        <v>671813160.73715401</v>
      </c>
      <c r="D6">
        <v>12802788.142845999</v>
      </c>
    </row>
    <row r="7" spans="1:4" x14ac:dyDescent="0.25">
      <c r="A7">
        <v>201201</v>
      </c>
      <c r="B7">
        <v>695079725.14999998</v>
      </c>
      <c r="C7">
        <v>681462080.70899498</v>
      </c>
      <c r="D7">
        <v>13617644.441004999</v>
      </c>
    </row>
    <row r="8" spans="1:4" x14ac:dyDescent="0.25">
      <c r="A8">
        <v>201202</v>
      </c>
      <c r="B8">
        <v>695242062.09000003</v>
      </c>
      <c r="C8">
        <v>680375969.99237502</v>
      </c>
      <c r="D8">
        <v>14866092.097625</v>
      </c>
    </row>
    <row r="9" spans="1:4" x14ac:dyDescent="0.25">
      <c r="A9">
        <v>201203</v>
      </c>
      <c r="B9">
        <v>773535664.97000003</v>
      </c>
      <c r="C9">
        <v>756540647.25078905</v>
      </c>
      <c r="D9">
        <v>16995017.719211001</v>
      </c>
    </row>
    <row r="10" spans="1:4" x14ac:dyDescent="0.25">
      <c r="A10">
        <v>201204</v>
      </c>
      <c r="B10">
        <v>759243669.23000002</v>
      </c>
      <c r="C10">
        <v>741830357.86603606</v>
      </c>
      <c r="D10">
        <v>17413311.363964003</v>
      </c>
    </row>
    <row r="11" spans="1:4" x14ac:dyDescent="0.25">
      <c r="A11">
        <v>201205</v>
      </c>
      <c r="B11">
        <v>828991705.46000004</v>
      </c>
      <c r="C11">
        <v>808704702.59743011</v>
      </c>
      <c r="D11">
        <v>20287002.862569999</v>
      </c>
    </row>
    <row r="12" spans="1:4" x14ac:dyDescent="0.25">
      <c r="A12">
        <v>201206</v>
      </c>
      <c r="B12">
        <v>825215333.40999997</v>
      </c>
      <c r="C12">
        <v>803825644.17540193</v>
      </c>
      <c r="D12">
        <v>21389689.234598</v>
      </c>
    </row>
    <row r="13" spans="1:4" x14ac:dyDescent="0.25">
      <c r="A13">
        <v>201207</v>
      </c>
      <c r="B13">
        <v>815008855.71000004</v>
      </c>
      <c r="C13">
        <v>793494518.63698196</v>
      </c>
      <c r="D13">
        <v>21514337.073018</v>
      </c>
    </row>
    <row r="14" spans="1:4" x14ac:dyDescent="0.25">
      <c r="A14">
        <v>201208</v>
      </c>
      <c r="B14">
        <v>861439646.92999995</v>
      </c>
      <c r="C14">
        <v>838091637.99035299</v>
      </c>
      <c r="D14">
        <v>23348008.939647004</v>
      </c>
    </row>
    <row r="15" spans="1:4" x14ac:dyDescent="0.25">
      <c r="A15">
        <v>201209</v>
      </c>
      <c r="B15">
        <v>744979662.49000001</v>
      </c>
      <c r="C15">
        <v>724557807.96531498</v>
      </c>
      <c r="D15">
        <v>20421854.524684999</v>
      </c>
    </row>
    <row r="16" spans="1:4" x14ac:dyDescent="0.25">
      <c r="A16">
        <v>201210</v>
      </c>
      <c r="B16">
        <v>867858101.99000001</v>
      </c>
      <c r="C16">
        <v>843654051.19667912</v>
      </c>
      <c r="D16">
        <v>24204050.793320999</v>
      </c>
    </row>
    <row r="17" spans="1:4" x14ac:dyDescent="0.25">
      <c r="A17">
        <v>201211</v>
      </c>
      <c r="B17">
        <v>785715850.92000008</v>
      </c>
      <c r="C17">
        <v>762074658.14488697</v>
      </c>
      <c r="D17">
        <v>23641192.775112998</v>
      </c>
    </row>
    <row r="18" spans="1:4" x14ac:dyDescent="0.25">
      <c r="A18">
        <v>201212</v>
      </c>
      <c r="B18">
        <v>692092668.17000008</v>
      </c>
      <c r="C18">
        <v>669549020.73865998</v>
      </c>
      <c r="D18">
        <v>22543647.431339998</v>
      </c>
    </row>
    <row r="19" spans="1:4" x14ac:dyDescent="0.25">
      <c r="A19">
        <v>201301</v>
      </c>
      <c r="B19">
        <v>811962684.20000005</v>
      </c>
      <c r="C19">
        <v>783814405.27230906</v>
      </c>
      <c r="D19">
        <v>28148278.927691001</v>
      </c>
    </row>
    <row r="20" spans="1:4" x14ac:dyDescent="0.25">
      <c r="A20">
        <v>201302</v>
      </c>
      <c r="B20">
        <v>736141961.80999994</v>
      </c>
      <c r="C20">
        <v>709284253.18586898</v>
      </c>
      <c r="D20">
        <v>26857708.624131002</v>
      </c>
    </row>
    <row r="21" spans="1:4" x14ac:dyDescent="0.25">
      <c r="A21">
        <v>201303</v>
      </c>
      <c r="B21">
        <v>816295482.26999998</v>
      </c>
      <c r="C21">
        <v>784868049.49643898</v>
      </c>
      <c r="D21">
        <v>31427432.773561001</v>
      </c>
    </row>
    <row r="22" spans="1:4" x14ac:dyDescent="0.25">
      <c r="A22">
        <v>201304</v>
      </c>
      <c r="B22">
        <v>899741281.93000007</v>
      </c>
      <c r="C22">
        <v>863219571.78627205</v>
      </c>
      <c r="D22">
        <v>36521710.143728003</v>
      </c>
    </row>
    <row r="23" spans="1:4" x14ac:dyDescent="0.25">
      <c r="A23">
        <v>201305</v>
      </c>
      <c r="B23">
        <v>947661665.63999999</v>
      </c>
      <c r="C23">
        <v>908795857.30359101</v>
      </c>
      <c r="D23">
        <v>38865808.336409003</v>
      </c>
    </row>
    <row r="24" spans="1:4" x14ac:dyDescent="0.25">
      <c r="A24">
        <v>201306</v>
      </c>
      <c r="B24">
        <v>921161356.34000003</v>
      </c>
      <c r="C24">
        <v>882309515.66846204</v>
      </c>
      <c r="D24">
        <v>38851840.671537995</v>
      </c>
    </row>
    <row r="25" spans="1:4" x14ac:dyDescent="0.25">
      <c r="A25">
        <v>201307</v>
      </c>
      <c r="B25">
        <v>965437903.45000005</v>
      </c>
      <c r="C25">
        <v>922087086.93540716</v>
      </c>
      <c r="D25">
        <v>43350816.514593005</v>
      </c>
    </row>
    <row r="26" spans="1:4" x14ac:dyDescent="0.25">
      <c r="A26">
        <v>201308</v>
      </c>
      <c r="B26">
        <v>928116227.57999992</v>
      </c>
      <c r="C26">
        <v>885377059.05474091</v>
      </c>
      <c r="D26">
        <v>42739168.525259003</v>
      </c>
    </row>
    <row r="27" spans="1:4" x14ac:dyDescent="0.25">
      <c r="A27">
        <v>201309</v>
      </c>
      <c r="B27">
        <v>863106974.06000006</v>
      </c>
      <c r="C27">
        <v>823761497.76765203</v>
      </c>
      <c r="D27">
        <v>39345476.292348005</v>
      </c>
    </row>
    <row r="28" spans="1:4" x14ac:dyDescent="0.25">
      <c r="A28">
        <v>201310</v>
      </c>
      <c r="B28">
        <v>977748921.33999991</v>
      </c>
      <c r="C28">
        <v>932375115.51560998</v>
      </c>
      <c r="D28">
        <v>45373805.824390002</v>
      </c>
    </row>
    <row r="29" spans="1:4" x14ac:dyDescent="0.25">
      <c r="A29">
        <v>201311</v>
      </c>
      <c r="B29">
        <v>838475721.96000004</v>
      </c>
      <c r="C29">
        <v>798345294.00478792</v>
      </c>
      <c r="D29">
        <v>40130427.955212004</v>
      </c>
    </row>
    <row r="30" spans="1:4" x14ac:dyDescent="0.25">
      <c r="A30">
        <v>201312</v>
      </c>
      <c r="B30">
        <v>792303835.61000001</v>
      </c>
      <c r="C30">
        <v>752823541.25233603</v>
      </c>
      <c r="D30">
        <v>39480294.357664004</v>
      </c>
    </row>
    <row r="31" spans="1:4" x14ac:dyDescent="0.25">
      <c r="A31">
        <v>201401</v>
      </c>
      <c r="B31">
        <v>857066839.30999994</v>
      </c>
      <c r="C31">
        <v>813059524.97183692</v>
      </c>
      <c r="D31">
        <v>44007314.338163003</v>
      </c>
    </row>
    <row r="32" spans="1:4" x14ac:dyDescent="0.25">
      <c r="A32">
        <v>201402</v>
      </c>
      <c r="B32">
        <v>801292408.28999996</v>
      </c>
      <c r="C32">
        <v>759341178.40329802</v>
      </c>
      <c r="D32">
        <v>41951229.886702001</v>
      </c>
    </row>
    <row r="33" spans="1:4" x14ac:dyDescent="0.25">
      <c r="A33">
        <v>201403</v>
      </c>
      <c r="B33">
        <v>896192233.03999996</v>
      </c>
      <c r="C33">
        <v>848535286.08625197</v>
      </c>
      <c r="D33">
        <v>47656946.953747995</v>
      </c>
    </row>
    <row r="34" spans="1:4" x14ac:dyDescent="0.25">
      <c r="A34">
        <v>201404</v>
      </c>
      <c r="B34">
        <v>990594890.60000002</v>
      </c>
      <c r="C34">
        <v>937117734.00943398</v>
      </c>
      <c r="D34">
        <v>53477156.590566002</v>
      </c>
    </row>
    <row r="35" spans="1:4" x14ac:dyDescent="0.25">
      <c r="A35">
        <v>201405</v>
      </c>
      <c r="B35">
        <v>1000664716.25</v>
      </c>
      <c r="C35">
        <v>945343837.33213699</v>
      </c>
      <c r="D35">
        <v>55320878.917862996</v>
      </c>
    </row>
    <row r="36" spans="1:4" x14ac:dyDescent="0.25">
      <c r="A36">
        <v>201406</v>
      </c>
      <c r="B36">
        <v>1037284363.05</v>
      </c>
      <c r="C36">
        <v>979419795.60841095</v>
      </c>
      <c r="D36">
        <v>57864567.441589005</v>
      </c>
    </row>
    <row r="37" spans="1:4" x14ac:dyDescent="0.25">
      <c r="A37">
        <v>201407</v>
      </c>
      <c r="B37">
        <v>1061580533.61</v>
      </c>
      <c r="C37">
        <v>1001720987.0114651</v>
      </c>
      <c r="D37">
        <v>59859546.598535001</v>
      </c>
    </row>
    <row r="38" spans="1:4" x14ac:dyDescent="0.25">
      <c r="A38">
        <v>201408</v>
      </c>
      <c r="B38">
        <v>982431948.18999994</v>
      </c>
      <c r="C38">
        <v>927226151.95128608</v>
      </c>
      <c r="D38">
        <v>55205796.238714002</v>
      </c>
    </row>
    <row r="39" spans="1:4" x14ac:dyDescent="0.25">
      <c r="A39">
        <v>201409</v>
      </c>
      <c r="B39">
        <v>1028328750.1799999</v>
      </c>
      <c r="C39">
        <v>972544159.24062002</v>
      </c>
      <c r="D39">
        <v>55784590.939379998</v>
      </c>
    </row>
    <row r="40" spans="1:4" x14ac:dyDescent="0.25">
      <c r="A40">
        <v>201410</v>
      </c>
      <c r="B40">
        <v>1093124449.0999999</v>
      </c>
      <c r="C40">
        <v>1031500748.835982</v>
      </c>
      <c r="D40">
        <v>61623700.264017999</v>
      </c>
    </row>
    <row r="41" spans="1:4" x14ac:dyDescent="0.25">
      <c r="A41">
        <v>201411</v>
      </c>
      <c r="B41">
        <v>894083494.76999998</v>
      </c>
      <c r="C41">
        <v>843004235.65992904</v>
      </c>
      <c r="D41">
        <v>51079259.110071003</v>
      </c>
    </row>
    <row r="42" spans="1:4" x14ac:dyDescent="0.25">
      <c r="A42">
        <v>201412</v>
      </c>
      <c r="B42">
        <v>933763677.50999999</v>
      </c>
      <c r="C42">
        <v>880766069.60514498</v>
      </c>
      <c r="D42">
        <v>52997607.904855005</v>
      </c>
    </row>
    <row r="43" spans="1:4" x14ac:dyDescent="0.25">
      <c r="A43">
        <v>201501</v>
      </c>
      <c r="B43">
        <v>923609194.69000006</v>
      </c>
      <c r="C43">
        <v>869559269.95844197</v>
      </c>
      <c r="D43">
        <v>54049924.731558003</v>
      </c>
    </row>
    <row r="44" spans="1:4" x14ac:dyDescent="0.25">
      <c r="A44">
        <v>201502</v>
      </c>
      <c r="B44">
        <v>874653317.18999994</v>
      </c>
      <c r="C44">
        <v>824318214.46399391</v>
      </c>
      <c r="D44">
        <v>50335102.726006001</v>
      </c>
    </row>
    <row r="45" spans="1:4" x14ac:dyDescent="0.25">
      <c r="A45">
        <v>201503</v>
      </c>
      <c r="B45">
        <v>1020204669.6600001</v>
      </c>
      <c r="C45">
        <v>960664280.94902802</v>
      </c>
      <c r="D45">
        <v>59540388.710972004</v>
      </c>
    </row>
    <row r="46" spans="1:4" x14ac:dyDescent="0.25">
      <c r="A46">
        <v>201504</v>
      </c>
      <c r="B46">
        <v>1083545674.4400001</v>
      </c>
      <c r="C46">
        <v>1018090466.7132491</v>
      </c>
      <c r="D46">
        <v>65455207.726751</v>
      </c>
    </row>
    <row r="47" spans="1:4" x14ac:dyDescent="0.25">
      <c r="A47">
        <v>201505</v>
      </c>
      <c r="B47">
        <v>1039556520.1899999</v>
      </c>
      <c r="C47">
        <v>975847884.65912592</v>
      </c>
      <c r="D47">
        <v>63708635.530874006</v>
      </c>
    </row>
    <row r="48" spans="1:4" x14ac:dyDescent="0.25">
      <c r="A48">
        <v>201506</v>
      </c>
      <c r="B48">
        <v>1168252614.97</v>
      </c>
      <c r="C48">
        <v>1096970756.4464209</v>
      </c>
      <c r="D48">
        <v>71281858.523579001</v>
      </c>
    </row>
    <row r="49" spans="1:4" x14ac:dyDescent="0.25">
      <c r="A49">
        <v>201507</v>
      </c>
      <c r="B49">
        <v>1151263016.54</v>
      </c>
      <c r="C49">
        <v>1079043581.0977721</v>
      </c>
      <c r="D49">
        <v>72219435.442228004</v>
      </c>
    </row>
    <row r="50" spans="1:4" x14ac:dyDescent="0.25">
      <c r="A50">
        <v>201508</v>
      </c>
      <c r="B50">
        <v>1058660379.38</v>
      </c>
      <c r="C50">
        <v>992773631.88034701</v>
      </c>
      <c r="D50">
        <v>65886747.499652997</v>
      </c>
    </row>
    <row r="51" spans="1:4" x14ac:dyDescent="0.25">
      <c r="A51">
        <v>201509</v>
      </c>
      <c r="B51">
        <v>1078566727.0799999</v>
      </c>
      <c r="C51">
        <v>1012015111.976179</v>
      </c>
      <c r="D51">
        <v>66551615.103821002</v>
      </c>
    </row>
    <row r="52" spans="1:4" x14ac:dyDescent="0.25">
      <c r="A52">
        <v>201510</v>
      </c>
      <c r="B52">
        <v>1120114671.5699999</v>
      </c>
      <c r="C52">
        <v>1050502421.451946</v>
      </c>
      <c r="D52">
        <v>69612250.118054003</v>
      </c>
    </row>
    <row r="53" spans="1:4" x14ac:dyDescent="0.25">
      <c r="A53">
        <v>201511</v>
      </c>
      <c r="B53">
        <v>971708123.28000009</v>
      </c>
      <c r="C53">
        <v>912110129.59778607</v>
      </c>
      <c r="D53">
        <v>59597993.682213999</v>
      </c>
    </row>
    <row r="54" spans="1:4" x14ac:dyDescent="0.25">
      <c r="A54">
        <v>201512</v>
      </c>
      <c r="B54">
        <v>999346826.88999999</v>
      </c>
      <c r="C54">
        <v>936256405.40883601</v>
      </c>
      <c r="D54">
        <v>63090421.481163993</v>
      </c>
    </row>
    <row r="55" spans="1:4" x14ac:dyDescent="0.25">
      <c r="A55">
        <v>201601</v>
      </c>
      <c r="B55">
        <v>932345722.88</v>
      </c>
      <c r="C55">
        <v>871796512.86544895</v>
      </c>
      <c r="D55">
        <v>60549210.014550999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workbookViewId="0">
      <selection activeCell="P1" sqref="P1:T1048576"/>
    </sheetView>
  </sheetViews>
  <sheetFormatPr defaultRowHeight="15" x14ac:dyDescent="0.25"/>
  <cols>
    <col min="14" max="14" width="18" bestFit="1" customWidth="1"/>
    <col min="17" max="17" width="18" style="1" bestFit="1" customWidth="1"/>
    <col min="18" max="18" width="15.28515625" style="1" bestFit="1" customWidth="1"/>
    <col min="19" max="19" width="9.140625" style="2"/>
    <col min="20" max="20" width="18" style="1" bestFit="1" customWidth="1"/>
  </cols>
  <sheetData>
    <row r="1" spans="1:20" x14ac:dyDescent="0.25">
      <c r="L1" t="s">
        <v>0</v>
      </c>
      <c r="M1" t="s">
        <v>1</v>
      </c>
      <c r="P1" t="s">
        <v>0</v>
      </c>
      <c r="Q1" s="1" t="s">
        <v>2</v>
      </c>
      <c r="R1" s="1" t="s">
        <v>3</v>
      </c>
      <c r="T1" s="1" t="s">
        <v>4</v>
      </c>
    </row>
    <row r="2" spans="1:20" x14ac:dyDescent="0.25">
      <c r="A2">
        <v>1</v>
      </c>
      <c r="B2">
        <v>0.55220070600000004</v>
      </c>
      <c r="C2">
        <f>B2-0.21</f>
        <v>0.34220070600000008</v>
      </c>
      <c r="D2" t="str">
        <f>CONCATENATE("WHEN A.EBIZ_TREND = ",A2," THEN A.CUST_SLS_TM*",B2)</f>
        <v>WHEN A.EBIZ_TREND = 1 THEN A.CUST_SLS_TM*0.552200706</v>
      </c>
      <c r="L2">
        <v>201008</v>
      </c>
      <c r="M2">
        <v>15987282</v>
      </c>
      <c r="N2" s="1"/>
      <c r="P2">
        <v>201108</v>
      </c>
      <c r="Q2" s="1">
        <v>797877135.19000006</v>
      </c>
      <c r="R2" s="1">
        <v>15107217</v>
      </c>
      <c r="S2" s="2">
        <f t="shared" ref="S2:S55" si="0">R2/Q2</f>
        <v>1.8934264855706748E-2</v>
      </c>
      <c r="T2" s="1">
        <f t="shared" ref="T2:T55" si="1">Q2-R2</f>
        <v>782769918.19000006</v>
      </c>
    </row>
    <row r="3" spans="1:20" x14ac:dyDescent="0.25">
      <c r="A3">
        <f>A2+1</f>
        <v>2</v>
      </c>
      <c r="B3">
        <v>0.34067329400000002</v>
      </c>
      <c r="C3">
        <f t="shared" ref="C3:C25" si="2">B3-0.21</f>
        <v>0.13067329400000002</v>
      </c>
      <c r="D3" t="str">
        <f t="shared" ref="D3:D25" si="3">CONCATENATE("WHEN A.EBIZ_TREND = ",A3," THEN A.CUST_SLS_TM*",B3)</f>
        <v>WHEN A.EBIZ_TREND = 2 THEN A.CUST_SLS_TM*0.340673294</v>
      </c>
      <c r="L3">
        <v>201009</v>
      </c>
      <c r="M3">
        <v>10968134</v>
      </c>
      <c r="P3">
        <v>201109</v>
      </c>
      <c r="Q3" s="1">
        <v>738799806.92999995</v>
      </c>
      <c r="R3" s="1">
        <v>14691637</v>
      </c>
      <c r="S3" s="2">
        <f t="shared" si="0"/>
        <v>1.9885815970972512E-2</v>
      </c>
      <c r="T3" s="1">
        <f t="shared" si="1"/>
        <v>724108169.92999995</v>
      </c>
    </row>
    <row r="4" spans="1:20" x14ac:dyDescent="0.25">
      <c r="A4">
        <f t="shared" ref="A4:A25" si="4">A3+1</f>
        <v>3</v>
      </c>
      <c r="B4">
        <v>0.31299958799999994</v>
      </c>
      <c r="C4">
        <f t="shared" si="2"/>
        <v>0.10299958799999995</v>
      </c>
      <c r="D4" t="str">
        <f t="shared" si="3"/>
        <v>WHEN A.EBIZ_TREND = 3 THEN A.CUST_SLS_TM*0.312999588</v>
      </c>
      <c r="L4">
        <v>201010</v>
      </c>
      <c r="M4">
        <v>10508897</v>
      </c>
      <c r="P4">
        <v>201110</v>
      </c>
      <c r="Q4" s="1">
        <v>727003921.34000003</v>
      </c>
      <c r="R4" s="1">
        <v>14451377</v>
      </c>
      <c r="S4" s="2">
        <f t="shared" si="0"/>
        <v>1.9877990442422225E-2</v>
      </c>
      <c r="T4" s="1">
        <f t="shared" si="1"/>
        <v>712552544.34000003</v>
      </c>
    </row>
    <row r="5" spans="1:20" x14ac:dyDescent="0.25">
      <c r="A5">
        <f t="shared" si="4"/>
        <v>4</v>
      </c>
      <c r="B5">
        <v>0.285018412</v>
      </c>
      <c r="C5">
        <f t="shared" si="2"/>
        <v>7.5018412000000007E-2</v>
      </c>
      <c r="D5" t="str">
        <f t="shared" si="3"/>
        <v>WHEN A.EBIZ_TREND = 4 THEN A.CUST_SLS_TM*0.285018412</v>
      </c>
      <c r="L5">
        <v>201011</v>
      </c>
      <c r="M5">
        <v>10982223</v>
      </c>
      <c r="P5">
        <v>201111</v>
      </c>
      <c r="Q5" s="1">
        <v>689738517.09000003</v>
      </c>
      <c r="R5" s="1">
        <v>13709438</v>
      </c>
      <c r="S5" s="2">
        <f t="shared" si="0"/>
        <v>1.9876283055555579E-2</v>
      </c>
      <c r="T5" s="1">
        <f t="shared" si="1"/>
        <v>676029079.09000003</v>
      </c>
    </row>
    <row r="6" spans="1:20" x14ac:dyDescent="0.25">
      <c r="A6">
        <f t="shared" si="4"/>
        <v>5</v>
      </c>
      <c r="B6">
        <v>0.26751760000000002</v>
      </c>
      <c r="C6">
        <f t="shared" si="2"/>
        <v>5.751760000000003E-2</v>
      </c>
      <c r="D6" t="str">
        <f t="shared" si="3"/>
        <v>WHEN A.EBIZ_TREND = 5 THEN A.CUST_SLS_TM*0.2675176</v>
      </c>
      <c r="L6">
        <v>201012</v>
      </c>
      <c r="M6">
        <v>11365543</v>
      </c>
      <c r="P6">
        <v>201112</v>
      </c>
      <c r="Q6" s="1">
        <v>680264451.38</v>
      </c>
      <c r="R6" s="1">
        <v>13554302</v>
      </c>
      <c r="S6" s="2">
        <f t="shared" si="0"/>
        <v>1.9925048225735497E-2</v>
      </c>
      <c r="T6" s="1">
        <f t="shared" si="1"/>
        <v>666710149.38</v>
      </c>
    </row>
    <row r="7" spans="1:20" x14ac:dyDescent="0.25">
      <c r="A7">
        <f t="shared" si="4"/>
        <v>6</v>
      </c>
      <c r="B7">
        <v>0.245778884</v>
      </c>
      <c r="C7">
        <f t="shared" si="2"/>
        <v>3.5778884000000011E-2</v>
      </c>
      <c r="D7" t="str">
        <f t="shared" si="3"/>
        <v>WHEN A.EBIZ_TREND = 6 THEN A.CUST_SLS_TM*0.245778884</v>
      </c>
      <c r="L7">
        <v>201101</v>
      </c>
      <c r="M7">
        <v>10312135</v>
      </c>
      <c r="P7">
        <v>201201</v>
      </c>
      <c r="Q7" s="1">
        <v>688703830.34000003</v>
      </c>
      <c r="R7" s="1">
        <v>14847287</v>
      </c>
      <c r="S7" s="2">
        <f t="shared" si="0"/>
        <v>2.1558304667290983E-2</v>
      </c>
      <c r="T7" s="1">
        <f t="shared" si="1"/>
        <v>673856543.34000003</v>
      </c>
    </row>
    <row r="8" spans="1:20" x14ac:dyDescent="0.25">
      <c r="A8">
        <f t="shared" si="4"/>
        <v>7</v>
      </c>
      <c r="B8">
        <v>0.21118268400000001</v>
      </c>
      <c r="C8">
        <f t="shared" si="2"/>
        <v>1.1826840000000172E-3</v>
      </c>
      <c r="D8" t="str">
        <f t="shared" si="3"/>
        <v>WHEN A.EBIZ_TREND = 7 THEN A.CUST_SLS_TM*0.211182684</v>
      </c>
      <c r="L8">
        <v>201102</v>
      </c>
      <c r="M8">
        <v>10002752</v>
      </c>
      <c r="P8">
        <v>201202</v>
      </c>
      <c r="Q8" s="1">
        <v>682779551.34000003</v>
      </c>
      <c r="R8" s="1">
        <v>14324122</v>
      </c>
      <c r="S8" s="2">
        <f t="shared" si="0"/>
        <v>2.0979131510145497E-2</v>
      </c>
      <c r="T8" s="1">
        <f t="shared" si="1"/>
        <v>668455429.34000003</v>
      </c>
    </row>
    <row r="9" spans="1:20" x14ac:dyDescent="0.25">
      <c r="A9">
        <f t="shared" si="4"/>
        <v>8</v>
      </c>
      <c r="B9">
        <v>0.19473039399999997</v>
      </c>
      <c r="C9">
        <f t="shared" si="2"/>
        <v>-1.5269606000000019E-2</v>
      </c>
      <c r="D9" t="str">
        <f t="shared" si="3"/>
        <v>WHEN A.EBIZ_TREND = 8 THEN A.CUST_SLS_TM*0.194730394</v>
      </c>
      <c r="L9">
        <v>201103</v>
      </c>
      <c r="M9">
        <v>12085063</v>
      </c>
      <c r="P9">
        <v>201203</v>
      </c>
      <c r="Q9" s="1">
        <v>768860164.70000005</v>
      </c>
      <c r="R9" s="1">
        <v>16717106</v>
      </c>
      <c r="S9" s="2">
        <f t="shared" si="0"/>
        <v>2.1742713132397506E-2</v>
      </c>
      <c r="T9" s="1">
        <f t="shared" si="1"/>
        <v>752143058.70000005</v>
      </c>
    </row>
    <row r="10" spans="1:20" x14ac:dyDescent="0.25">
      <c r="A10">
        <f t="shared" si="4"/>
        <v>9</v>
      </c>
      <c r="B10">
        <v>0.201774222</v>
      </c>
      <c r="C10">
        <f t="shared" si="2"/>
        <v>-8.2257779999999892E-3</v>
      </c>
      <c r="D10" t="str">
        <f t="shared" si="3"/>
        <v>WHEN A.EBIZ_TREND = 9 THEN A.CUST_SLS_TM*0.201774222</v>
      </c>
      <c r="L10">
        <v>201104</v>
      </c>
      <c r="M10">
        <v>13577633</v>
      </c>
      <c r="P10">
        <v>201204</v>
      </c>
      <c r="Q10" s="1">
        <v>754601056.53999996</v>
      </c>
      <c r="R10" s="1">
        <v>17189902</v>
      </c>
      <c r="S10" s="2">
        <f t="shared" si="0"/>
        <v>2.2780119178230699E-2</v>
      </c>
      <c r="T10" s="1">
        <f t="shared" si="1"/>
        <v>737411154.53999996</v>
      </c>
    </row>
    <row r="11" spans="1:20" x14ac:dyDescent="0.25">
      <c r="A11">
        <f t="shared" si="4"/>
        <v>10</v>
      </c>
      <c r="B11">
        <v>0.16566916599999998</v>
      </c>
      <c r="C11">
        <f t="shared" si="2"/>
        <v>-4.4330834000000013E-2</v>
      </c>
      <c r="D11" t="str">
        <f t="shared" si="3"/>
        <v>WHEN A.EBIZ_TREND = 10 THEN A.CUST_SLS_TM*0.165669166</v>
      </c>
      <c r="L11">
        <v>201105</v>
      </c>
      <c r="M11">
        <v>13225968</v>
      </c>
      <c r="P11">
        <v>201205</v>
      </c>
      <c r="Q11" s="1">
        <v>824927479.48000002</v>
      </c>
      <c r="R11" s="1">
        <v>20364997</v>
      </c>
      <c r="S11" s="2">
        <f t="shared" si="0"/>
        <v>2.4687014927466409E-2</v>
      </c>
      <c r="T11" s="1">
        <f t="shared" si="1"/>
        <v>804562482.48000002</v>
      </c>
    </row>
    <row r="12" spans="1:20" x14ac:dyDescent="0.25">
      <c r="A12">
        <f t="shared" si="4"/>
        <v>11</v>
      </c>
      <c r="B12">
        <v>0.15097871000000002</v>
      </c>
      <c r="C12">
        <f t="shared" si="2"/>
        <v>-5.9021289999999976E-2</v>
      </c>
      <c r="D12" t="str">
        <f t="shared" si="3"/>
        <v>WHEN A.EBIZ_TREND = 11 THEN A.CUST_SLS_TM*0.15097871</v>
      </c>
      <c r="L12">
        <v>201106</v>
      </c>
      <c r="M12">
        <v>15189805</v>
      </c>
      <c r="P12">
        <v>201206</v>
      </c>
      <c r="Q12" s="1">
        <v>820238085.14999998</v>
      </c>
      <c r="R12" s="1">
        <v>17956397</v>
      </c>
      <c r="S12" s="2">
        <f t="shared" si="0"/>
        <v>2.1891688919463241E-2</v>
      </c>
      <c r="T12" s="1">
        <f t="shared" si="1"/>
        <v>802281688.14999998</v>
      </c>
    </row>
    <row r="13" spans="1:20" x14ac:dyDescent="0.25">
      <c r="A13">
        <f t="shared" si="4"/>
        <v>12</v>
      </c>
      <c r="B13">
        <v>0.15329140399999999</v>
      </c>
      <c r="C13">
        <f t="shared" si="2"/>
        <v>-5.6708596E-2</v>
      </c>
      <c r="D13" t="str">
        <f t="shared" si="3"/>
        <v>WHEN A.EBIZ_TREND = 12 THEN A.CUST_SLS_TM*0.153291404</v>
      </c>
      <c r="L13">
        <v>201107</v>
      </c>
      <c r="M13">
        <v>12979212</v>
      </c>
      <c r="P13">
        <v>201207</v>
      </c>
      <c r="Q13" s="1">
        <v>810490485.52999997</v>
      </c>
      <c r="R13" s="1">
        <v>18784755</v>
      </c>
      <c r="S13" s="2">
        <f t="shared" si="0"/>
        <v>2.317702099576922E-2</v>
      </c>
      <c r="T13" s="1">
        <f t="shared" si="1"/>
        <v>791705730.52999997</v>
      </c>
    </row>
    <row r="14" spans="1:20" x14ac:dyDescent="0.25">
      <c r="A14">
        <f t="shared" si="4"/>
        <v>13</v>
      </c>
      <c r="B14">
        <v>0.15210274400000001</v>
      </c>
      <c r="C14">
        <f t="shared" si="2"/>
        <v>-5.789725599999998E-2</v>
      </c>
      <c r="D14" t="str">
        <f t="shared" si="3"/>
        <v>WHEN A.EBIZ_TREND = 13 THEN A.CUST_SLS_TM*0.152102744</v>
      </c>
      <c r="L14">
        <v>201108</v>
      </c>
      <c r="M14">
        <v>15107217</v>
      </c>
      <c r="P14">
        <v>201208</v>
      </c>
      <c r="Q14" s="1">
        <v>857035369.41999996</v>
      </c>
      <c r="R14" s="1">
        <v>18198155</v>
      </c>
      <c r="S14" s="2">
        <f t="shared" si="0"/>
        <v>2.1233843607079635E-2</v>
      </c>
      <c r="T14" s="1">
        <f t="shared" si="1"/>
        <v>838837214.41999996</v>
      </c>
    </row>
    <row r="15" spans="1:20" x14ac:dyDescent="0.25">
      <c r="A15">
        <f t="shared" si="4"/>
        <v>14</v>
      </c>
      <c r="B15">
        <v>0.14611819799999998</v>
      </c>
      <c r="C15">
        <f t="shared" si="2"/>
        <v>-6.3881802000000015E-2</v>
      </c>
      <c r="D15" t="str">
        <f t="shared" si="3"/>
        <v>WHEN A.EBIZ_TREND = 14 THEN A.CUST_SLS_TM*0.146118198</v>
      </c>
      <c r="L15">
        <v>201109</v>
      </c>
      <c r="M15">
        <v>14691637</v>
      </c>
      <c r="P15">
        <v>201209</v>
      </c>
      <c r="Q15" s="1">
        <v>740631090.33000004</v>
      </c>
      <c r="R15" s="1">
        <v>16480855</v>
      </c>
      <c r="S15" s="2">
        <f t="shared" si="0"/>
        <v>2.2252448236620329E-2</v>
      </c>
      <c r="T15" s="1">
        <f t="shared" si="1"/>
        <v>724150235.33000004</v>
      </c>
    </row>
    <row r="16" spans="1:20" x14ac:dyDescent="0.25">
      <c r="A16">
        <f t="shared" si="4"/>
        <v>15</v>
      </c>
      <c r="B16">
        <v>0.13469094799999998</v>
      </c>
      <c r="C16">
        <f t="shared" si="2"/>
        <v>-7.5309052000000015E-2</v>
      </c>
      <c r="D16" t="str">
        <f t="shared" si="3"/>
        <v>WHEN A.EBIZ_TREND = 15 THEN A.CUST_SLS_TM*0.134690948</v>
      </c>
      <c r="L16">
        <v>201110</v>
      </c>
      <c r="M16">
        <v>14451377</v>
      </c>
      <c r="P16">
        <v>201210</v>
      </c>
      <c r="Q16" s="1">
        <v>863273677.63999999</v>
      </c>
      <c r="R16" s="1">
        <v>22358477</v>
      </c>
      <c r="S16" s="2">
        <f t="shared" si="0"/>
        <v>2.5899639452836267E-2</v>
      </c>
      <c r="T16" s="1">
        <f t="shared" si="1"/>
        <v>840915200.63999999</v>
      </c>
    </row>
    <row r="17" spans="1:20" x14ac:dyDescent="0.25">
      <c r="A17">
        <f t="shared" si="4"/>
        <v>16</v>
      </c>
      <c r="B17">
        <v>0.119598914</v>
      </c>
      <c r="C17">
        <f t="shared" si="2"/>
        <v>-9.0401085999999992E-2</v>
      </c>
      <c r="D17" t="str">
        <f t="shared" si="3"/>
        <v>WHEN A.EBIZ_TREND = 16 THEN A.CUST_SLS_TM*0.119598914</v>
      </c>
      <c r="L17">
        <v>201111</v>
      </c>
      <c r="M17">
        <v>13709438</v>
      </c>
      <c r="P17">
        <v>201211</v>
      </c>
      <c r="Q17" s="1">
        <v>780072107.63999999</v>
      </c>
      <c r="R17" s="1">
        <v>21880346</v>
      </c>
      <c r="S17" s="2">
        <f t="shared" si="0"/>
        <v>2.8049132619541998E-2</v>
      </c>
      <c r="T17" s="1">
        <f t="shared" si="1"/>
        <v>758191761.63999999</v>
      </c>
    </row>
    <row r="18" spans="1:20" x14ac:dyDescent="0.25">
      <c r="A18">
        <f t="shared" si="4"/>
        <v>17</v>
      </c>
      <c r="B18">
        <v>0.11924863199999999</v>
      </c>
      <c r="C18">
        <f t="shared" si="2"/>
        <v>-9.0751367999999999E-2</v>
      </c>
      <c r="D18" t="str">
        <f t="shared" si="3"/>
        <v>WHEN A.EBIZ_TREND = 17 THEN A.CUST_SLS_TM*0.119248632</v>
      </c>
      <c r="L18">
        <v>201112</v>
      </c>
      <c r="M18">
        <v>13554302</v>
      </c>
      <c r="P18">
        <v>201212</v>
      </c>
      <c r="Q18" s="1">
        <v>687092940.50999999</v>
      </c>
      <c r="R18" s="1">
        <v>18991679</v>
      </c>
      <c r="S18" s="2">
        <f t="shared" si="0"/>
        <v>2.7640626006000413E-2</v>
      </c>
      <c r="T18" s="1">
        <f t="shared" si="1"/>
        <v>668101261.50999999</v>
      </c>
    </row>
    <row r="19" spans="1:20" x14ac:dyDescent="0.25">
      <c r="A19">
        <f t="shared" si="4"/>
        <v>18</v>
      </c>
      <c r="B19">
        <v>0.113511578</v>
      </c>
      <c r="C19">
        <f t="shared" si="2"/>
        <v>-9.648842199999999E-2</v>
      </c>
      <c r="D19" t="str">
        <f t="shared" si="3"/>
        <v>WHEN A.EBIZ_TREND = 18 THEN A.CUST_SLS_TM*0.113511578</v>
      </c>
      <c r="L19">
        <v>201201</v>
      </c>
      <c r="M19">
        <v>14847287</v>
      </c>
      <c r="P19">
        <v>201301</v>
      </c>
      <c r="Q19" s="1">
        <v>805242168.94000006</v>
      </c>
      <c r="R19" s="1">
        <v>23381745</v>
      </c>
      <c r="S19" s="2">
        <f t="shared" si="0"/>
        <v>2.9036910760373024E-2</v>
      </c>
      <c r="T19" s="1">
        <f t="shared" si="1"/>
        <v>781860423.94000006</v>
      </c>
    </row>
    <row r="20" spans="1:20" x14ac:dyDescent="0.25">
      <c r="A20">
        <f t="shared" si="4"/>
        <v>19</v>
      </c>
      <c r="B20">
        <v>0.10177334600000001</v>
      </c>
      <c r="C20">
        <f t="shared" si="2"/>
        <v>-0.10822665399999998</v>
      </c>
      <c r="D20" t="str">
        <f t="shared" si="3"/>
        <v>WHEN A.EBIZ_TREND = 19 THEN A.CUST_SLS_TM*0.101773346</v>
      </c>
      <c r="L20">
        <v>201202</v>
      </c>
      <c r="M20">
        <v>14324122</v>
      </c>
      <c r="P20">
        <v>201302</v>
      </c>
      <c r="Q20" s="1">
        <v>731311658.58000004</v>
      </c>
      <c r="R20" s="1">
        <v>23755942</v>
      </c>
      <c r="S20" s="2">
        <f t="shared" si="0"/>
        <v>3.2484019256752046E-2</v>
      </c>
      <c r="T20" s="1">
        <f t="shared" si="1"/>
        <v>707555716.58000004</v>
      </c>
    </row>
    <row r="21" spans="1:20" x14ac:dyDescent="0.25">
      <c r="A21">
        <f t="shared" si="4"/>
        <v>20</v>
      </c>
      <c r="B21">
        <v>0.11535170399999999</v>
      </c>
      <c r="C21">
        <f t="shared" si="2"/>
        <v>-9.4648296000000007E-2</v>
      </c>
      <c r="D21" t="str">
        <f t="shared" si="3"/>
        <v>WHEN A.EBIZ_TREND = 20 THEN A.CUST_SLS_TM*0.115351704</v>
      </c>
      <c r="L21">
        <v>201203</v>
      </c>
      <c r="M21">
        <v>16717106</v>
      </c>
      <c r="P21">
        <v>201303</v>
      </c>
      <c r="Q21" s="1">
        <v>810955481.54999995</v>
      </c>
      <c r="R21" s="1">
        <v>27577619</v>
      </c>
      <c r="S21" s="2">
        <f t="shared" si="0"/>
        <v>3.4006329111050823E-2</v>
      </c>
      <c r="T21" s="1">
        <f t="shared" si="1"/>
        <v>783377862.54999995</v>
      </c>
    </row>
    <row r="22" spans="1:20" x14ac:dyDescent="0.25">
      <c r="A22">
        <f t="shared" si="4"/>
        <v>21</v>
      </c>
      <c r="B22">
        <v>0.110715194</v>
      </c>
      <c r="C22">
        <f t="shared" si="2"/>
        <v>-9.9284805999999989E-2</v>
      </c>
      <c r="D22" t="str">
        <f t="shared" si="3"/>
        <v>WHEN A.EBIZ_TREND = 21 THEN A.CUST_SLS_TM*0.110715194</v>
      </c>
      <c r="L22">
        <v>201204</v>
      </c>
      <c r="M22">
        <v>17189902</v>
      </c>
      <c r="P22">
        <v>201304</v>
      </c>
      <c r="Q22" s="1">
        <v>895204094.51999998</v>
      </c>
      <c r="R22" s="1">
        <v>30568598</v>
      </c>
      <c r="S22" s="2">
        <f t="shared" si="0"/>
        <v>3.4147071251266557E-2</v>
      </c>
      <c r="T22" s="1">
        <f t="shared" si="1"/>
        <v>864635496.51999998</v>
      </c>
    </row>
    <row r="23" spans="1:20" x14ac:dyDescent="0.25">
      <c r="A23">
        <f t="shared" si="4"/>
        <v>22</v>
      </c>
      <c r="B23">
        <v>0.12131341399999999</v>
      </c>
      <c r="C23">
        <f t="shared" si="2"/>
        <v>-8.8686585999999998E-2</v>
      </c>
      <c r="D23" t="str">
        <f t="shared" si="3"/>
        <v>WHEN A.EBIZ_TREND = 22 THEN A.CUST_SLS_TM*0.121313414</v>
      </c>
      <c r="L23">
        <v>201205</v>
      </c>
      <c r="M23">
        <v>20364997</v>
      </c>
      <c r="P23">
        <v>201305</v>
      </c>
      <c r="Q23" s="1">
        <v>943320375.62</v>
      </c>
      <c r="R23" s="1">
        <v>29921528</v>
      </c>
      <c r="S23" s="2">
        <f t="shared" si="0"/>
        <v>3.1719369975798509E-2</v>
      </c>
      <c r="T23" s="1">
        <f t="shared" si="1"/>
        <v>913398847.62</v>
      </c>
    </row>
    <row r="24" spans="1:20" x14ac:dyDescent="0.25">
      <c r="A24">
        <f t="shared" si="4"/>
        <v>23</v>
      </c>
      <c r="B24">
        <v>8.6415926000000004E-2</v>
      </c>
      <c r="C24">
        <f t="shared" si="2"/>
        <v>-0.12358407399999999</v>
      </c>
      <c r="D24" t="str">
        <f t="shared" si="3"/>
        <v>WHEN A.EBIZ_TREND = 23 THEN A.CUST_SLS_TM*0.086415926</v>
      </c>
      <c r="L24">
        <v>201206</v>
      </c>
      <c r="M24">
        <v>17956397</v>
      </c>
      <c r="P24">
        <v>201306</v>
      </c>
      <c r="Q24" s="1">
        <v>915477087.01999998</v>
      </c>
      <c r="R24" s="1">
        <v>29327575</v>
      </c>
      <c r="S24" s="2">
        <f t="shared" si="0"/>
        <v>3.2035291123959385E-2</v>
      </c>
      <c r="T24" s="1">
        <f t="shared" si="1"/>
        <v>886149512.01999998</v>
      </c>
    </row>
    <row r="25" spans="1:20" x14ac:dyDescent="0.25">
      <c r="A25">
        <f t="shared" si="4"/>
        <v>24</v>
      </c>
      <c r="B25">
        <v>6.1773648E-2</v>
      </c>
      <c r="C25">
        <f t="shared" si="2"/>
        <v>-0.14822635200000001</v>
      </c>
      <c r="D25" t="str">
        <f t="shared" si="3"/>
        <v>WHEN A.EBIZ_TREND = 24 THEN A.CUST_SLS_TM*0.061773648</v>
      </c>
      <c r="L25">
        <v>201207</v>
      </c>
      <c r="M25">
        <v>18784755</v>
      </c>
      <c r="P25">
        <v>201307</v>
      </c>
      <c r="Q25" s="1">
        <v>959487351.75</v>
      </c>
      <c r="R25" s="1">
        <v>31086186</v>
      </c>
      <c r="S25" s="2">
        <f t="shared" si="0"/>
        <v>3.2398744958234409E-2</v>
      </c>
      <c r="T25" s="1">
        <f t="shared" si="1"/>
        <v>928401165.75</v>
      </c>
    </row>
    <row r="26" spans="1:20" x14ac:dyDescent="0.25">
      <c r="B26">
        <f>AVERAGE(B2:B25)</f>
        <v>0.18601788791666665</v>
      </c>
      <c r="L26">
        <v>201208</v>
      </c>
      <c r="M26">
        <v>18198155</v>
      </c>
      <c r="P26">
        <v>201308</v>
      </c>
      <c r="Q26" s="1">
        <v>923514402.80999994</v>
      </c>
      <c r="R26" s="1">
        <v>29799281</v>
      </c>
      <c r="S26" s="2">
        <f t="shared" si="0"/>
        <v>3.2267261787503256E-2</v>
      </c>
      <c r="T26" s="1">
        <f t="shared" si="1"/>
        <v>893715121.80999994</v>
      </c>
    </row>
    <row r="27" spans="1:20" x14ac:dyDescent="0.25">
      <c r="L27">
        <v>201209</v>
      </c>
      <c r="M27">
        <v>16480855</v>
      </c>
      <c r="P27">
        <v>201309</v>
      </c>
      <c r="Q27" s="1">
        <v>857984385</v>
      </c>
      <c r="R27" s="1">
        <v>25506226</v>
      </c>
      <c r="S27" s="2">
        <f t="shared" si="0"/>
        <v>2.9728077160751591E-2</v>
      </c>
      <c r="T27" s="1">
        <f t="shared" si="1"/>
        <v>832478159</v>
      </c>
    </row>
    <row r="28" spans="1:20" x14ac:dyDescent="0.25">
      <c r="L28">
        <v>201210</v>
      </c>
      <c r="M28">
        <v>22358477</v>
      </c>
      <c r="P28">
        <v>201310</v>
      </c>
      <c r="Q28" s="1">
        <v>972316404.30999994</v>
      </c>
      <c r="R28" s="1">
        <v>31139529</v>
      </c>
      <c r="S28" s="2">
        <f t="shared" si="0"/>
        <v>3.2026127361389142E-2</v>
      </c>
      <c r="T28" s="1">
        <f t="shared" si="1"/>
        <v>941176875.30999994</v>
      </c>
    </row>
    <row r="29" spans="1:20" x14ac:dyDescent="0.25">
      <c r="L29">
        <v>201211</v>
      </c>
      <c r="M29">
        <v>21880346</v>
      </c>
      <c r="P29">
        <v>201311</v>
      </c>
      <c r="Q29" s="1">
        <v>832667479.26999998</v>
      </c>
      <c r="R29" s="1">
        <v>26786357</v>
      </c>
      <c r="S29" s="2">
        <f t="shared" si="0"/>
        <v>3.2169332496909349E-2</v>
      </c>
      <c r="T29" s="1">
        <f t="shared" si="1"/>
        <v>805881122.26999998</v>
      </c>
    </row>
    <row r="30" spans="1:20" x14ac:dyDescent="0.25">
      <c r="L30">
        <v>201212</v>
      </c>
      <c r="M30">
        <v>18991679</v>
      </c>
      <c r="P30">
        <v>201312</v>
      </c>
      <c r="Q30" s="1">
        <v>786624397.22000003</v>
      </c>
      <c r="R30" s="1">
        <v>24152703</v>
      </c>
      <c r="S30" s="2">
        <f t="shared" si="0"/>
        <v>3.070423837012656E-2</v>
      </c>
      <c r="T30" s="1">
        <f t="shared" si="1"/>
        <v>762471694.22000003</v>
      </c>
    </row>
    <row r="31" spans="1:20" x14ac:dyDescent="0.25">
      <c r="L31">
        <v>201301</v>
      </c>
      <c r="M31">
        <v>23381745</v>
      </c>
      <c r="P31">
        <v>201401</v>
      </c>
      <c r="Q31" s="1">
        <v>850394722.70000005</v>
      </c>
      <c r="R31" s="1">
        <v>25656676</v>
      </c>
      <c r="S31" s="2">
        <f t="shared" si="0"/>
        <v>3.0170314226010422E-2</v>
      </c>
      <c r="T31" s="1">
        <f t="shared" si="1"/>
        <v>824738046.70000005</v>
      </c>
    </row>
    <row r="32" spans="1:20" x14ac:dyDescent="0.25">
      <c r="L32">
        <v>201302</v>
      </c>
      <c r="M32">
        <v>23755942</v>
      </c>
      <c r="P32">
        <v>201402</v>
      </c>
      <c r="Q32" s="1">
        <v>796177986.07000005</v>
      </c>
      <c r="R32" s="1">
        <v>24731655</v>
      </c>
      <c r="S32" s="2">
        <f t="shared" si="0"/>
        <v>3.1062972642684435E-2</v>
      </c>
      <c r="T32" s="1">
        <f t="shared" si="1"/>
        <v>771446331.07000005</v>
      </c>
    </row>
    <row r="33" spans="12:20" x14ac:dyDescent="0.25">
      <c r="L33">
        <v>201303</v>
      </c>
      <c r="M33">
        <v>27577619</v>
      </c>
      <c r="P33">
        <v>201403</v>
      </c>
      <c r="Q33" s="1">
        <v>891429209.46000004</v>
      </c>
      <c r="R33" s="1">
        <v>26437631</v>
      </c>
      <c r="S33" s="2">
        <f t="shared" si="0"/>
        <v>2.9657577651079091E-2</v>
      </c>
      <c r="T33" s="1">
        <f t="shared" si="1"/>
        <v>864991578.46000004</v>
      </c>
    </row>
    <row r="34" spans="12:20" x14ac:dyDescent="0.25">
      <c r="L34">
        <v>201304</v>
      </c>
      <c r="M34">
        <v>30568598</v>
      </c>
      <c r="P34">
        <v>201404</v>
      </c>
      <c r="Q34" s="1">
        <v>984656304.42999995</v>
      </c>
      <c r="R34" s="1">
        <v>28585668</v>
      </c>
      <c r="S34" s="2">
        <f t="shared" si="0"/>
        <v>2.9031112553072756E-2</v>
      </c>
      <c r="T34" s="1">
        <f t="shared" si="1"/>
        <v>956070636.42999995</v>
      </c>
    </row>
    <row r="35" spans="12:20" x14ac:dyDescent="0.25">
      <c r="L35">
        <v>201305</v>
      </c>
      <c r="M35">
        <v>29921528</v>
      </c>
      <c r="P35">
        <v>201405</v>
      </c>
      <c r="Q35" s="1">
        <v>995973075.79999995</v>
      </c>
      <c r="R35" s="1">
        <v>28734449</v>
      </c>
      <c r="S35" s="2">
        <f t="shared" si="0"/>
        <v>2.8850628293259333E-2</v>
      </c>
      <c r="T35" s="1">
        <f t="shared" si="1"/>
        <v>967238626.79999995</v>
      </c>
    </row>
    <row r="36" spans="12:20" x14ac:dyDescent="0.25">
      <c r="L36">
        <v>201306</v>
      </c>
      <c r="M36">
        <v>29327575</v>
      </c>
      <c r="P36">
        <v>201406</v>
      </c>
      <c r="Q36" s="1">
        <v>1032334834.36</v>
      </c>
      <c r="R36" s="1">
        <v>28360236</v>
      </c>
      <c r="S36" s="2">
        <f t="shared" si="0"/>
        <v>2.7471935515555899E-2</v>
      </c>
      <c r="T36" s="1">
        <f t="shared" si="1"/>
        <v>1003974598.36</v>
      </c>
    </row>
    <row r="37" spans="12:20" x14ac:dyDescent="0.25">
      <c r="L37">
        <v>201307</v>
      </c>
      <c r="M37">
        <v>31086186</v>
      </c>
      <c r="P37">
        <v>201407</v>
      </c>
      <c r="Q37" s="1">
        <v>1055673605.46</v>
      </c>
      <c r="R37" s="1">
        <v>28631508</v>
      </c>
      <c r="S37" s="2">
        <f t="shared" si="0"/>
        <v>2.7121553339892478E-2</v>
      </c>
      <c r="T37" s="1">
        <f t="shared" si="1"/>
        <v>1027042097.46</v>
      </c>
    </row>
    <row r="38" spans="12:20" x14ac:dyDescent="0.25">
      <c r="L38">
        <v>201308</v>
      </c>
      <c r="M38">
        <v>29799281</v>
      </c>
      <c r="P38">
        <v>201408</v>
      </c>
      <c r="Q38" s="1">
        <v>977656692.70000005</v>
      </c>
      <c r="R38" s="1">
        <v>24663594</v>
      </c>
      <c r="S38" s="2">
        <f t="shared" si="0"/>
        <v>2.5227254295049534E-2</v>
      </c>
      <c r="T38" s="1">
        <f t="shared" si="1"/>
        <v>952993098.70000005</v>
      </c>
    </row>
    <row r="39" spans="12:20" x14ac:dyDescent="0.25">
      <c r="L39">
        <v>201309</v>
      </c>
      <c r="M39">
        <v>25506226</v>
      </c>
      <c r="P39">
        <v>201409</v>
      </c>
      <c r="Q39" s="1">
        <v>1022829901.1</v>
      </c>
      <c r="R39" s="1">
        <v>25359732</v>
      </c>
      <c r="S39" s="2">
        <f t="shared" si="0"/>
        <v>2.4793694408744734E-2</v>
      </c>
      <c r="T39" s="1">
        <f t="shared" si="1"/>
        <v>997470169.10000002</v>
      </c>
    </row>
    <row r="40" spans="12:20" x14ac:dyDescent="0.25">
      <c r="L40">
        <v>201310</v>
      </c>
      <c r="M40">
        <v>31139529</v>
      </c>
      <c r="P40">
        <v>201410</v>
      </c>
      <c r="Q40" s="1">
        <v>1086986137.51</v>
      </c>
      <c r="R40" s="1">
        <v>27060002</v>
      </c>
      <c r="S40" s="2">
        <f t="shared" si="0"/>
        <v>2.4894523551135035E-2</v>
      </c>
      <c r="T40" s="1">
        <f t="shared" si="1"/>
        <v>1059926135.51</v>
      </c>
    </row>
    <row r="41" spans="12:20" x14ac:dyDescent="0.25">
      <c r="L41">
        <v>201311</v>
      </c>
      <c r="M41">
        <v>26786357</v>
      </c>
      <c r="P41">
        <v>201411</v>
      </c>
      <c r="Q41" s="1">
        <v>887997745.27999997</v>
      </c>
      <c r="R41" s="1">
        <v>20293814</v>
      </c>
      <c r="S41" s="2">
        <f t="shared" si="0"/>
        <v>2.2853452171323965E-2</v>
      </c>
      <c r="T41" s="1">
        <f t="shared" si="1"/>
        <v>867703931.27999997</v>
      </c>
    </row>
    <row r="42" spans="12:20" x14ac:dyDescent="0.25">
      <c r="L42">
        <v>201312</v>
      </c>
      <c r="M42">
        <v>24152703</v>
      </c>
      <c r="P42">
        <v>201412</v>
      </c>
      <c r="Q42" s="1">
        <v>927556289.30999994</v>
      </c>
      <c r="R42" s="1">
        <v>21389048</v>
      </c>
      <c r="S42" s="2">
        <f t="shared" si="0"/>
        <v>2.3059568725377413E-2</v>
      </c>
      <c r="T42" s="1">
        <f t="shared" si="1"/>
        <v>906167241.30999994</v>
      </c>
    </row>
    <row r="43" spans="12:20" x14ac:dyDescent="0.25">
      <c r="L43">
        <v>201401</v>
      </c>
      <c r="M43">
        <v>25656676</v>
      </c>
      <c r="P43">
        <v>201501</v>
      </c>
      <c r="Q43" s="1">
        <v>917009910.49000001</v>
      </c>
      <c r="R43" s="1">
        <v>20453501</v>
      </c>
      <c r="S43" s="2">
        <f t="shared" si="0"/>
        <v>2.2304558288874725E-2</v>
      </c>
      <c r="T43" s="1">
        <f t="shared" si="1"/>
        <v>896556409.49000001</v>
      </c>
    </row>
    <row r="44" spans="12:20" x14ac:dyDescent="0.25">
      <c r="L44">
        <v>201402</v>
      </c>
      <c r="M44">
        <v>24731655</v>
      </c>
      <c r="P44">
        <v>201502</v>
      </c>
      <c r="Q44" s="1">
        <v>868136857.38</v>
      </c>
      <c r="R44" s="1">
        <v>18548321</v>
      </c>
      <c r="S44" s="2">
        <f t="shared" si="0"/>
        <v>2.1365664690217209E-2</v>
      </c>
      <c r="T44" s="1">
        <f t="shared" si="1"/>
        <v>849588536.38</v>
      </c>
    </row>
    <row r="45" spans="12:20" x14ac:dyDescent="0.25">
      <c r="L45">
        <v>201403</v>
      </c>
      <c r="M45">
        <v>26437631</v>
      </c>
      <c r="P45">
        <v>201503</v>
      </c>
      <c r="Q45" s="1">
        <v>1015376725.75</v>
      </c>
      <c r="R45" s="1">
        <v>21602763</v>
      </c>
      <c r="S45" s="2">
        <f t="shared" si="0"/>
        <v>2.1275613722624272E-2</v>
      </c>
      <c r="T45" s="1">
        <f t="shared" si="1"/>
        <v>993773962.75</v>
      </c>
    </row>
    <row r="46" spans="12:20" x14ac:dyDescent="0.25">
      <c r="L46">
        <v>201404</v>
      </c>
      <c r="M46">
        <v>28585668</v>
      </c>
      <c r="P46">
        <v>201504</v>
      </c>
      <c r="Q46" s="1">
        <v>1077549626.4000001</v>
      </c>
      <c r="R46" s="1">
        <v>23776176</v>
      </c>
      <c r="S46" s="2">
        <f t="shared" si="0"/>
        <v>2.2065040363323352E-2</v>
      </c>
      <c r="T46" s="1">
        <f t="shared" si="1"/>
        <v>1053773450.4000001</v>
      </c>
    </row>
    <row r="47" spans="12:20" x14ac:dyDescent="0.25">
      <c r="L47">
        <v>201405</v>
      </c>
      <c r="M47">
        <v>28734449</v>
      </c>
      <c r="P47">
        <v>201505</v>
      </c>
      <c r="Q47" s="1">
        <v>1033924219.14</v>
      </c>
      <c r="R47" s="1">
        <v>22123778</v>
      </c>
      <c r="S47" s="2">
        <f t="shared" si="0"/>
        <v>2.1397871904385961E-2</v>
      </c>
      <c r="T47" s="1">
        <f t="shared" si="1"/>
        <v>1011800441.14</v>
      </c>
    </row>
    <row r="48" spans="12:20" x14ac:dyDescent="0.25">
      <c r="L48">
        <v>201406</v>
      </c>
      <c r="M48">
        <v>28360236</v>
      </c>
      <c r="P48">
        <v>201506</v>
      </c>
      <c r="Q48" s="1">
        <v>1162316284.0899999</v>
      </c>
      <c r="R48" s="1">
        <v>22756462</v>
      </c>
      <c r="S48" s="2">
        <f t="shared" si="0"/>
        <v>1.9578545281946625E-2</v>
      </c>
      <c r="T48" s="1">
        <f t="shared" si="1"/>
        <v>1139559822.0899999</v>
      </c>
    </row>
    <row r="49" spans="12:20" x14ac:dyDescent="0.25">
      <c r="L49">
        <v>201407</v>
      </c>
      <c r="M49">
        <v>28631508</v>
      </c>
      <c r="P49">
        <v>201507</v>
      </c>
      <c r="Q49" s="1">
        <v>1143933217.99</v>
      </c>
      <c r="R49" s="1">
        <v>23817095</v>
      </c>
      <c r="S49" s="2">
        <f t="shared" si="0"/>
        <v>2.082035439258326E-2</v>
      </c>
      <c r="T49" s="1">
        <f t="shared" si="1"/>
        <v>1120116122.99</v>
      </c>
    </row>
    <row r="50" spans="12:20" x14ac:dyDescent="0.25">
      <c r="L50">
        <v>201408</v>
      </c>
      <c r="M50">
        <v>24663594</v>
      </c>
      <c r="P50">
        <v>201508</v>
      </c>
      <c r="Q50" s="1">
        <v>1052527434.6900001</v>
      </c>
      <c r="R50" s="1">
        <v>20287768</v>
      </c>
      <c r="S50" s="2">
        <f t="shared" si="0"/>
        <v>1.9275286639892041E-2</v>
      </c>
      <c r="T50" s="1">
        <f t="shared" si="1"/>
        <v>1032239666.6900001</v>
      </c>
    </row>
    <row r="51" spans="12:20" x14ac:dyDescent="0.25">
      <c r="L51">
        <v>201409</v>
      </c>
      <c r="M51">
        <v>25359732</v>
      </c>
      <c r="P51">
        <v>201509</v>
      </c>
      <c r="Q51" s="1">
        <v>1072029858.24</v>
      </c>
      <c r="R51" s="1">
        <v>19690178</v>
      </c>
      <c r="S51" s="2">
        <f t="shared" si="0"/>
        <v>1.8367191779831822E-2</v>
      </c>
      <c r="T51" s="1">
        <f t="shared" si="1"/>
        <v>1052339680.24</v>
      </c>
    </row>
    <row r="52" spans="12:20" x14ac:dyDescent="0.25">
      <c r="L52">
        <v>201410</v>
      </c>
      <c r="M52">
        <v>27060002</v>
      </c>
      <c r="P52">
        <v>201510</v>
      </c>
      <c r="Q52" s="1">
        <v>1112969509.6099999</v>
      </c>
      <c r="R52" s="1">
        <v>19862701</v>
      </c>
      <c r="S52" s="2">
        <f t="shared" si="0"/>
        <v>1.7846581445847665E-2</v>
      </c>
      <c r="T52" s="1">
        <f t="shared" si="1"/>
        <v>1093106808.6099999</v>
      </c>
    </row>
    <row r="53" spans="12:20" x14ac:dyDescent="0.25">
      <c r="L53">
        <v>201411</v>
      </c>
      <c r="M53">
        <v>20293814</v>
      </c>
      <c r="P53">
        <v>201511</v>
      </c>
      <c r="Q53" s="1">
        <v>965085316.13999999</v>
      </c>
      <c r="R53" s="1">
        <v>16653992</v>
      </c>
      <c r="S53" s="2">
        <f t="shared" si="0"/>
        <v>1.7256497142252747E-2</v>
      </c>
      <c r="T53" s="1">
        <f t="shared" si="1"/>
        <v>948431324.13999999</v>
      </c>
    </row>
    <row r="54" spans="12:20" x14ac:dyDescent="0.25">
      <c r="L54">
        <v>201412</v>
      </c>
      <c r="M54">
        <v>21389048</v>
      </c>
      <c r="P54">
        <v>201512</v>
      </c>
      <c r="Q54" s="1">
        <v>992815359.83000004</v>
      </c>
      <c r="R54" s="1">
        <v>17488516</v>
      </c>
      <c r="S54" s="2">
        <f t="shared" si="0"/>
        <v>1.7615073968028215E-2</v>
      </c>
      <c r="T54" s="1">
        <f t="shared" si="1"/>
        <v>975326843.83000004</v>
      </c>
    </row>
    <row r="55" spans="12:20" x14ac:dyDescent="0.25">
      <c r="L55">
        <v>201501</v>
      </c>
      <c r="M55">
        <v>20453501</v>
      </c>
      <c r="P55">
        <v>201601</v>
      </c>
      <c r="Q55" s="1">
        <v>925471230.11000001</v>
      </c>
      <c r="R55" s="1">
        <v>15973258</v>
      </c>
      <c r="S55" s="2">
        <f t="shared" si="0"/>
        <v>1.7259594334554779E-2</v>
      </c>
      <c r="T55" s="1">
        <f t="shared" si="1"/>
        <v>909497972.11000001</v>
      </c>
    </row>
    <row r="56" spans="12:20" x14ac:dyDescent="0.25">
      <c r="L56">
        <v>201502</v>
      </c>
      <c r="M56">
        <v>18548321</v>
      </c>
    </row>
    <row r="57" spans="12:20" x14ac:dyDescent="0.25">
      <c r="L57">
        <v>201503</v>
      </c>
      <c r="M57">
        <v>21602763</v>
      </c>
    </row>
    <row r="58" spans="12:20" x14ac:dyDescent="0.25">
      <c r="L58">
        <v>201504</v>
      </c>
      <c r="M58">
        <v>23776176</v>
      </c>
    </row>
    <row r="59" spans="12:20" x14ac:dyDescent="0.25">
      <c r="L59">
        <v>201505</v>
      </c>
      <c r="M59">
        <v>22123778</v>
      </c>
    </row>
    <row r="60" spans="12:20" x14ac:dyDescent="0.25">
      <c r="L60">
        <v>201506</v>
      </c>
      <c r="M60">
        <v>22756462</v>
      </c>
    </row>
    <row r="61" spans="12:20" x14ac:dyDescent="0.25">
      <c r="L61">
        <v>201507</v>
      </c>
      <c r="M61">
        <v>23817095</v>
      </c>
    </row>
    <row r="62" spans="12:20" x14ac:dyDescent="0.25">
      <c r="L62">
        <v>201508</v>
      </c>
      <c r="M62">
        <v>20287768</v>
      </c>
    </row>
    <row r="63" spans="12:20" x14ac:dyDescent="0.25">
      <c r="L63">
        <v>201509</v>
      </c>
      <c r="M63">
        <v>19690178</v>
      </c>
    </row>
    <row r="64" spans="12:20" x14ac:dyDescent="0.25">
      <c r="L64">
        <v>201510</v>
      </c>
      <c r="M64">
        <v>19862701</v>
      </c>
    </row>
    <row r="65" spans="12:14" x14ac:dyDescent="0.25">
      <c r="L65">
        <v>201511</v>
      </c>
      <c r="M65">
        <v>16653992</v>
      </c>
    </row>
    <row r="66" spans="12:14" x14ac:dyDescent="0.25">
      <c r="L66">
        <v>201512</v>
      </c>
      <c r="M66">
        <v>17488516</v>
      </c>
    </row>
    <row r="67" spans="12:14" x14ac:dyDescent="0.25">
      <c r="L67">
        <v>201601</v>
      </c>
      <c r="M67">
        <v>15973258</v>
      </c>
      <c r="N67" s="1">
        <f>SUM(M56:M67)</f>
        <v>242581008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I1" workbookViewId="0">
      <selection activeCell="O1" sqref="O1:AG1048576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15.28515625" style="1" bestFit="1" customWidth="1"/>
    <col min="5" max="5" width="16.5703125" style="1" customWidth="1"/>
    <col min="6" max="6" width="20" style="1" customWidth="1"/>
    <col min="10" max="10" width="16.28515625" bestFit="1" customWidth="1"/>
    <col min="11" max="12" width="13.7109375" bestFit="1" customWidth="1"/>
  </cols>
  <sheetData>
    <row r="1" spans="1:12" ht="30" x14ac:dyDescent="0.25">
      <c r="A1" s="3" t="s">
        <v>0</v>
      </c>
      <c r="B1" s="3" t="s">
        <v>13</v>
      </c>
      <c r="C1" s="3" t="s">
        <v>27</v>
      </c>
      <c r="D1" s="4" t="s">
        <v>9</v>
      </c>
      <c r="E1" s="5" t="s">
        <v>10</v>
      </c>
      <c r="F1" s="5" t="s">
        <v>11</v>
      </c>
      <c r="I1" t="s">
        <v>13</v>
      </c>
      <c r="J1" t="s">
        <v>22</v>
      </c>
      <c r="K1" t="s">
        <v>23</v>
      </c>
      <c r="L1" t="s">
        <v>24</v>
      </c>
    </row>
    <row r="2" spans="1:12" x14ac:dyDescent="0.25">
      <c r="A2">
        <v>201108</v>
      </c>
      <c r="B2">
        <v>2012</v>
      </c>
      <c r="C2" t="s">
        <v>28</v>
      </c>
      <c r="D2" s="1">
        <v>797877135.19000006</v>
      </c>
      <c r="E2" s="1">
        <v>13526593.464069</v>
      </c>
      <c r="F2" s="1">
        <v>15107217</v>
      </c>
      <c r="I2">
        <v>2012</v>
      </c>
      <c r="J2" s="1">
        <f t="shared" ref="J2:L6" si="0">SUMIF($B:$B,$I2,D:D)</f>
        <v>8984284485.0100002</v>
      </c>
      <c r="K2" s="1">
        <f t="shared" si="0"/>
        <v>191161038.96199703</v>
      </c>
      <c r="L2" s="1">
        <f t="shared" si="0"/>
        <v>191698537</v>
      </c>
    </row>
    <row r="3" spans="1:12" x14ac:dyDescent="0.25">
      <c r="A3">
        <v>201109</v>
      </c>
      <c r="B3">
        <v>2012</v>
      </c>
      <c r="C3" t="s">
        <v>28</v>
      </c>
      <c r="D3" s="1">
        <v>738799806.92999995</v>
      </c>
      <c r="E3" s="1">
        <v>12695549.225513</v>
      </c>
      <c r="F3" s="1">
        <v>14691637</v>
      </c>
      <c r="I3">
        <v>2013</v>
      </c>
      <c r="J3" s="1">
        <f t="shared" si="0"/>
        <v>9989103403.5199986</v>
      </c>
      <c r="K3" s="1">
        <f t="shared" si="0"/>
        <v>358182350.45575702</v>
      </c>
      <c r="L3" s="1">
        <f t="shared" si="0"/>
        <v>293528705</v>
      </c>
    </row>
    <row r="4" spans="1:12" x14ac:dyDescent="0.25">
      <c r="A4">
        <v>201110</v>
      </c>
      <c r="B4">
        <v>2012</v>
      </c>
      <c r="C4" t="s">
        <v>28</v>
      </c>
      <c r="D4" s="1">
        <v>727003921.34000003</v>
      </c>
      <c r="E4" s="1">
        <v>13319526.625145001</v>
      </c>
      <c r="F4" s="1">
        <v>14451377</v>
      </c>
      <c r="I4">
        <v>2014</v>
      </c>
      <c r="J4" s="1">
        <f t="shared" si="0"/>
        <v>10979746806.889999</v>
      </c>
      <c r="K4" s="1">
        <f t="shared" si="0"/>
        <v>567206813.68203902</v>
      </c>
      <c r="L4" s="1">
        <f t="shared" si="0"/>
        <v>328521919</v>
      </c>
    </row>
    <row r="5" spans="1:12" x14ac:dyDescent="0.25">
      <c r="A5">
        <v>201111</v>
      </c>
      <c r="B5">
        <v>2012</v>
      </c>
      <c r="C5" t="s">
        <v>29</v>
      </c>
      <c r="D5" s="1">
        <v>689738517.09000003</v>
      </c>
      <c r="E5" s="1">
        <v>12733486.712433001</v>
      </c>
      <c r="F5" s="1">
        <v>13709438</v>
      </c>
      <c r="I5">
        <v>2015</v>
      </c>
      <c r="J5" s="1">
        <f t="shared" si="0"/>
        <v>12121273607.139999</v>
      </c>
      <c r="K5" s="1">
        <f t="shared" si="0"/>
        <v>713281507.84900606</v>
      </c>
      <c r="L5" s="1">
        <f t="shared" si="0"/>
        <v>271844286</v>
      </c>
    </row>
    <row r="6" spans="1:12" x14ac:dyDescent="0.25">
      <c r="A6">
        <v>201112</v>
      </c>
      <c r="B6">
        <v>2012</v>
      </c>
      <c r="C6" t="s">
        <v>29</v>
      </c>
      <c r="D6" s="1">
        <v>680264451.38</v>
      </c>
      <c r="E6" s="1">
        <v>12802788.142845999</v>
      </c>
      <c r="F6" s="1">
        <v>13554302</v>
      </c>
      <c r="I6">
        <v>2016</v>
      </c>
      <c r="J6" s="1">
        <f t="shared" si="0"/>
        <v>6120898708.6199999</v>
      </c>
      <c r="K6" s="1">
        <f t="shared" si="0"/>
        <v>385288237.89945698</v>
      </c>
      <c r="L6" s="1">
        <f t="shared" si="0"/>
        <v>109956413</v>
      </c>
    </row>
    <row r="7" spans="1:12" x14ac:dyDescent="0.25">
      <c r="A7">
        <v>201201</v>
      </c>
      <c r="B7">
        <v>2012</v>
      </c>
      <c r="C7" t="s">
        <v>29</v>
      </c>
      <c r="D7" s="1">
        <v>688703830.34000003</v>
      </c>
      <c r="E7" s="1">
        <v>13617644.441004999</v>
      </c>
      <c r="F7" s="1">
        <v>14847287</v>
      </c>
    </row>
    <row r="8" spans="1:12" x14ac:dyDescent="0.25">
      <c r="A8">
        <v>201202</v>
      </c>
      <c r="B8">
        <v>2012</v>
      </c>
      <c r="C8" t="s">
        <v>30</v>
      </c>
      <c r="D8" s="1">
        <v>682779551.34000003</v>
      </c>
      <c r="E8" s="1">
        <v>14866092.097625</v>
      </c>
      <c r="F8" s="1">
        <v>14324122</v>
      </c>
    </row>
    <row r="9" spans="1:12" x14ac:dyDescent="0.25">
      <c r="A9">
        <v>201203</v>
      </c>
      <c r="B9">
        <v>2012</v>
      </c>
      <c r="C9" t="s">
        <v>30</v>
      </c>
      <c r="D9" s="1">
        <v>768860164.70000005</v>
      </c>
      <c r="E9" s="1">
        <v>16995017.719211001</v>
      </c>
      <c r="F9" s="1">
        <v>16717106</v>
      </c>
    </row>
    <row r="10" spans="1:12" x14ac:dyDescent="0.25">
      <c r="A10">
        <v>201204</v>
      </c>
      <c r="B10">
        <v>2012</v>
      </c>
      <c r="C10" t="s">
        <v>30</v>
      </c>
      <c r="D10" s="1">
        <v>754601056.53999996</v>
      </c>
      <c r="E10" s="1">
        <v>17413311.363964003</v>
      </c>
      <c r="F10" s="1">
        <v>17189902</v>
      </c>
    </row>
    <row r="11" spans="1:12" x14ac:dyDescent="0.25">
      <c r="A11">
        <v>201205</v>
      </c>
      <c r="B11">
        <v>2012</v>
      </c>
      <c r="C11" t="s">
        <v>31</v>
      </c>
      <c r="D11" s="1">
        <v>824927479.48000002</v>
      </c>
      <c r="E11" s="1">
        <v>20287002.862569999</v>
      </c>
      <c r="F11" s="1">
        <v>20364997</v>
      </c>
    </row>
    <row r="12" spans="1:12" x14ac:dyDescent="0.25">
      <c r="A12">
        <v>201206</v>
      </c>
      <c r="B12">
        <v>2012</v>
      </c>
      <c r="C12" t="s">
        <v>31</v>
      </c>
      <c r="D12" s="1">
        <v>820238085.14999998</v>
      </c>
      <c r="E12" s="1">
        <v>21389689.234598</v>
      </c>
      <c r="F12" s="1">
        <v>17956397</v>
      </c>
    </row>
    <row r="13" spans="1:12" x14ac:dyDescent="0.25">
      <c r="A13">
        <v>201207</v>
      </c>
      <c r="B13">
        <v>2012</v>
      </c>
      <c r="C13" t="s">
        <v>31</v>
      </c>
      <c r="D13" s="1">
        <v>810490485.52999997</v>
      </c>
      <c r="E13" s="1">
        <v>21514337.073018</v>
      </c>
      <c r="F13" s="1">
        <v>18784755</v>
      </c>
    </row>
    <row r="14" spans="1:12" x14ac:dyDescent="0.25">
      <c r="A14">
        <v>201208</v>
      </c>
      <c r="B14">
        <f t="shared" ref="B14:B55" si="1">B2+1</f>
        <v>2013</v>
      </c>
      <c r="C14" t="s">
        <v>32</v>
      </c>
      <c r="D14" s="1">
        <v>857035369.41999996</v>
      </c>
      <c r="E14" s="1">
        <v>23348008.939647004</v>
      </c>
      <c r="F14" s="1">
        <v>18198155</v>
      </c>
    </row>
    <row r="15" spans="1:12" x14ac:dyDescent="0.25">
      <c r="A15">
        <v>201209</v>
      </c>
      <c r="B15">
        <f t="shared" si="1"/>
        <v>2013</v>
      </c>
      <c r="C15" t="s">
        <v>32</v>
      </c>
      <c r="D15" s="1">
        <v>740631090.33000004</v>
      </c>
      <c r="E15" s="1">
        <v>20421854.524684999</v>
      </c>
      <c r="F15" s="1">
        <v>16480855</v>
      </c>
    </row>
    <row r="16" spans="1:12" x14ac:dyDescent="0.25">
      <c r="A16">
        <v>201210</v>
      </c>
      <c r="B16">
        <f t="shared" si="1"/>
        <v>2013</v>
      </c>
      <c r="C16" t="s">
        <v>32</v>
      </c>
      <c r="D16" s="1">
        <v>863273677.63999999</v>
      </c>
      <c r="E16" s="1">
        <v>24204050.793320999</v>
      </c>
      <c r="F16" s="1">
        <v>22358477</v>
      </c>
    </row>
    <row r="17" spans="1:6" x14ac:dyDescent="0.25">
      <c r="A17">
        <v>201211</v>
      </c>
      <c r="B17">
        <f t="shared" si="1"/>
        <v>2013</v>
      </c>
      <c r="C17" t="s">
        <v>33</v>
      </c>
      <c r="D17" s="1">
        <v>780072107.63999999</v>
      </c>
      <c r="E17" s="1">
        <v>23641192.775112998</v>
      </c>
      <c r="F17" s="1">
        <v>21880346</v>
      </c>
    </row>
    <row r="18" spans="1:6" x14ac:dyDescent="0.25">
      <c r="A18">
        <v>201212</v>
      </c>
      <c r="B18">
        <f t="shared" si="1"/>
        <v>2013</v>
      </c>
      <c r="C18" t="s">
        <v>33</v>
      </c>
      <c r="D18" s="1">
        <v>687092940.50999999</v>
      </c>
      <c r="E18" s="1">
        <v>22543647.431339998</v>
      </c>
      <c r="F18" s="1">
        <v>18991679</v>
      </c>
    </row>
    <row r="19" spans="1:6" x14ac:dyDescent="0.25">
      <c r="A19">
        <v>201301</v>
      </c>
      <c r="B19">
        <f t="shared" si="1"/>
        <v>2013</v>
      </c>
      <c r="C19" t="s">
        <v>33</v>
      </c>
      <c r="D19" s="1">
        <v>805242168.94000006</v>
      </c>
      <c r="E19" s="1">
        <v>28148278.927691001</v>
      </c>
      <c r="F19" s="1">
        <v>23381745</v>
      </c>
    </row>
    <row r="20" spans="1:6" x14ac:dyDescent="0.25">
      <c r="A20">
        <v>201302</v>
      </c>
      <c r="B20">
        <f t="shared" si="1"/>
        <v>2013</v>
      </c>
      <c r="C20" t="s">
        <v>34</v>
      </c>
      <c r="D20" s="1">
        <v>731311658.58000004</v>
      </c>
      <c r="E20" s="1">
        <v>26857708.624131002</v>
      </c>
      <c r="F20" s="1">
        <v>23755942</v>
      </c>
    </row>
    <row r="21" spans="1:6" x14ac:dyDescent="0.25">
      <c r="A21">
        <v>201303</v>
      </c>
      <c r="B21">
        <f t="shared" si="1"/>
        <v>2013</v>
      </c>
      <c r="C21" t="s">
        <v>34</v>
      </c>
      <c r="D21" s="1">
        <v>810955481.54999995</v>
      </c>
      <c r="E21" s="1">
        <v>31427432.773561001</v>
      </c>
      <c r="F21" s="1">
        <v>27577619</v>
      </c>
    </row>
    <row r="22" spans="1:6" x14ac:dyDescent="0.25">
      <c r="A22">
        <v>201304</v>
      </c>
      <c r="B22">
        <f t="shared" si="1"/>
        <v>2013</v>
      </c>
      <c r="C22" t="s">
        <v>34</v>
      </c>
      <c r="D22" s="1">
        <v>895204094.51999998</v>
      </c>
      <c r="E22" s="1">
        <v>36521710.143728003</v>
      </c>
      <c r="F22" s="1">
        <v>30568598</v>
      </c>
    </row>
    <row r="23" spans="1:6" x14ac:dyDescent="0.25">
      <c r="A23">
        <v>201305</v>
      </c>
      <c r="B23">
        <f t="shared" si="1"/>
        <v>2013</v>
      </c>
      <c r="C23" t="s">
        <v>35</v>
      </c>
      <c r="D23" s="1">
        <v>943320375.62</v>
      </c>
      <c r="E23" s="1">
        <v>38865808.336409003</v>
      </c>
      <c r="F23" s="1">
        <v>29921528</v>
      </c>
    </row>
    <row r="24" spans="1:6" x14ac:dyDescent="0.25">
      <c r="A24">
        <v>201306</v>
      </c>
      <c r="B24">
        <f t="shared" si="1"/>
        <v>2013</v>
      </c>
      <c r="C24" t="s">
        <v>35</v>
      </c>
      <c r="D24" s="1">
        <v>915477087.01999998</v>
      </c>
      <c r="E24" s="1">
        <v>38851840.671537995</v>
      </c>
      <c r="F24" s="1">
        <v>29327575</v>
      </c>
    </row>
    <row r="25" spans="1:6" x14ac:dyDescent="0.25">
      <c r="A25">
        <v>201307</v>
      </c>
      <c r="B25">
        <f t="shared" si="1"/>
        <v>2013</v>
      </c>
      <c r="C25" t="s">
        <v>35</v>
      </c>
      <c r="D25" s="1">
        <v>959487351.75</v>
      </c>
      <c r="E25" s="1">
        <v>43350816.514593005</v>
      </c>
      <c r="F25" s="1">
        <v>31086186</v>
      </c>
    </row>
    <row r="26" spans="1:6" x14ac:dyDescent="0.25">
      <c r="A26">
        <v>201308</v>
      </c>
      <c r="B26">
        <f t="shared" si="1"/>
        <v>2014</v>
      </c>
      <c r="C26" t="s">
        <v>36</v>
      </c>
      <c r="D26" s="1">
        <v>923514402.80999994</v>
      </c>
      <c r="E26" s="1">
        <v>42739168.525259003</v>
      </c>
      <c r="F26" s="1">
        <v>29799281</v>
      </c>
    </row>
    <row r="27" spans="1:6" x14ac:dyDescent="0.25">
      <c r="A27">
        <v>201309</v>
      </c>
      <c r="B27">
        <f t="shared" si="1"/>
        <v>2014</v>
      </c>
      <c r="C27" t="s">
        <v>36</v>
      </c>
      <c r="D27" s="1">
        <v>857984385</v>
      </c>
      <c r="E27" s="1">
        <v>39345476.292348005</v>
      </c>
      <c r="F27" s="1">
        <v>25506226</v>
      </c>
    </row>
    <row r="28" spans="1:6" x14ac:dyDescent="0.25">
      <c r="A28">
        <v>201310</v>
      </c>
      <c r="B28">
        <f t="shared" si="1"/>
        <v>2014</v>
      </c>
      <c r="C28" t="s">
        <v>36</v>
      </c>
      <c r="D28" s="1">
        <v>972316404.30999994</v>
      </c>
      <c r="E28" s="1">
        <v>45373805.824390002</v>
      </c>
      <c r="F28" s="1">
        <v>31139529</v>
      </c>
    </row>
    <row r="29" spans="1:6" x14ac:dyDescent="0.25">
      <c r="A29">
        <v>201311</v>
      </c>
      <c r="B29">
        <f t="shared" si="1"/>
        <v>2014</v>
      </c>
      <c r="C29" t="s">
        <v>37</v>
      </c>
      <c r="D29" s="1">
        <v>832667479.26999998</v>
      </c>
      <c r="E29" s="1">
        <v>40130427.955212004</v>
      </c>
      <c r="F29" s="1">
        <v>26786357</v>
      </c>
    </row>
    <row r="30" spans="1:6" x14ac:dyDescent="0.25">
      <c r="A30">
        <v>201312</v>
      </c>
      <c r="B30">
        <f t="shared" si="1"/>
        <v>2014</v>
      </c>
      <c r="C30" t="s">
        <v>37</v>
      </c>
      <c r="D30" s="1">
        <v>786624397.22000003</v>
      </c>
      <c r="E30" s="1">
        <v>39480294.357664004</v>
      </c>
      <c r="F30" s="1">
        <v>24152703</v>
      </c>
    </row>
    <row r="31" spans="1:6" x14ac:dyDescent="0.25">
      <c r="A31">
        <v>201401</v>
      </c>
      <c r="B31">
        <f t="shared" si="1"/>
        <v>2014</v>
      </c>
      <c r="C31" t="s">
        <v>37</v>
      </c>
      <c r="D31" s="1">
        <v>850394722.70000005</v>
      </c>
      <c r="E31" s="1">
        <v>44007314.338163003</v>
      </c>
      <c r="F31" s="1">
        <v>25656676</v>
      </c>
    </row>
    <row r="32" spans="1:6" x14ac:dyDescent="0.25">
      <c r="A32">
        <v>201402</v>
      </c>
      <c r="B32">
        <f t="shared" si="1"/>
        <v>2014</v>
      </c>
      <c r="C32" t="s">
        <v>38</v>
      </c>
      <c r="D32" s="1">
        <v>796177986.07000005</v>
      </c>
      <c r="E32" s="1">
        <v>41951229.886702001</v>
      </c>
      <c r="F32" s="1">
        <v>24731655</v>
      </c>
    </row>
    <row r="33" spans="1:6" x14ac:dyDescent="0.25">
      <c r="A33">
        <v>201403</v>
      </c>
      <c r="B33">
        <f t="shared" si="1"/>
        <v>2014</v>
      </c>
      <c r="C33" t="s">
        <v>38</v>
      </c>
      <c r="D33" s="1">
        <v>891429209.46000004</v>
      </c>
      <c r="E33" s="1">
        <v>47656946.953747995</v>
      </c>
      <c r="F33" s="1">
        <v>26437631</v>
      </c>
    </row>
    <row r="34" spans="1:6" x14ac:dyDescent="0.25">
      <c r="A34">
        <v>201404</v>
      </c>
      <c r="B34">
        <f t="shared" si="1"/>
        <v>2014</v>
      </c>
      <c r="C34" t="s">
        <v>38</v>
      </c>
      <c r="D34" s="1">
        <v>984656304.42999995</v>
      </c>
      <c r="E34" s="1">
        <v>53477156.590566002</v>
      </c>
      <c r="F34" s="1">
        <v>28585668</v>
      </c>
    </row>
    <row r="35" spans="1:6" x14ac:dyDescent="0.25">
      <c r="A35">
        <v>201405</v>
      </c>
      <c r="B35">
        <f t="shared" si="1"/>
        <v>2014</v>
      </c>
      <c r="C35" t="s">
        <v>39</v>
      </c>
      <c r="D35" s="1">
        <v>995973075.79999995</v>
      </c>
      <c r="E35" s="1">
        <v>55320878.917862996</v>
      </c>
      <c r="F35" s="1">
        <v>28734449</v>
      </c>
    </row>
    <row r="36" spans="1:6" x14ac:dyDescent="0.25">
      <c r="A36">
        <v>201406</v>
      </c>
      <c r="B36">
        <f t="shared" si="1"/>
        <v>2014</v>
      </c>
      <c r="C36" t="s">
        <v>39</v>
      </c>
      <c r="D36" s="1">
        <v>1032334834.36</v>
      </c>
      <c r="E36" s="1">
        <v>57864567.441589005</v>
      </c>
      <c r="F36" s="1">
        <v>28360236</v>
      </c>
    </row>
    <row r="37" spans="1:6" x14ac:dyDescent="0.25">
      <c r="A37">
        <v>201407</v>
      </c>
      <c r="B37">
        <f t="shared" si="1"/>
        <v>2014</v>
      </c>
      <c r="C37" t="s">
        <v>39</v>
      </c>
      <c r="D37" s="1">
        <v>1055673605.46</v>
      </c>
      <c r="E37" s="1">
        <v>59859546.598535001</v>
      </c>
      <c r="F37" s="1">
        <v>28631508</v>
      </c>
    </row>
    <row r="38" spans="1:6" x14ac:dyDescent="0.25">
      <c r="A38">
        <v>201408</v>
      </c>
      <c r="B38">
        <f t="shared" si="1"/>
        <v>2015</v>
      </c>
      <c r="C38" t="s">
        <v>40</v>
      </c>
      <c r="D38" s="1">
        <v>977656692.70000005</v>
      </c>
      <c r="E38" s="1">
        <v>55205796.238714002</v>
      </c>
      <c r="F38" s="1">
        <v>24663594</v>
      </c>
    </row>
    <row r="39" spans="1:6" x14ac:dyDescent="0.25">
      <c r="A39">
        <v>201409</v>
      </c>
      <c r="B39">
        <f t="shared" si="1"/>
        <v>2015</v>
      </c>
      <c r="C39" t="s">
        <v>40</v>
      </c>
      <c r="D39" s="1">
        <v>1022829901.1</v>
      </c>
      <c r="E39" s="1">
        <v>55784590.939379998</v>
      </c>
      <c r="F39" s="1">
        <v>25359732</v>
      </c>
    </row>
    <row r="40" spans="1:6" x14ac:dyDescent="0.25">
      <c r="A40">
        <v>201410</v>
      </c>
      <c r="B40">
        <f t="shared" si="1"/>
        <v>2015</v>
      </c>
      <c r="C40" t="s">
        <v>40</v>
      </c>
      <c r="D40" s="1">
        <v>1086986137.51</v>
      </c>
      <c r="E40" s="1">
        <v>61623700.264017999</v>
      </c>
      <c r="F40" s="1">
        <v>27060002</v>
      </c>
    </row>
    <row r="41" spans="1:6" x14ac:dyDescent="0.25">
      <c r="A41">
        <v>201411</v>
      </c>
      <c r="B41">
        <f t="shared" si="1"/>
        <v>2015</v>
      </c>
      <c r="C41" t="s">
        <v>41</v>
      </c>
      <c r="D41" s="1">
        <v>887997745.27999997</v>
      </c>
      <c r="E41" s="1">
        <v>51079259.110071003</v>
      </c>
      <c r="F41" s="1">
        <v>20293814</v>
      </c>
    </row>
    <row r="42" spans="1:6" x14ac:dyDescent="0.25">
      <c r="A42">
        <v>201412</v>
      </c>
      <c r="B42">
        <f t="shared" si="1"/>
        <v>2015</v>
      </c>
      <c r="C42" t="s">
        <v>41</v>
      </c>
      <c r="D42" s="1">
        <v>927556289.30999994</v>
      </c>
      <c r="E42" s="1">
        <v>52997607.904855005</v>
      </c>
      <c r="F42" s="1">
        <v>21389048</v>
      </c>
    </row>
    <row r="43" spans="1:6" x14ac:dyDescent="0.25">
      <c r="A43">
        <v>201501</v>
      </c>
      <c r="B43">
        <f t="shared" si="1"/>
        <v>2015</v>
      </c>
      <c r="C43" t="s">
        <v>41</v>
      </c>
      <c r="D43" s="1">
        <v>917009910.49000001</v>
      </c>
      <c r="E43" s="1">
        <v>54049924.731558003</v>
      </c>
      <c r="F43" s="1">
        <v>20453501</v>
      </c>
    </row>
    <row r="44" spans="1:6" x14ac:dyDescent="0.25">
      <c r="A44">
        <v>201502</v>
      </c>
      <c r="B44">
        <f t="shared" si="1"/>
        <v>2015</v>
      </c>
      <c r="C44" t="s">
        <v>42</v>
      </c>
      <c r="D44" s="1">
        <v>868136857.38</v>
      </c>
      <c r="E44" s="1">
        <v>50335102.726006001</v>
      </c>
      <c r="F44" s="1">
        <v>18548321</v>
      </c>
    </row>
    <row r="45" spans="1:6" x14ac:dyDescent="0.25">
      <c r="A45">
        <v>201503</v>
      </c>
      <c r="B45">
        <f t="shared" si="1"/>
        <v>2015</v>
      </c>
      <c r="C45" t="s">
        <v>42</v>
      </c>
      <c r="D45" s="1">
        <v>1015376725.75</v>
      </c>
      <c r="E45" s="1">
        <v>59540388.710972004</v>
      </c>
      <c r="F45" s="1">
        <v>21602763</v>
      </c>
    </row>
    <row r="46" spans="1:6" x14ac:dyDescent="0.25">
      <c r="A46">
        <v>201504</v>
      </c>
      <c r="B46">
        <f t="shared" si="1"/>
        <v>2015</v>
      </c>
      <c r="C46" t="s">
        <v>42</v>
      </c>
      <c r="D46" s="1">
        <v>1077549626.4000001</v>
      </c>
      <c r="E46" s="1">
        <v>65455207.726751</v>
      </c>
      <c r="F46" s="1">
        <v>23776176</v>
      </c>
    </row>
    <row r="47" spans="1:6" x14ac:dyDescent="0.25">
      <c r="A47">
        <v>201505</v>
      </c>
      <c r="B47">
        <f t="shared" si="1"/>
        <v>2015</v>
      </c>
      <c r="C47" t="s">
        <v>43</v>
      </c>
      <c r="D47" s="1">
        <v>1033924219.14</v>
      </c>
      <c r="E47" s="1">
        <v>63708635.530874006</v>
      </c>
      <c r="F47" s="1">
        <v>22123778</v>
      </c>
    </row>
    <row r="48" spans="1:6" x14ac:dyDescent="0.25">
      <c r="A48">
        <v>201506</v>
      </c>
      <c r="B48">
        <f t="shared" si="1"/>
        <v>2015</v>
      </c>
      <c r="C48" t="s">
        <v>43</v>
      </c>
      <c r="D48" s="1">
        <v>1162316284.0899999</v>
      </c>
      <c r="E48" s="1">
        <v>71281858.523579001</v>
      </c>
      <c r="F48" s="1">
        <v>22756462</v>
      </c>
    </row>
    <row r="49" spans="1:6" x14ac:dyDescent="0.25">
      <c r="A49">
        <v>201507</v>
      </c>
      <c r="B49">
        <f t="shared" si="1"/>
        <v>2015</v>
      </c>
      <c r="C49" t="s">
        <v>43</v>
      </c>
      <c r="D49" s="1">
        <v>1143933217.99</v>
      </c>
      <c r="E49" s="1">
        <v>72219435.442228004</v>
      </c>
      <c r="F49" s="1">
        <v>23817095</v>
      </c>
    </row>
    <row r="50" spans="1:6" x14ac:dyDescent="0.25">
      <c r="A50">
        <v>201508</v>
      </c>
      <c r="B50">
        <f t="shared" si="1"/>
        <v>2016</v>
      </c>
      <c r="C50" t="s">
        <v>44</v>
      </c>
      <c r="D50" s="1">
        <v>1052527434.6900001</v>
      </c>
      <c r="E50" s="1">
        <v>65886747.499652997</v>
      </c>
      <c r="F50" s="1">
        <v>20287768</v>
      </c>
    </row>
    <row r="51" spans="1:6" x14ac:dyDescent="0.25">
      <c r="A51">
        <v>201509</v>
      </c>
      <c r="B51">
        <f t="shared" si="1"/>
        <v>2016</v>
      </c>
      <c r="C51" t="s">
        <v>44</v>
      </c>
      <c r="D51" s="1">
        <v>1072029858.24</v>
      </c>
      <c r="E51" s="1">
        <v>66551615.103821002</v>
      </c>
      <c r="F51" s="1">
        <v>19690178</v>
      </c>
    </row>
    <row r="52" spans="1:6" x14ac:dyDescent="0.25">
      <c r="A52">
        <v>201510</v>
      </c>
      <c r="B52">
        <f t="shared" si="1"/>
        <v>2016</v>
      </c>
      <c r="C52" t="s">
        <v>44</v>
      </c>
      <c r="D52" s="1">
        <v>1112969509.6099999</v>
      </c>
      <c r="E52" s="1">
        <v>69612250.118054003</v>
      </c>
      <c r="F52" s="1">
        <v>19862701</v>
      </c>
    </row>
    <row r="53" spans="1:6" x14ac:dyDescent="0.25">
      <c r="A53">
        <v>201511</v>
      </c>
      <c r="B53">
        <f t="shared" si="1"/>
        <v>2016</v>
      </c>
      <c r="C53" t="s">
        <v>45</v>
      </c>
      <c r="D53" s="1">
        <v>965085316.13999999</v>
      </c>
      <c r="E53" s="1">
        <v>59597993.682213999</v>
      </c>
      <c r="F53" s="1">
        <v>16653992</v>
      </c>
    </row>
    <row r="54" spans="1:6" x14ac:dyDescent="0.25">
      <c r="A54">
        <v>201512</v>
      </c>
      <c r="B54">
        <f t="shared" si="1"/>
        <v>2016</v>
      </c>
      <c r="C54" t="s">
        <v>45</v>
      </c>
      <c r="D54" s="1">
        <v>992815359.83000004</v>
      </c>
      <c r="E54" s="1">
        <v>63090421.481163993</v>
      </c>
      <c r="F54" s="1">
        <v>17488516</v>
      </c>
    </row>
    <row r="55" spans="1:6" x14ac:dyDescent="0.25">
      <c r="A55">
        <v>201601</v>
      </c>
      <c r="B55">
        <f t="shared" si="1"/>
        <v>2016</v>
      </c>
      <c r="C55" t="s">
        <v>45</v>
      </c>
      <c r="D55" s="1">
        <v>925471230.11000001</v>
      </c>
      <c r="E55" s="1">
        <v>60549210.014550999</v>
      </c>
      <c r="F55" s="1">
        <v>15973258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L21" sqref="L21"/>
    </sheetView>
  </sheetViews>
  <sheetFormatPr defaultRowHeight="15" x14ac:dyDescent="0.25"/>
  <cols>
    <col min="2" max="2" width="18.140625" style="1" bestFit="1" customWidth="1"/>
    <col min="3" max="3" width="15.28515625" style="1" bestFit="1" customWidth="1"/>
    <col min="4" max="4" width="18.140625" style="1" bestFit="1" customWidth="1"/>
  </cols>
  <sheetData>
    <row r="1" spans="1:4" x14ac:dyDescent="0.25">
      <c r="A1" t="s">
        <v>27</v>
      </c>
      <c r="B1" s="1" t="s">
        <v>47</v>
      </c>
      <c r="C1" s="1" t="s">
        <v>46</v>
      </c>
      <c r="D1" s="1" t="s">
        <v>48</v>
      </c>
    </row>
    <row r="2" spans="1:4" x14ac:dyDescent="0.25">
      <c r="A2" t="s">
        <v>28</v>
      </c>
      <c r="B2" s="1">
        <f>SUMIF('HIGH LEVEL'!$C:$C,$A2,'HIGH LEVEL'!D:D)</f>
        <v>2263680863.46</v>
      </c>
      <c r="C2" s="1">
        <f>SUMIF('HIGH LEVEL'!$C:$C,$A2,'HIGH LEVEL'!F:F)</f>
        <v>44250231</v>
      </c>
      <c r="D2" s="1">
        <f t="shared" ref="D2:D19" si="0">B2-C2</f>
        <v>2219430632.46</v>
      </c>
    </row>
    <row r="3" spans="1:4" x14ac:dyDescent="0.25">
      <c r="A3" t="s">
        <v>29</v>
      </c>
      <c r="B3" s="1">
        <f>SUMIF('HIGH LEVEL'!$C:$C,$A3,'HIGH LEVEL'!D:D)</f>
        <v>2058706798.8099999</v>
      </c>
      <c r="C3" s="1">
        <f>SUMIF('HIGH LEVEL'!$C:$C,$A3,'HIGH LEVEL'!F:F)</f>
        <v>42111027</v>
      </c>
      <c r="D3" s="1">
        <f t="shared" si="0"/>
        <v>2016595771.8099999</v>
      </c>
    </row>
    <row r="4" spans="1:4" x14ac:dyDescent="0.25">
      <c r="A4" t="s">
        <v>30</v>
      </c>
      <c r="B4" s="1">
        <f>SUMIF('HIGH LEVEL'!$C:$C,$A4,'HIGH LEVEL'!D:D)</f>
        <v>2206240772.5799999</v>
      </c>
      <c r="C4" s="1">
        <f>SUMIF('HIGH LEVEL'!$C:$C,$A4,'HIGH LEVEL'!F:F)</f>
        <v>48231130</v>
      </c>
      <c r="D4" s="1">
        <f t="shared" si="0"/>
        <v>2158009642.5799999</v>
      </c>
    </row>
    <row r="5" spans="1:4" x14ac:dyDescent="0.25">
      <c r="A5" t="s">
        <v>31</v>
      </c>
      <c r="B5" s="1">
        <f>SUMIF('HIGH LEVEL'!$C:$C,$A5,'HIGH LEVEL'!D:D)</f>
        <v>2455656050.1599998</v>
      </c>
      <c r="C5" s="1">
        <f>SUMIF('HIGH LEVEL'!$C:$C,$A5,'HIGH LEVEL'!F:F)</f>
        <v>57106149</v>
      </c>
      <c r="D5" s="1">
        <f t="shared" si="0"/>
        <v>2398549901.1599998</v>
      </c>
    </row>
    <row r="6" spans="1:4" x14ac:dyDescent="0.25">
      <c r="A6" t="s">
        <v>32</v>
      </c>
      <c r="B6" s="1">
        <f>SUMIF('HIGH LEVEL'!$C:$C,$A6,'HIGH LEVEL'!D:D)</f>
        <v>2460940137.3899999</v>
      </c>
      <c r="C6" s="1">
        <f>SUMIF('HIGH LEVEL'!$C:$C,$A6,'HIGH LEVEL'!F:F)</f>
        <v>57037487</v>
      </c>
      <c r="D6" s="1">
        <f t="shared" si="0"/>
        <v>2403902650.3899999</v>
      </c>
    </row>
    <row r="7" spans="1:4" x14ac:dyDescent="0.25">
      <c r="A7" t="s">
        <v>33</v>
      </c>
      <c r="B7" s="1">
        <f>SUMIF('HIGH LEVEL'!$C:$C,$A7,'HIGH LEVEL'!D:D)</f>
        <v>2272407217.0900002</v>
      </c>
      <c r="C7" s="1">
        <f>SUMIF('HIGH LEVEL'!$C:$C,$A7,'HIGH LEVEL'!F:F)</f>
        <v>64253770</v>
      </c>
      <c r="D7" s="1">
        <f t="shared" si="0"/>
        <v>2208153447.0900002</v>
      </c>
    </row>
    <row r="8" spans="1:4" x14ac:dyDescent="0.25">
      <c r="A8" t="s">
        <v>34</v>
      </c>
      <c r="B8" s="1">
        <f>SUMIF('HIGH LEVEL'!$C:$C,$A8,'HIGH LEVEL'!D:D)</f>
        <v>2437471234.6500001</v>
      </c>
      <c r="C8" s="1">
        <f>SUMIF('HIGH LEVEL'!$C:$C,$A8,'HIGH LEVEL'!F:F)</f>
        <v>81902159</v>
      </c>
      <c r="D8" s="1">
        <f t="shared" si="0"/>
        <v>2355569075.6500001</v>
      </c>
    </row>
    <row r="9" spans="1:4" x14ac:dyDescent="0.25">
      <c r="A9" t="s">
        <v>35</v>
      </c>
      <c r="B9" s="1">
        <f>SUMIF('HIGH LEVEL'!$C:$C,$A9,'HIGH LEVEL'!D:D)</f>
        <v>2818284814.3899999</v>
      </c>
      <c r="C9" s="1">
        <f>SUMIF('HIGH LEVEL'!$C:$C,$A9,'HIGH LEVEL'!F:F)</f>
        <v>90335289</v>
      </c>
      <c r="D9" s="1">
        <f t="shared" si="0"/>
        <v>2727949525.3899999</v>
      </c>
    </row>
    <row r="10" spans="1:4" x14ac:dyDescent="0.25">
      <c r="A10" t="s">
        <v>36</v>
      </c>
      <c r="B10" s="1">
        <f>SUMIF('HIGH LEVEL'!$C:$C,$A10,'HIGH LEVEL'!D:D)</f>
        <v>2753815192.1199999</v>
      </c>
      <c r="C10" s="1">
        <f>SUMIF('HIGH LEVEL'!$C:$C,$A10,'HIGH LEVEL'!F:F)</f>
        <v>86445036</v>
      </c>
      <c r="D10" s="1">
        <f t="shared" si="0"/>
        <v>2667370156.1199999</v>
      </c>
    </row>
    <row r="11" spans="1:4" x14ac:dyDescent="0.25">
      <c r="A11" t="s">
        <v>37</v>
      </c>
      <c r="B11" s="1">
        <f>SUMIF('HIGH LEVEL'!$C:$C,$A11,'HIGH LEVEL'!D:D)</f>
        <v>2469686599.1900001</v>
      </c>
      <c r="C11" s="1">
        <f>SUMIF('HIGH LEVEL'!$C:$C,$A11,'HIGH LEVEL'!F:F)</f>
        <v>76595736</v>
      </c>
      <c r="D11" s="1">
        <f t="shared" si="0"/>
        <v>2393090863.1900001</v>
      </c>
    </row>
    <row r="12" spans="1:4" x14ac:dyDescent="0.25">
      <c r="A12" t="s">
        <v>38</v>
      </c>
      <c r="B12" s="1">
        <f>SUMIF('HIGH LEVEL'!$C:$C,$A12,'HIGH LEVEL'!D:D)</f>
        <v>2672263499.96</v>
      </c>
      <c r="C12" s="1">
        <f>SUMIF('HIGH LEVEL'!$C:$C,$A12,'HIGH LEVEL'!F:F)</f>
        <v>79754954</v>
      </c>
      <c r="D12" s="1">
        <f t="shared" si="0"/>
        <v>2592508545.96</v>
      </c>
    </row>
    <row r="13" spans="1:4" x14ac:dyDescent="0.25">
      <c r="A13" t="s">
        <v>39</v>
      </c>
      <c r="B13" s="1">
        <f>SUMIF('HIGH LEVEL'!$C:$C,$A13,'HIGH LEVEL'!D:D)</f>
        <v>3083981515.6199999</v>
      </c>
      <c r="C13" s="1">
        <f>SUMIF('HIGH LEVEL'!$C:$C,$A13,'HIGH LEVEL'!F:F)</f>
        <v>85726193</v>
      </c>
      <c r="D13" s="1">
        <f t="shared" si="0"/>
        <v>2998255322.6199999</v>
      </c>
    </row>
    <row r="14" spans="1:4" x14ac:dyDescent="0.25">
      <c r="A14" t="s">
        <v>40</v>
      </c>
      <c r="B14" s="1">
        <f>SUMIF('HIGH LEVEL'!$C:$C,$A14,'HIGH LEVEL'!D:D)</f>
        <v>3087472731.3100004</v>
      </c>
      <c r="C14" s="1">
        <f>SUMIF('HIGH LEVEL'!$C:$C,$A14,'HIGH LEVEL'!F:F)</f>
        <v>77083328</v>
      </c>
      <c r="D14" s="1">
        <f t="shared" si="0"/>
        <v>3010389403.3100004</v>
      </c>
    </row>
    <row r="15" spans="1:4" x14ac:dyDescent="0.25">
      <c r="A15" t="s">
        <v>41</v>
      </c>
      <c r="B15" s="1">
        <f>SUMIF('HIGH LEVEL'!$C:$C,$A15,'HIGH LEVEL'!D:D)</f>
        <v>2732563945.0799999</v>
      </c>
      <c r="C15" s="1">
        <f>SUMIF('HIGH LEVEL'!$C:$C,$A15,'HIGH LEVEL'!F:F)</f>
        <v>62136363</v>
      </c>
      <c r="D15" s="1">
        <f t="shared" si="0"/>
        <v>2670427582.0799999</v>
      </c>
    </row>
    <row r="16" spans="1:4" x14ac:dyDescent="0.25">
      <c r="A16" t="s">
        <v>42</v>
      </c>
      <c r="B16" s="1">
        <f>SUMIF('HIGH LEVEL'!$C:$C,$A16,'HIGH LEVEL'!D:D)</f>
        <v>2961063209.5300002</v>
      </c>
      <c r="C16" s="1">
        <f>SUMIF('HIGH LEVEL'!$C:$C,$A16,'HIGH LEVEL'!F:F)</f>
        <v>63927260</v>
      </c>
      <c r="D16" s="1">
        <f t="shared" si="0"/>
        <v>2897135949.5300002</v>
      </c>
    </row>
    <row r="17" spans="1:4" x14ac:dyDescent="0.25">
      <c r="A17" t="s">
        <v>43</v>
      </c>
      <c r="B17" s="1">
        <f>SUMIF('HIGH LEVEL'!$C:$C,$A17,'HIGH LEVEL'!D:D)</f>
        <v>3340173721.2200003</v>
      </c>
      <c r="C17" s="1">
        <f>SUMIF('HIGH LEVEL'!$C:$C,$A17,'HIGH LEVEL'!F:F)</f>
        <v>68697335</v>
      </c>
      <c r="D17" s="1">
        <f t="shared" si="0"/>
        <v>3271476386.2200003</v>
      </c>
    </row>
    <row r="18" spans="1:4" x14ac:dyDescent="0.25">
      <c r="A18" t="s">
        <v>44</v>
      </c>
      <c r="B18" s="1">
        <f>SUMIF('HIGH LEVEL'!$C:$C,$A18,'HIGH LEVEL'!D:D)</f>
        <v>3237526802.54</v>
      </c>
      <c r="C18" s="1">
        <f>SUMIF('HIGH LEVEL'!$C:$C,$A18,'HIGH LEVEL'!F:F)</f>
        <v>59840647</v>
      </c>
      <c r="D18" s="1">
        <f t="shared" si="0"/>
        <v>3177686155.54</v>
      </c>
    </row>
    <row r="19" spans="1:4" x14ac:dyDescent="0.25">
      <c r="A19" t="s">
        <v>45</v>
      </c>
      <c r="B19" s="1">
        <f>SUMIF('HIGH LEVEL'!$C:$C,$A19,'HIGH LEVEL'!D:D)</f>
        <v>2883371906.0799999</v>
      </c>
      <c r="C19" s="1">
        <f>SUMIF('HIGH LEVEL'!$C:$C,$A19,'HIGH LEVEL'!F:F)</f>
        <v>50115766</v>
      </c>
      <c r="D19" s="1">
        <f t="shared" si="0"/>
        <v>2833256140.0799999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N9" sqref="N9"/>
    </sheetView>
  </sheetViews>
  <sheetFormatPr defaultRowHeight="15" x14ac:dyDescent="0.25"/>
  <cols>
    <col min="1" max="1" width="12.140625" style="6" bestFit="1" customWidth="1"/>
    <col min="2" max="2" width="19" style="6" bestFit="1" customWidth="1"/>
    <col min="3" max="3" width="16" style="6" customWidth="1"/>
    <col min="4" max="4" width="9.140625" style="9"/>
    <col min="5" max="5" width="19" style="6" bestFit="1" customWidth="1"/>
    <col min="6" max="6" width="9.140625" style="6"/>
    <col min="7" max="7" width="12.85546875" style="6" bestFit="1" customWidth="1"/>
    <col min="8" max="8" width="9" style="10" bestFit="1" customWidth="1"/>
    <col min="9" max="9" width="13.28515625" style="10" bestFit="1" customWidth="1"/>
    <col min="10" max="10" width="14.85546875" style="6" bestFit="1" customWidth="1"/>
    <col min="11" max="11" width="15.5703125" style="10" bestFit="1" customWidth="1"/>
    <col min="12" max="16384" width="9.140625" style="6"/>
  </cols>
  <sheetData>
    <row r="1" spans="1:11" ht="15.75" thickBot="1" x14ac:dyDescent="0.3"/>
    <row r="2" spans="1:11" ht="21" x14ac:dyDescent="0.35">
      <c r="A2" s="29" t="s">
        <v>12</v>
      </c>
      <c r="B2" s="29"/>
      <c r="C2" s="29"/>
      <c r="D2" s="29"/>
      <c r="E2" s="29"/>
      <c r="G2" s="30" t="s">
        <v>12</v>
      </c>
      <c r="H2" s="31"/>
      <c r="I2" s="31"/>
      <c r="J2" s="31"/>
      <c r="K2" s="32"/>
    </row>
    <row r="3" spans="1:11" ht="45.75" thickBot="1" x14ac:dyDescent="0.3">
      <c r="A3" s="7" t="s">
        <v>13</v>
      </c>
      <c r="B3" s="7" t="s">
        <v>14</v>
      </c>
      <c r="C3" s="7" t="s">
        <v>15</v>
      </c>
      <c r="D3" s="13" t="s">
        <v>16</v>
      </c>
      <c r="E3" s="7" t="s">
        <v>17</v>
      </c>
      <c r="G3" s="25" t="s">
        <v>13</v>
      </c>
      <c r="H3" s="26" t="s">
        <v>14</v>
      </c>
      <c r="I3" s="26" t="s">
        <v>50</v>
      </c>
      <c r="J3" s="27" t="s">
        <v>16</v>
      </c>
      <c r="K3" s="28" t="s">
        <v>17</v>
      </c>
    </row>
    <row r="4" spans="1:11" ht="15.75" thickTop="1" x14ac:dyDescent="0.25">
      <c r="A4" s="6" t="s">
        <v>18</v>
      </c>
      <c r="B4" s="10">
        <v>8984284485.0100002</v>
      </c>
      <c r="C4" s="10">
        <v>191698537</v>
      </c>
      <c r="D4" s="9">
        <f>C4/B4</f>
        <v>2.1337095605091654E-2</v>
      </c>
      <c r="E4" s="10">
        <f>B4-C4</f>
        <v>8792585948.0100002</v>
      </c>
      <c r="G4" s="15" t="s">
        <v>18</v>
      </c>
      <c r="H4" s="16">
        <f>B4/1000000</f>
        <v>8984.2844850100009</v>
      </c>
      <c r="I4" s="16">
        <f>C4/1000000</f>
        <v>191.69853699999999</v>
      </c>
      <c r="J4" s="17">
        <f>I4/H4</f>
        <v>2.1337095605091651E-2</v>
      </c>
      <c r="K4" s="18">
        <f>E4/1000000</f>
        <v>8792.5859480100007</v>
      </c>
    </row>
    <row r="5" spans="1:11" x14ac:dyDescent="0.25">
      <c r="A5" s="6" t="s">
        <v>19</v>
      </c>
      <c r="B5" s="10">
        <v>9989103403.5199986</v>
      </c>
      <c r="C5" s="10">
        <v>293528705</v>
      </c>
      <c r="D5" s="9">
        <f t="shared" ref="D5:D8" si="0">C5/B5</f>
        <v>2.9384890028925442E-2</v>
      </c>
      <c r="E5" s="10">
        <f t="shared" ref="E5:E8" si="1">B5-C5</f>
        <v>9695574698.5199986</v>
      </c>
      <c r="G5" s="15" t="s">
        <v>19</v>
      </c>
      <c r="H5" s="16">
        <f t="shared" ref="H5:H8" si="2">B5/1000000</f>
        <v>9989.1034035199991</v>
      </c>
      <c r="I5" s="16">
        <f t="shared" ref="I5:I8" si="3">C5/1000000</f>
        <v>293.528705</v>
      </c>
      <c r="J5" s="17">
        <f t="shared" ref="J5:J8" si="4">I5/H5</f>
        <v>2.9384890028925439E-2</v>
      </c>
      <c r="K5" s="18">
        <f t="shared" ref="K5:K8" si="5">E5/1000000</f>
        <v>9695.5746985199985</v>
      </c>
    </row>
    <row r="6" spans="1:11" x14ac:dyDescent="0.25">
      <c r="A6" s="6" t="s">
        <v>20</v>
      </c>
      <c r="B6" s="10">
        <v>10979746806.889999</v>
      </c>
      <c r="C6" s="10">
        <v>328521919</v>
      </c>
      <c r="D6" s="9">
        <f t="shared" si="0"/>
        <v>2.9920719009098304E-2</v>
      </c>
      <c r="E6" s="10">
        <f t="shared" si="1"/>
        <v>10651224887.889999</v>
      </c>
      <c r="G6" s="15" t="s">
        <v>20</v>
      </c>
      <c r="H6" s="16">
        <f t="shared" si="2"/>
        <v>10979.74680689</v>
      </c>
      <c r="I6" s="16">
        <f t="shared" si="3"/>
        <v>328.52191900000003</v>
      </c>
      <c r="J6" s="17">
        <f t="shared" si="4"/>
        <v>2.9920719009098304E-2</v>
      </c>
      <c r="K6" s="18">
        <f t="shared" si="5"/>
        <v>10651.224887889999</v>
      </c>
    </row>
    <row r="7" spans="1:11" x14ac:dyDescent="0.25">
      <c r="A7" s="6" t="s">
        <v>21</v>
      </c>
      <c r="B7" s="10">
        <v>12121273607.139999</v>
      </c>
      <c r="C7" s="10">
        <v>271844286</v>
      </c>
      <c r="D7" s="9">
        <f t="shared" si="0"/>
        <v>2.2427039831843326E-2</v>
      </c>
      <c r="E7" s="10">
        <f t="shared" si="1"/>
        <v>11849429321.139999</v>
      </c>
      <c r="G7" s="15" t="s">
        <v>21</v>
      </c>
      <c r="H7" s="16">
        <f t="shared" si="2"/>
        <v>12121.27360714</v>
      </c>
      <c r="I7" s="16">
        <f t="shared" si="3"/>
        <v>271.84428600000001</v>
      </c>
      <c r="J7" s="17">
        <f t="shared" si="4"/>
        <v>2.2427039831843326E-2</v>
      </c>
      <c r="K7" s="18">
        <f t="shared" si="5"/>
        <v>11849.42932114</v>
      </c>
    </row>
    <row r="8" spans="1:11" ht="15.75" thickBot="1" x14ac:dyDescent="0.3">
      <c r="A8" s="8" t="s">
        <v>25</v>
      </c>
      <c r="B8" s="11">
        <v>6120898708.6199999</v>
      </c>
      <c r="C8" s="11">
        <v>109956413</v>
      </c>
      <c r="D8" s="14">
        <f t="shared" si="0"/>
        <v>1.7964096162079841E-2</v>
      </c>
      <c r="E8" s="11">
        <f t="shared" si="1"/>
        <v>6010942295.6199999</v>
      </c>
      <c r="G8" s="19" t="s">
        <v>49</v>
      </c>
      <c r="H8" s="11">
        <f t="shared" si="2"/>
        <v>6120.8987086199995</v>
      </c>
      <c r="I8" s="11">
        <f t="shared" si="3"/>
        <v>109.956413</v>
      </c>
      <c r="J8" s="14">
        <f t="shared" si="4"/>
        <v>1.7964096162079841E-2</v>
      </c>
      <c r="K8" s="20">
        <f t="shared" si="5"/>
        <v>6010.9422956199996</v>
      </c>
    </row>
    <row r="9" spans="1:11" ht="16.5" thickTop="1" thickBot="1" x14ac:dyDescent="0.3">
      <c r="A9" s="6" t="s">
        <v>26</v>
      </c>
      <c r="B9" s="12">
        <f>SUM(B4:B8)</f>
        <v>48195307011.18</v>
      </c>
      <c r="C9" s="12">
        <f>SUM(C4:C8)</f>
        <v>1195549860</v>
      </c>
      <c r="D9" s="9">
        <f>C9/B9</f>
        <v>2.480635427268188E-2</v>
      </c>
      <c r="E9" s="12">
        <f>SUM(E4:E8)</f>
        <v>46999757151.18</v>
      </c>
      <c r="G9" s="21" t="s">
        <v>26</v>
      </c>
      <c r="H9" s="22">
        <f>SUM(H4:H8)</f>
        <v>48195.307011179997</v>
      </c>
      <c r="I9" s="22">
        <f>SUM(I4:I8)</f>
        <v>1195.5498600000001</v>
      </c>
      <c r="J9" s="23">
        <f>I9/H9</f>
        <v>2.4806354272681883E-2</v>
      </c>
      <c r="K9" s="24">
        <f>SUM(K4:K8)</f>
        <v>46999.757151179998</v>
      </c>
    </row>
  </sheetData>
  <mergeCells count="2">
    <mergeCell ref="A2:E2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EFFECT1 DATA</vt:lpstr>
      <vt:lpstr>EFFECT2 DATA</vt:lpstr>
      <vt:lpstr>Sheet2</vt:lpstr>
      <vt:lpstr>Sheet5</vt:lpstr>
      <vt:lpstr>HIGH LEVEL</vt:lpstr>
      <vt:lpstr>graphs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2016-02-26T17:22:01Z</dcterms:created>
  <dcterms:modified xsi:type="dcterms:W3CDTF">2016-03-24T12:28:44Z</dcterms:modified>
</cp:coreProperties>
</file>