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tacted/Desktop/CLOSENAVIGATOR/"/>
    </mc:Choice>
  </mc:AlternateContent>
  <xr:revisionPtr revIDLastSave="0" documentId="8_{FED26F4A-9CE9-4E45-A125-BD4896B374FD}" xr6:coauthVersionLast="47" xr6:coauthVersionMax="47" xr10:uidLastSave="{00000000-0000-0000-0000-000000000000}"/>
  <bookViews>
    <workbookView xWindow="-4400" yWindow="-21600" windowWidth="38400" windowHeight="21600" xr2:uid="{70F03F20-3C1C-B34E-8D27-17AA6BE69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F27" i="1"/>
  <c r="G27" i="1"/>
  <c r="H27" i="1"/>
  <c r="F28" i="1"/>
  <c r="G28" i="1"/>
  <c r="H28" i="1"/>
  <c r="F29" i="1"/>
  <c r="G29" i="1"/>
  <c r="H29" i="1"/>
  <c r="F30" i="1"/>
  <c r="G30" i="1"/>
  <c r="H30" i="1"/>
  <c r="E30" i="1"/>
  <c r="E29" i="1"/>
  <c r="E28" i="1"/>
  <c r="E27" i="1"/>
  <c r="E26" i="1"/>
  <c r="D30" i="1"/>
  <c r="D28" i="1"/>
  <c r="D29" i="1"/>
  <c r="D27" i="1"/>
  <c r="D26" i="1"/>
  <c r="F26" i="1" s="1"/>
  <c r="Z2" i="1"/>
  <c r="Z3" i="1" s="1"/>
  <c r="Y2" i="1"/>
  <c r="Y3" i="1" s="1"/>
  <c r="I2" i="1"/>
  <c r="I3" i="1" s="1"/>
  <c r="J2" i="1"/>
  <c r="J3" i="1" s="1"/>
  <c r="K2" i="1"/>
  <c r="K3" i="1" s="1"/>
  <c r="L2" i="1"/>
  <c r="L3" i="1" s="1"/>
  <c r="M2" i="1"/>
  <c r="M3" i="1" s="1"/>
  <c r="N2" i="1"/>
  <c r="N3" i="1" s="1"/>
  <c r="O2" i="1"/>
  <c r="O3" i="1" s="1"/>
  <c r="P2" i="1"/>
  <c r="P3" i="1" s="1"/>
  <c r="Q2" i="1"/>
  <c r="Q3" i="1" s="1"/>
  <c r="R2" i="1"/>
  <c r="R3" i="1" s="1"/>
  <c r="S2" i="1"/>
  <c r="S3" i="1" s="1"/>
  <c r="T2" i="1"/>
  <c r="T3" i="1" s="1"/>
  <c r="U2" i="1"/>
  <c r="U3" i="1" s="1"/>
  <c r="V2" i="1"/>
  <c r="V3" i="1" s="1"/>
  <c r="W2" i="1"/>
  <c r="W3" i="1" s="1"/>
  <c r="X2" i="1"/>
  <c r="X3" i="1" s="1"/>
  <c r="D2" i="1"/>
  <c r="D3" i="1" s="1"/>
  <c r="E2" i="1"/>
  <c r="E3" i="1" s="1"/>
  <c r="F2" i="1"/>
  <c r="F3" i="1" s="1"/>
  <c r="G2" i="1"/>
  <c r="G3" i="1" s="1"/>
  <c r="H2" i="1"/>
  <c r="H3" i="1" s="1"/>
  <c r="C2" i="1"/>
  <c r="C3" i="1" s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D9" i="1"/>
  <c r="E9" i="1"/>
  <c r="F9" i="1"/>
  <c r="G9" i="1"/>
  <c r="H9" i="1"/>
  <c r="C9" i="1"/>
  <c r="D6" i="1"/>
  <c r="D8" i="1" s="1"/>
  <c r="E6" i="1"/>
  <c r="E8" i="1" s="1"/>
  <c r="F6" i="1"/>
  <c r="F8" i="1" s="1"/>
  <c r="G6" i="1"/>
  <c r="G8" i="1" s="1"/>
  <c r="H6" i="1"/>
  <c r="H8" i="1" s="1"/>
  <c r="I6" i="1"/>
  <c r="I8" i="1" s="1"/>
  <c r="J6" i="1"/>
  <c r="J7" i="1" s="1"/>
  <c r="K6" i="1"/>
  <c r="K8" i="1" s="1"/>
  <c r="L6" i="1"/>
  <c r="L8" i="1" s="1"/>
  <c r="M6" i="1"/>
  <c r="M7" i="1" s="1"/>
  <c r="N6" i="1"/>
  <c r="N8" i="1" s="1"/>
  <c r="O6" i="1"/>
  <c r="O8" i="1" s="1"/>
  <c r="P6" i="1"/>
  <c r="P8" i="1" s="1"/>
  <c r="Q6" i="1"/>
  <c r="Q7" i="1" s="1"/>
  <c r="R6" i="1"/>
  <c r="S6" i="1"/>
  <c r="S7" i="1" s="1"/>
  <c r="T6" i="1"/>
  <c r="T7" i="1" s="1"/>
  <c r="U6" i="1"/>
  <c r="U7" i="1" s="1"/>
  <c r="V6" i="1"/>
  <c r="V8" i="1" s="1"/>
  <c r="W6" i="1"/>
  <c r="W8" i="1" s="1"/>
  <c r="X6" i="1"/>
  <c r="X8" i="1" s="1"/>
  <c r="Y6" i="1"/>
  <c r="Y8" i="1" s="1"/>
  <c r="Z6" i="1"/>
  <c r="Z8" i="1" s="1"/>
  <c r="C6" i="1"/>
  <c r="C7" i="1" s="1"/>
  <c r="H26" i="1" l="1"/>
  <c r="G26" i="1"/>
  <c r="J8" i="1"/>
  <c r="J15" i="1" s="1"/>
  <c r="S8" i="1"/>
  <c r="S15" i="1" s="1"/>
  <c r="R8" i="1"/>
  <c r="Q8" i="1"/>
  <c r="Q15" i="1" s="1"/>
  <c r="C8" i="1"/>
  <c r="C15" i="1" s="1"/>
  <c r="C18" i="1" s="1"/>
  <c r="T8" i="1"/>
  <c r="T15" i="1" s="1"/>
  <c r="D7" i="1"/>
  <c r="D15" i="1" s="1"/>
  <c r="U8" i="1"/>
  <c r="U15" i="1" s="1"/>
  <c r="M8" i="1"/>
  <c r="M15" i="1" s="1"/>
  <c r="K7" i="1"/>
  <c r="K15" i="1" s="1"/>
  <c r="Z7" i="1"/>
  <c r="Z15" i="1" s="1"/>
  <c r="R7" i="1"/>
  <c r="L7" i="1"/>
  <c r="L15" i="1" s="1"/>
  <c r="Y7" i="1"/>
  <c r="Y15" i="1" s="1"/>
  <c r="X7" i="1"/>
  <c r="X15" i="1" s="1"/>
  <c r="P7" i="1"/>
  <c r="P15" i="1" s="1"/>
  <c r="H7" i="1"/>
  <c r="H15" i="1" s="1"/>
  <c r="W7" i="1"/>
  <c r="W15" i="1" s="1"/>
  <c r="O7" i="1"/>
  <c r="O15" i="1" s="1"/>
  <c r="G7" i="1"/>
  <c r="G15" i="1" s="1"/>
  <c r="V7" i="1"/>
  <c r="V15" i="1" s="1"/>
  <c r="N7" i="1"/>
  <c r="N15" i="1" s="1"/>
  <c r="F7" i="1"/>
  <c r="F15" i="1" s="1"/>
  <c r="E7" i="1"/>
  <c r="E15" i="1" s="1"/>
  <c r="I7" i="1"/>
  <c r="I15" i="1" s="1"/>
  <c r="R15" i="1" l="1"/>
  <c r="W18" i="1"/>
  <c r="W19" i="1"/>
  <c r="I18" i="1"/>
  <c r="I19" i="1"/>
  <c r="O18" i="1"/>
  <c r="O19" i="1"/>
  <c r="H18" i="1"/>
  <c r="H19" i="1"/>
  <c r="P18" i="1"/>
  <c r="P19" i="1"/>
  <c r="F18" i="1"/>
  <c r="F19" i="1"/>
  <c r="Y18" i="1"/>
  <c r="Y19" i="1"/>
  <c r="D18" i="1"/>
  <c r="D19" i="1"/>
  <c r="T18" i="1"/>
  <c r="T19" i="1"/>
  <c r="E18" i="1"/>
  <c r="E19" i="1"/>
  <c r="U18" i="1"/>
  <c r="U19" i="1"/>
  <c r="Q18" i="1"/>
  <c r="Q19" i="1"/>
  <c r="V18" i="1"/>
  <c r="V19" i="1"/>
  <c r="C19" i="1"/>
  <c r="Z18" i="1"/>
  <c r="Z19" i="1"/>
  <c r="K18" i="1"/>
  <c r="K19" i="1"/>
  <c r="M18" i="1"/>
  <c r="M19" i="1"/>
  <c r="J18" i="1"/>
  <c r="J19" i="1"/>
  <c r="X18" i="1"/>
  <c r="X19" i="1"/>
  <c r="N18" i="1"/>
  <c r="N19" i="1"/>
  <c r="L18" i="1"/>
  <c r="L19" i="1"/>
  <c r="G18" i="1"/>
  <c r="G19" i="1"/>
  <c r="R18" i="1"/>
  <c r="R19" i="1"/>
  <c r="S19" i="1"/>
  <c r="S18" i="1"/>
</calcChain>
</file>

<file path=xl/sharedStrings.xml><?xml version="1.0" encoding="utf-8"?>
<sst xmlns="http://schemas.openxmlformats.org/spreadsheetml/2006/main" count="24" uniqueCount="24">
  <si>
    <t>UTILIDAD BRUTA</t>
  </si>
  <si>
    <t>Ads</t>
  </si>
  <si>
    <t>ESTADO DE RESULTADOS VICTOR</t>
  </si>
  <si>
    <t>Nuevos Clientes</t>
  </si>
  <si>
    <t>Ahorro Promedio</t>
  </si>
  <si>
    <t>Comisiones Vendedores</t>
  </si>
  <si>
    <t>Software</t>
  </si>
  <si>
    <t>Ingresos totales después de impuestos</t>
  </si>
  <si>
    <t>Otros Gastos</t>
  </si>
  <si>
    <t>Utilidades Victor</t>
  </si>
  <si>
    <t>Comisiones Apointment Setter</t>
  </si>
  <si>
    <t>Utilidades CloseNavigator</t>
  </si>
  <si>
    <t>Cantidad de Leads que necesito</t>
  </si>
  <si>
    <t>Considerando:</t>
  </si>
  <si>
    <t>25% Lead&gt;Zoom</t>
  </si>
  <si>
    <t>15% Zoom&gt;Cierre</t>
  </si>
  <si>
    <t>$450 MXN CPA</t>
  </si>
  <si>
    <t>Zoom realizados</t>
  </si>
  <si>
    <t>Nómina Marketer Jr.</t>
  </si>
  <si>
    <t>Nómina Community Manager</t>
  </si>
  <si>
    <t>SER UNOS CRACKS</t>
  </si>
  <si>
    <t>DIARIOS</t>
  </si>
  <si>
    <t>ZOOMS TOT.</t>
  </si>
  <si>
    <t>CANTIDAD DE CABRONES SALES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</si>
</sst>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 Narrow"/>
    </font>
    <font>
      <b/>
      <sz val="20"/>
      <color theme="0"/>
      <name val="Aptos Narrow"/>
    </font>
    <font>
      <sz val="11"/>
      <color theme="1"/>
      <name val="Aptos Narrow"/>
    </font>
    <font>
      <b/>
      <sz val="10"/>
      <color rgb="FF000000"/>
      <name val="Aptos Narrow"/>
    </font>
    <font>
      <sz val="10"/>
      <color rgb="FF000000"/>
      <name val="Aptos Narrow"/>
    </font>
    <font>
      <b/>
      <sz val="10"/>
      <color theme="0"/>
      <name val="Aptos Narrow"/>
    </font>
    <font>
      <sz val="10"/>
      <color theme="1"/>
      <name val="Aptos Narrow"/>
    </font>
    <font>
      <b/>
      <sz val="12"/>
      <color theme="1"/>
      <name val="Aptos Narrow"/>
    </font>
    <font>
      <b/>
      <sz val="12"/>
      <color rgb="FFFF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4" borderId="0" xfId="0" applyFont="1" applyFill="1"/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44" fontId="2" fillId="4" borderId="0" xfId="1" applyFont="1" applyFill="1"/>
    <xf numFmtId="9" fontId="2" fillId="0" borderId="0" xfId="1" applyNumberFormat="1" applyFont="1"/>
    <xf numFmtId="0" fontId="6" fillId="5" borderId="1" xfId="0" applyFont="1" applyFill="1" applyBorder="1" applyAlignment="1">
      <alignment vertical="center" wrapText="1"/>
    </xf>
    <xf numFmtId="3" fontId="6" fillId="0" borderId="1" xfId="0" applyNumberFormat="1" applyFont="1" applyBorder="1" applyAlignment="1">
      <alignment horizontal="right" vertical="center" wrapText="1"/>
    </xf>
    <xf numFmtId="44" fontId="2" fillId="0" borderId="0" xfId="1" applyFont="1"/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  <xf numFmtId="3" fontId="6" fillId="0" borderId="1" xfId="1" applyNumberFormat="1" applyFont="1" applyBorder="1" applyAlignment="1">
      <alignment horizontal="right" vertical="center" wrapText="1"/>
    </xf>
    <xf numFmtId="0" fontId="8" fillId="0" borderId="0" xfId="0" applyFont="1"/>
    <xf numFmtId="168" fontId="2" fillId="0" borderId="0" xfId="0" applyNumberFormat="1" applyFont="1"/>
    <xf numFmtId="1" fontId="2" fillId="0" borderId="0" xfId="0" applyNumberFormat="1" applyFont="1"/>
    <xf numFmtId="0" fontId="6" fillId="6" borderId="1" xfId="0" applyFont="1" applyFill="1" applyBorder="1" applyAlignment="1">
      <alignment vertical="center" wrapText="1"/>
    </xf>
    <xf numFmtId="0" fontId="2" fillId="7" borderId="0" xfId="0" applyFont="1" applyFill="1"/>
    <xf numFmtId="0" fontId="10" fillId="0" borderId="0" xfId="0" applyFont="1"/>
    <xf numFmtId="0" fontId="2" fillId="0" borderId="1" xfId="0" applyFont="1" applyBorder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168" fontId="2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CA6A3"/>
      <color rgb="FFF641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54661</xdr:colOff>
      <xdr:row>11</xdr:row>
      <xdr:rowOff>57254</xdr:rowOff>
    </xdr:from>
    <xdr:to>
      <xdr:col>30</xdr:col>
      <xdr:colOff>8457</xdr:colOff>
      <xdr:row>11</xdr:row>
      <xdr:rowOff>83174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C4E7921-9DBE-1F47-9C75-115E52A4873C}"/>
                </a:ext>
              </a:extLst>
            </xdr14:cNvPr>
            <xdr14:cNvContentPartPr/>
          </xdr14:nvContentPartPr>
          <xdr14:nvPr macro=""/>
          <xdr14:xfrm>
            <a:off x="27610920" y="2414520"/>
            <a:ext cx="1598400" cy="2592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6C4E7921-9DBE-1F47-9C75-115E52A4873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601920" y="2405880"/>
              <a:ext cx="161604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641883</xdr:colOff>
      <xdr:row>9</xdr:row>
      <xdr:rowOff>13228</xdr:rowOff>
    </xdr:from>
    <xdr:to>
      <xdr:col>29</xdr:col>
      <xdr:colOff>766318</xdr:colOff>
      <xdr:row>12</xdr:row>
      <xdr:rowOff>94567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085D116-D667-2ACD-F551-0EEE12B14729}"/>
                </a:ext>
              </a:extLst>
            </xdr14:cNvPr>
            <xdr14:cNvContentPartPr/>
          </xdr14:nvContentPartPr>
          <xdr14:nvPr macro=""/>
          <xdr14:xfrm>
            <a:off x="27375840" y="1968480"/>
            <a:ext cx="1769040" cy="684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085D116-D667-2ACD-F551-0EEE12B1472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366840" y="1959480"/>
              <a:ext cx="1786680" cy="70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64188</xdr:colOff>
      <xdr:row>19</xdr:row>
      <xdr:rowOff>113476</xdr:rowOff>
    </xdr:from>
    <xdr:to>
      <xdr:col>12</xdr:col>
      <xdr:colOff>772949</xdr:colOff>
      <xdr:row>25</xdr:row>
      <xdr:rowOff>83193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5F2F65A3-7C4C-ADD5-D3C8-228916F432F0}"/>
                </a:ext>
              </a:extLst>
            </xdr14:cNvPr>
            <xdr14:cNvContentPartPr/>
          </xdr14:nvContentPartPr>
          <xdr14:nvPr macro=""/>
          <xdr14:xfrm>
            <a:off x="10909440" y="4078800"/>
            <a:ext cx="2590920" cy="11757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5F2F65A3-7C4C-ADD5-D3C8-228916F432F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900440" y="4069803"/>
              <a:ext cx="2608560" cy="11933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137386</xdr:colOff>
      <xdr:row>16</xdr:row>
      <xdr:rowOff>89738</xdr:rowOff>
    </xdr:from>
    <xdr:to>
      <xdr:col>8</xdr:col>
      <xdr:colOff>2405</xdr:colOff>
      <xdr:row>19</xdr:row>
      <xdr:rowOff>110956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027D7449-2C3F-82DA-92BC-368B6D97A430}"/>
                </a:ext>
              </a:extLst>
            </xdr14:cNvPr>
            <xdr14:cNvContentPartPr/>
          </xdr14:nvContentPartPr>
          <xdr14:nvPr macro=""/>
          <xdr14:xfrm>
            <a:off x="8159400" y="3452040"/>
            <a:ext cx="893880" cy="62424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027D7449-2C3F-82DA-92BC-368B6D97A43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150400" y="3443400"/>
              <a:ext cx="911520" cy="64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117360</xdr:colOff>
      <xdr:row>8</xdr:row>
      <xdr:rowOff>5075</xdr:rowOff>
    </xdr:from>
    <xdr:to>
      <xdr:col>1</xdr:col>
      <xdr:colOff>9814</xdr:colOff>
      <xdr:row>14</xdr:row>
      <xdr:rowOff>110152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5D385E04-6073-D29D-7ECD-DF3F0FDE6028}"/>
                </a:ext>
              </a:extLst>
            </xdr14:cNvPr>
            <xdr14:cNvContentPartPr/>
          </xdr14:nvContentPartPr>
          <xdr14:nvPr macro=""/>
          <xdr14:xfrm>
            <a:off x="117360" y="1759320"/>
            <a:ext cx="1089360" cy="131112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5D385E04-6073-D29D-7ECD-DF3F0FDE602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8720" y="1750680"/>
              <a:ext cx="1107000" cy="132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533746</xdr:colOff>
      <xdr:row>2</xdr:row>
      <xdr:rowOff>131146</xdr:rowOff>
    </xdr:from>
    <xdr:to>
      <xdr:col>7</xdr:col>
      <xdr:colOff>945226</xdr:colOff>
      <xdr:row>2</xdr:row>
      <xdr:rowOff>138706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B06CC5C-170A-90ED-30B7-4A4648923969}"/>
                </a:ext>
              </a:extLst>
            </xdr14:cNvPr>
            <xdr14:cNvContentPartPr/>
          </xdr14:nvContentPartPr>
          <xdr14:nvPr macro=""/>
          <xdr14:xfrm>
            <a:off x="8555760" y="533160"/>
            <a:ext cx="411480" cy="756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B06CC5C-170A-90ED-30B7-4A464892396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502120" y="425160"/>
              <a:ext cx="519120" cy="22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473868</xdr:colOff>
      <xdr:row>2</xdr:row>
      <xdr:rowOff>114946</xdr:rowOff>
    </xdr:from>
    <xdr:to>
      <xdr:col>11</xdr:col>
      <xdr:colOff>80348</xdr:colOff>
      <xdr:row>2</xdr:row>
      <xdr:rowOff>121786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70A962A-F3F1-F669-EAF2-1A7021663E55}"/>
                </a:ext>
              </a:extLst>
            </xdr14:cNvPr>
            <xdr14:cNvContentPartPr/>
          </xdr14:nvContentPartPr>
          <xdr14:nvPr macro=""/>
          <xdr14:xfrm>
            <a:off x="11319120" y="516960"/>
            <a:ext cx="547560" cy="684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70A962A-F3F1-F669-EAF2-1A7021663E5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265480" y="408960"/>
              <a:ext cx="655200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811440</xdr:colOff>
      <xdr:row>16</xdr:row>
      <xdr:rowOff>44378</xdr:rowOff>
    </xdr:from>
    <xdr:to>
      <xdr:col>1</xdr:col>
      <xdr:colOff>73174</xdr:colOff>
      <xdr:row>19</xdr:row>
      <xdr:rowOff>191596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EB83061D-EC52-C573-C7A4-678BEA11B344}"/>
                </a:ext>
              </a:extLst>
            </xdr14:cNvPr>
            <xdr14:cNvContentPartPr/>
          </xdr14:nvContentPartPr>
          <xdr14:nvPr macro=""/>
          <xdr14:xfrm>
            <a:off x="811440" y="3406680"/>
            <a:ext cx="458640" cy="75024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EB83061D-EC52-C573-C7A4-678BEA11B34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02440" y="3398040"/>
              <a:ext cx="476280" cy="767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22:38:08.2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24575,'58'0'0,"-1"0"0,14 0 0,10 0 0,-6 0 0,8 0 0,8 0 0,4 0 0,4 0 0,0 0-1093,-16 0 1,2 0 0,3 0 0,1 0-1,2 0 1,2 0 0,0 0 0,1 0-1,0 0 996,-2 0 0,2 0 0,2 0 0,1 0 0,0 0 0,0 0 0,0 0 0,-1 0 0,0 0 1,-2 0 96,5 0 0,0 0 0,1 1 0,-2-1 0,0 0 0,-1 1 0,-3 0 0,-3 0 0,-3 1 228,18 2 1,-3 0 0,-2 1 0,-6 0 0,-4 0 0,-7-1 0,25-1 0,-11 0 0,-13 3 0,-21 7-1,0-1 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22:38:17.1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400 805 24575,'20'-10'0,"29"-28"0,23-22 0,-32 26 0,0-1 0,-1 0 0,-3 1 0,11-10 0,-5 6 0,1 0 0,-1 6 0,0 0 0,-7 9 0,-5 5 0,2 0 0,4-2 0,1 4 0,0 5 0,2 3 0,11 5 0,30-4 0,-14 1 0,8 1 0,16-2 0,7 1-246,-25 1 1,2 1 0,2-1 245,5 0 0,2-1 0,-1 0 0,-1-1 0,0 1 0,1-2 0,7-2 0,3-1 0,-1-1 0,-1 0 0,-1-2 0,-1 1 0,-3 1 0,-2 0 0,0 0 0,-5 0 0,0 1 0,-4 1 0,20 0 0,-5 1 0,-9 3 0,-3 1 0,-15 3 0,-4 0 0,38 2 0,-12 1 0,-5 5 736,-1 6-736,-5 10 0,-4 9 0,-2 5 0,-9 4 0,-7 3 0,-4 4 0,-9 5 0,-4 8 0,-7 5 0,-9 4 0,-6 0 0,-6-5 0,-3-4 0,-3-4 0,0 6 0,0 2 0,-1-3 0,-4-7 0,-6-12 0,-6-10 0,-9-6 0,-16 0 0,-35 6 0,20-12 0,-7 2 0,-24 6 0,-7 2-324,20-7 0,-2 1 0,-2 0 324,-2 2 0,-2 1 0,1-1 0,0 0 0,2 1 0,1-2-36,8-4 0,3 0 1,1-1 35,-19 4 0,4-2 0,13-5 0,3-3 0,7-2 0,1-2 0,6-1 0,1-1 0,-47 5 966,2 1-966,0 0 56,42-8 1,-2-1-57,-8 1 0,-3 0 0,-5 0 0,-2-1 0,-5 0 0,-1-1 0,2 0 0,2-1 0,1-1 0,3-1 0,3-2 0,3 0 0,7-2 0,2-2 0,4-2 0,1-1 0,-42-14 0,45 8 0,1-2 0,-4-1 0,0 0 0,-3-3 0,0 0 0,-2-1 0,0 0 0,1 2 0,0 0 0,-3-1 0,-1 1 0,0-1 0,0 0 0,2 0 0,3-2 0,5-1 0,4-1 0,-20-22 0,24-3 0,19-3 0,12-2 0,8-6 0,5 5 0,10 3 0,12 5 0,15 8 0,15-3 0,6 0 0,13-3 0,9-3 0,-38 24 0,1 1 0,44-18 0,-6 7 0,-6 12 0,-9 7 0,-6 6 0,-10 6 0,-7-2 0,5-1 0,9-8 0,13-4 0,7 0 0,4 3 0,9 1 0,-42 6 0,0 0 0,5-1 0,1 0 0,0 0 0,-1 0 0,-3 2 0,-1 0 0,47 1 0,-8 3 0,8 3 0,-43-1 0,3-1 0,7 0 0,2 1 0,6-1 0,1 0 0,6 0 0,1 1 0,2 0 0,1 2 0,-3-1 0,0 0 0,-2 0 0,-2 0 0,-7-1 0,-3 2 0,-3 0 0,-3 2 0,-2 2 0,-1 2 0,-6 3 0,-2 3 0,38 18 0,-17 4 0,-12-1 0,-6-2 0,3 0 0,1-3 0,2-2 0,-2-1 0,-4-2 0,-1 1 0,3 5 0,-2-1 0,-4 3 0,-11-2 0,-11-3 0,-10-2 0,-5 2 0,-5 3 0,-4 2 0,0 4 0,-3-2 0,0-1 0,0 7 0,-4 7 0,-6 10 0,-7 7 0,-6-1 0,-2-8 0,-3-10 0,-3-12 0,-4-7 0,-4-4 0,-2-3 0,-30 6 0,15-8 0,-7 2 0,-19 5 0,-7 1 0,20-5 0,-2 0 0,0 0 0,-1 0 0,0 0 0,1-1 0,-25 7 0,4-3 0,12-4 0,3-2 0,7-6 0,3-2 0,5-1 0,0-1 0,-4-3 0,-1 0 0,0-1 0,0 1 0,2-1 0,1 0 0,1 0 0,0-2 0,2 1 0,0-1 0,-3-1 0,-3 0 0,-6 0 0,-2 0 0,-5 0 0,-1 0 0,0 0 0,3 0 0,9 0 0,1-2 0,1-3 0,0-3 0,1-2 0,0-4 0,-6-5 0,0-3 0,-1-3 0,2-3 0,12-1 0,4-3 0,9 1 0,3-1 0,-25-33 0,10 5 0,9 1 0,4 0 0,6 1 0,2-1 0,7 5 0,-2 4 0,-9-16 0,-9-15 0,19 31 0,1-2 0,1-1 0,2 2 0,-15-28 0,18 25 0,15 30 0,8 13 0,7 4 0,7 0 0,10-1 0,7-2 0,4 2 0,6 1 0,18 0 0,23-1 0,-30 5 0,2-1 0,8-1 0,3-1 0,7-1 0,1-1 0,0 0 0,-1-1 0,-4 0 0,-1 1 0,-11 1 0,-3 0 0,18-3 0,-19 1 0,-15 2 0,-3 1 0,4-4 0,5-1 0,8-4 0,12-1 0,3 1 0,3 0 0,-3 1 0,2 0 0,14-3 0,5-2 0,11 2 0,0-2 0,-5 2 0,4-1 0,-6 1 0,-2 5 0,3 1 0,2 4 0,-41 4 0,0 2 0,4-1 0,2 1 0,4 0 0,2 2 0,5-1 0,2 0 0,6 0 0,1 0 0,5 0 0,-1 0 0,-4 0 0,-2 0 0,-8 0 0,-4 0 0,-10 0 0,-3 0 0,32 0 0,-6 0 0,2 0 0,5 4 0,-4 6 0,0 2 0,0 0 0,4-5 0,9-1 0,-3 6 0,-8 8 0,-19 6 0,-18 2 0,-15 0 0,-11 2 0,-5 12 0,-4 13 0,-4 11 0,-4 6 0,-3 2 0,-9 4 0,-12 5 0,-13-1 0,-5-10 0,1-15 0,3-16 0,-3-12 0,-10 0 0,-9 1 0,-2 2 0,-1-1 0,-9-7 0,19-11 0,-6-1 0,-12 2 0,-5-1 0,-11 2 0,-3 0 0,-7 3 0,1-1 0,3 1 0,1-1 0,-2 0 0,-1 1 0,-1 0 0,-1-1 0,0-3 0,0-1 0,4-1 0,0-3 0,3-2 0,1-2 0,2-2 0,2 0 0,3 0 0,2 0 0,1 0 0,2 0 0,10 1 0,3 0 0,9-1 0,3-1 0,-37 2 0,16-3 0,6-6 0,5-8 0,0-9 0,-4-7 0,-2-2 0,-2-1 0,6-3 0,9-2 0,12 1 0,13 7 0,8 7 0,2 4 0,-1 3 0,-3 3 0,-4 1 0,-6-2 0,-5-5 0,-1-12 0,15 14 0,7-2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22:38:57.0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1380 0 24575,'-5'37'0,"-8"7"0,-29 35 0,10-29 0,-3 2 0,-4 1 0,0 0 0,-1-1 0,2-4 0,-13 17 0,21-27 0,16-22 0,10-9 0</inkml:trace>
  <inkml:trace contextRef="#ctx0" brushRef="#br0" timeOffset="1335">1423 72 24575,'33'42'0,"1"-1"0,5 6 0,3 1 0,15 14 0,3 1 0,-3-4 0,-2-2 0,-8-10 0,-4-4 0,19 20 0,-34-32 0,-15-6 0,-7-7 0,-6-5 0,1-5 0</inkml:trace>
  <inkml:trace contextRef="#ctx0" brushRef="#br0" timeOffset="2554">1365 135 24575,'0'22'0,"0"47"0,0-6 0,0 9 0,0-7 0,0 5 0,0 3-538,0 8 0,0 3 0,0 1 538,0 0 0,0 1 0,0-1 0,0-3 0,0-1 0,0-2 261,0 24 1,0-7-262,0-20 0,0-7 66,2 17 1,-2-53 0,2-24 0</inkml:trace>
  <inkml:trace contextRef="#ctx0" brushRef="#br0" timeOffset="4872">660 2172 24575,'-64'0'0,"-16"0"0,28 0 0,-2 0 0,0 0 0,4 0 0,-19 1 0,26 3 0,30 5 0,12 3 0,0 3 0,1 0 0,0 3 0,0 1 0,4 2 0,3 3 0,5 1 0,2 0 0,0-1 0,0-4 0,-3-4 0,-2-5 0,0-7 0,1-7 0,3-9 0,3-9 0,6-4 0,11 3 0,12 8 0,27 8 0,25 18 0,-39 6 0,0 5 0,4 9 0,-2 6 0,-8 4 0,-4 4 0,-10-3 0,-5 1 0,8 33 0,-22-13 0,-21-7 0,-24-12 0,-25-9 0,-22-7 0,16-14 0,-6-2 0,-12-1 0,-5-2 0,-7-1 0,-2-2 0,1-2 0,3-2 0,19-3 0,7-2 0,-23-3 0,40-6-1696,23-2 0,14 3 0,4 4 0</inkml:trace>
  <inkml:trace contextRef="#ctx0" brushRef="#br0" timeOffset="6625">1557 2218 24575,'-21'0'0,"-4"0"0,-7 0 0,-1 0 0,4 0 0,7 3 0,7 8 0,6 11 0,5 22 0,2 23 0,2 23 0,0-39 0,0 0 0,4 49 0,11-12 0,15-11 0,18-7 0,9-8 0,12-3 0,9-5 0,-29-28 0,4-1 0,8 0 0,1-1 0,1-1 0,0-2 0,-3-4 0,-3-2 0,28 4 0,-28-15 0,-21-16 0,-16-17 0,-10-14 0,-5-9 0,-5-8 0,0 0 0,-3 0 0,-6 4 0,-10 9 0,-10 4 0,-13 1 0,-10-4 0,-5-3 0,-7 1 0,-1 2 0,-1 5 0,5 8 0,12 9 0,9 9 0,2 7 0,-8 3 0,-12-1 0,-3 0 0,4-2 0,16 0 0,21 4 0,10 2 0</inkml:trace>
  <inkml:trace contextRef="#ctx0" brushRef="#br0" timeOffset="8091">3178 2017 24575,'-21'0'0,"-33"0"0,4 3 0,-5 1 0,-11 4 0,-2 2 0,-2 4 0,3 3 0,10 2 0,6 3 0,-12 19 0,31-2 0,19-9 0,12-4 0,3 0 0,12 6 0,22 12 0,30 16 0,-20-23 0,6 1 0,8 3 0,2 0 0,4 3 0,1 0 0,-2-4 0,-2-3 0,-4-5 0,-2-2 0,-7-4 0,-2-2 0,41 18 0,-6-1 0,-10-4 0,-4-4 0,-2-10 0,6-6 0,4-7 0,-6-5 0,-6-22 0,-5-27 0,-4-30 0,-28 27 0,-2-3 0,-3-3 0,-2 0 0,-1-1 0,-4 0 0,-3 4 0,-3 0 0,3-38 0,-9 18 0,-17 18 0,-14 9 0,-23 8 0,-45 1 0,35 16 0,-3 0 0,-11-1 0,-2 0 0,-2 1 0,3-1 0,13 2 0,3 0 0,-32-9 0,33 6 0,20 4 0,4 2 0,5 1 0,3-1 0,12 7 0,6 3 0</inkml:trace>
  <inkml:trace contextRef="#ctx0" brushRef="#br0" timeOffset="9059">4642 2027 24575,'13'51'0,"7"-3"0,6 5 0,8 15 0,4 5 0,8 10 0,2 1 0,-4-3 0,-3-6 0,-11-22 0,-3-4 0,11 19 0,-20-33 0,-9-17 0,-5-8 0,-3-7 0</inkml:trace>
  <inkml:trace contextRef="#ctx0" brushRef="#br0" timeOffset="10744">4879 2364 24575,'26'0'0,"52"20"0,1 5 0,13 7 0,-18-6 0,4 2 0,2 1-598,8 5 0,3 2 0,-3 0 598,-5-2 0,-2 0 0,-4-2 0,11 4 0,-7-2 116,-19-9 0,-8-4 0,-2-2 0,-33-16 0</inkml:trace>
  <inkml:trace contextRef="#ctx0" brushRef="#br0" timeOffset="12180">5260 2464 24575,'26'0'0,"27"0"0,38 0 0,-31-1 0,4-3 0,13-6 0,3-6 0,4-8 0,0-7 0,-24 3 0,0-3 0,0-4-296,3-7 0,0-3 0,-2-3 296,-2-3 0,-1-2 0,-2-1 0,-1 0 0,-1-2 0,-3-1 0,-4 2 0,-1-2 0,-3 1 0,14-24 0,-3 2 80,-4 1 0,-1 2-80,-3 3 0,-1 3 0,-6 11 0,-2 4 0,23-26 0,-31 41 0,-13 24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22:39:15.5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336 1 24575,'-37'27'0,"-16"21"0,18-13 0,-1 4 0,-2 5 0,3 3 0,8-2 0,5 1 0,-10 37 0,18-8 0,9-6 0,3 3 0,2 8 0,2 7 0,7 1 0,6-8 0,6-5 0,2-8 0,1-6 0,4 0 0,11 1 0,15 10 0,-22-33 0,1 0 0,1 1 0,1-1 0,30 29 0,-4-19 0,-2-12 0,-3-12 0,-3-8 0,-5-6 0,-1-6 0,3-4 0,7-1 0,8 0 0,6 0 0,3 0 0,5 0 0,3 0 0,-4 0 0,-4 0 0,-10-5 0,-8-5 0,-8-4 0,-6-3 0,-7-2 0,-1-5 0,4-6 0,6-5 0,8-2 0,0 2 0,-4 4 0,-8 5 0,-6 3 0,-4 2 0,1-2 0,3-3 0,6-4 0,4-3 0,1 0 0,-5 4 0,-6 4 0,-3-2 0,1-4 0,0-3 0,-2-1 0,-2 2 0,-4 2 0,-6 1 0,-4 0 0,-5-2 0,-4-2 0,-1-7 0,-2-6 0,-5-4 0,-10-4 0,-11 2 0,-9 5 0,-6 1 0,-1 5 0,-1 1 0,0 3 0,1 8 0,-3 1 0,-7 0 0,-6 0 0,-7-4 0,-4-1 0,-8-3 0,-8 6 0,-1 3 0,1 3 0,7 7 0,7 1 0,0 3 0,4 3 0,2 3 0,6 3 0,5 3 0,-7 2 0,-9 0 0,-19 0 0,-6 0 0,9 0 0,15-3 0,18 1 0,4-1 0,-3 1 0,-1 2 0,3 0 0,12 0 0,18 0 0,9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22:39:22.4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2928 1 24575,'-15'5'0,"-3"6"0,-7 7 0,1 4 0,5 3 0,6 0 0,5 0 0,3 1 0,3-1 0,1-4 0,1 0 0,0 5 0,0 9 0,0 13 0,0 11 0,0 12 0,0 8 0,0 17 0,0-42 0,0 2 0,0 3 0,0 1 0,0 2 0,0 0 0,0-5 0,0 0 0,0-3 0,1 1 0,0-1 0,1 1 0,0 3 0,0-1 0,0 2 0,0-1 0,-1-3 0,0-2 0,-1 43 0,0-20 0,0-11 0,-2-11 0,-1-6 0,0 1 0,1 4 0,2 7 0,0 3 0,0 13 0,0 11 0,0 5 0,0 1 0,0-7 0,0-13 0,0-11 0,0-10 0,0-10 0,0-2 0,0-8 0,-2 0 0,-1-3 0,1-2 0,0-3 0,2-4 0,0-2 0,0-3 0,0 1 0,0 2 0,0 3 0,0 2 0,0 1 0,0-3 0,0 0 0,0 3 0,0 5 0,0 4 0,1-1 0,3-4 0,2-6 0,2-3 0,0 0 0,2 0 0,0-1 0,2 0 0,-1-2 0,1-1 0,1 1 0,1-3 0,6 0 0,4-2 0,4-2 0,-1-1 0,-12-2 0,-6-4 0</inkml:trace>
  <inkml:trace contextRef="#ctx0" brushRef="#br0" timeOffset="2919">91 1577 24575,'-12'4'0,"-2"8"0,-1 10 0,0 7 0,5 0 0,4-6 0,4-4 0,2-4 0,0 1 0,0-1 0,0 0 0,0 1 0,0 2 0,0 0 0,0 3 0,0 2 0,-1-1 0,-1-1 0,-2 0 0,-1-1 0,3-4 0,0 0 0,3-6 0,3-2 0,4 1 0,5 0 0,2 1 0,1-3 0,0-2 0,-1-1 0,0-2 0,-1 1 0,-2-2 0,2-1 0,-2 0 0,1 0 0,0 0 0,0 0 0,2 0 0,-3 0 0,-3 0 0,-2 0 0,1 0 0,-1 0 0,-1-2 0,-1-1 0,0-4 0,0-2 0,1-5 0,2-2 0,-1 0 0,0 0 0,-3 3 0,-1 4 0,-2 1 0,-1 2 0,0 0 0,0-2 0,0 0 0,0 0 0,-1 2 0,-1 2 0,-6 2 0,-9 1 0,-11 3 0,-11 1 0,-1 1 0,3-2 0,10-1 0,13-1 0,7 0 0</inkml:trace>
  <inkml:trace contextRef="#ctx0" brushRef="#br0" timeOffset="6841">551 2043 24575,'0'-50'0,"0"-6"0,0-20 0,0 2 0,0 13 0,0 8 0,0 16 0,0 7 0,2 3 0,3-6 0,0-9 0,0-9 0,-3 3 0,-2 16 0,0 10 0,0 10 0,1 4 0,1 4 0,1 6 0,2 6 0,2 4 0,4 7 0,0 6 0,2 2 0,2 1 0,1-1 0,2 3 0,0 2 0,3 5 0,2 7 0,2 0 0,0 1 0,0-4 0,-2-8 0,-4-4 0,-3-7 0,-6-8 0,-4-3 0,1-4 0,0 1 0,3 3 0,2 3 0,2-1 0,-5-3 0,-1-4 0,-7-4 0</inkml:trace>
  <inkml:trace contextRef="#ctx0" brushRef="#br0" timeOffset="8559">725 1817 24575,'0'0'0</inkml:trace>
  <inkml:trace contextRef="#ctx0" brushRef="#br0" timeOffset="12612">1347 1372 24575,'-17'0'0,"-10"0"0,-15 0 0,-4 1 0,8 2 0,8 2 0,12 3 0,5 4 0,6 4 0,4 4 0,0 4 0,-1 6 0,-2-1 0,-2-4 0,1-5 0,3-4 0,3-3 0,1-1 0,4-2 0,4-1 0,5-1 0,4-3 0,1 1 0,1-1 0,-1 1 0,-2-1 0,0 1 0,2-2 0,1 0 0,0 0 0,-2-2 0,0 0 0,1-1 0,3 1 0,1 3 0,-2 2 0,-2 1 0,-5 3 0,-3-1 0,-4 1 0,-4 3 0,-2 3 0,0 8 0,-2 6 0,-3 3 0,-6 1 0,-3-3 0,-2-6 0,-1-4 0,2-4 0,2-3 0,-1-1 0,3-4 0,0-3 0,0-3 0,0-3 0,-2 0 0,0-1 0,-3-2 0,-5-22 0,10 16 0,-1-15 0</inkml:trace>
  <inkml:trace contextRef="#ctx0" brushRef="#br0" timeOffset="15533">1684 1427 24575,'0'33'0,"0"14"0,0 15 0,0 0 0,0-14 0,0-9 0,0-5 0,0-3 0,0-4 0,0-5 0,2-5 0,-2-9 0,2-3 0</inkml:trace>
  <inkml:trace contextRef="#ctx0" brushRef="#br0" timeOffset="18252">2006 1439 24575,'-14'0'0,"-14"0"0,-17 0 0,-7 0 0,8 0 0,9 0 0,10 0 0,0 0 0,3 0 0,5 0 0,4 0 0,3 0 0,0 0 0,0 0 0,-2 0 0,-2 0 0,-2 0 0,-2 0 0,-3 0 0,-1 0 0,-1 0 0,2 0 0,5 2 0,6-1 0,5 0 0</inkml:trace>
  <inkml:trace contextRef="#ctx0" brushRef="#br0" timeOffset="22072">2152 1615 24575,'-13'0'0,"-6"0"0,-6 5 0,-3 8 0,6 9 0,3 9 0,3-1 0,5-5 0,0-1 0,2-6 0,1 1 0,1-2 0,0-2 0,1 0 0,-1 3 0,0 1 0,0-1 0,3 0 0,1-4 0,1 0 0,0-1 0,0 0 0,2 2 0,1 1 0,4-1 0,4 1 0,4 2 0,4 3 0,2 1 0,0 0 0,4-3 0,1-3 0,4-1 0,1-2 0,-3-4 0,-2-3 0,-6-5 0,-1-1 0,-2 0 0,-1 0 0,-1 0 0,-2 0 0,0 0 0,-1-4 0,-3-2 0,-1-4 0,-3-2 0,1 1 0,0-4 0,0-1 0,2-3 0,-2 1 0,-1 2 0,-1 1 0,-1-3 0,-1-1 0,0-2 0,0 0 0,0 2 0,0-1 0,0 1 0,0 1 0,0 0 0,0 3 0,0-1 0,0 1 0,0 1 0,-2 0 0,-2-2 0,0-2 0,-2-1 0,0 2 0,0 3 0,-1 4 0,0 3 0,-2-1 0,-5 0 0,-3-2 0,0-3 0,1 0 0,6 1 0,1 2 0,3 3 0,3 3 0,0 2 0</inkml:trace>
  <inkml:trace contextRef="#ctx0" brushRef="#br0" timeOffset="24591">2662 1536 24575,'-22'0'0,"5"0"0,3 2 0,5 3 0,2 3 0,-1 1 0,1 1 0,2-1 0,1 1 0,0 1 0,-1-1 0,-3 0 0,-2-1 0,-1 0 0,3 0 0,-2 0 0,1 2 0,0-1 0,2 2 0,3 1 0,2-2 0,2 1 0,0-1 0,0-1 0,0 0 0,0-2 0,3-2 0,2 0 0,2-2 0,2-1 0,1 0 0,-1 0 0,3 1 0,0 2 0,2 4 0,-1 0 0,0 1 0,-1-1 0,0-2 0,0-2 0,-3-2 0,1-2 0,-1-1 0,3 3 0,-2 1 0,-1 1 0,-2 1 0,-4-1 0,-1 1 0,-2 2 0,1 4 0,-1 9 0,0 12 0,-2 6 0,-3 4 0,-2-7 0,-1-10 0,2-7 0,1-5 0,1 1 0,1-4 0,2-2 0,0-2 0,-1-1 0,-1 2 0,-2-1 0,-2 1 0,-2 0 0,-3 1 0,-3 2 0,-5 0 0,-2-1 0,1-2 0,-3-4 0,3-3 0,1-2 0,0 0 0,1 0 0,0 0 0,2 0 0,9 0 0,1 0 0</inkml:trace>
  <inkml:trace contextRef="#ctx0" brushRef="#br0" timeOffset="27077">569 1844 24575,'13'-2'0,"3"-4"0,2-1 0,0-1 0,-2 2 0,-3 3 0,-2 1 0,-3 0 0,-1 0 0,0 0 0,-1 0 0,0 1 0,-3 0 0,0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3-12T22:40:13.63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1,'83'0,"-25"0,4 0,19-1,4 2,10 0,0 0,-2 1,-3 1,-12-1,-5 0,-15 0,-5 0,20-1,-30 0,-26 0,-12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3-12T22:40:18.17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0,'92'0,"-31"0,3 0,16 0,4 0,5 0,1 0,-5 0,-3 0,-10 0,-4 0,-4 0,-3 0,-6 0,-1 0,43 0,-10 0,-21 0,-19 0,-16 0,-11 0,-6 0,6 0,-7 2,2 4,-6 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2T22:41:09.2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137 459 24575,'0'18'0,"0"16"0,-5 19 0,-4 23 0,1-28 0,-1 3 0,-1 8 0,0 1 0,-1 5 0,1 0 0,-1 0 0,1-3 0,3-6 0,0-3 0,-5 37 0,6-14 0,3-3 0,2 0 0,1-8 0,0-8 0,3-9 0,6-1 0,12 7 0,11 3 0,10-4 0,13-10 0,13-5 0,19-5 0,6-6 0,-2-9 0,-12-11 0,-10-6 0,-4-1 0,-8-6 0,-5-9 0,-8-12 0,3-14 0,3-9 0,0-4 0,-4-6 0,-8-4 0,-8-4 0,-2-8 0,-6-3 0,-6 0 0,-7-18 0,-6 42 0,1-3 0,1-8 0,1-3 0,1-3 0,1 1 0,-1 7 0,1 3 0,-3 7 0,-1 2 0,0-33 0,-3 10 0,-1 5 0,-7 5 0,-10 5 0,-8 8 0,-9 4 0,-6 3 0,-7 0 0,-7-3 0,-4 0 0,-1 6 0,-4 12 0,-4 11 0,-4 9 0,2 7 0,-1 16 0,-5 27 0,34-7 0,1 4 0,-3 4 0,1 0 0,0-2 0,1-4 0,-34 18 0,13-19 0,12-6 0,15-2 0,13 0 0,8-2-1696,7-4 0,4-10 0,3-4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8BF3-65DA-A244-97B0-D1CE9AA48973}">
  <dimension ref="A2:AC31"/>
  <sheetViews>
    <sheetView tabSelected="1" zoomScale="150" workbookViewId="0">
      <selection activeCell="G5" sqref="G5"/>
    </sheetView>
  </sheetViews>
  <sheetFormatPr baseColWidth="10" defaultRowHeight="16" x14ac:dyDescent="0.2"/>
  <cols>
    <col min="1" max="1" width="15.6640625" style="1" customWidth="1"/>
    <col min="2" max="2" width="29.6640625" style="1" customWidth="1"/>
    <col min="3" max="3" width="11.5" style="1" customWidth="1"/>
    <col min="4" max="4" width="11.33203125" style="1" bestFit="1" customWidth="1"/>
    <col min="5" max="8" width="13.5" style="1" bestFit="1" customWidth="1"/>
    <col min="9" max="14" width="12.33203125" style="1" bestFit="1" customWidth="1"/>
    <col min="15" max="15" width="12.5" style="1" bestFit="1" customWidth="1"/>
    <col min="16" max="26" width="12.33203125" style="1" bestFit="1" customWidth="1"/>
    <col min="27" max="16384" width="10.83203125" style="1"/>
  </cols>
  <sheetData>
    <row r="2" spans="1:29" x14ac:dyDescent="0.2">
      <c r="B2" s="18" t="s">
        <v>12</v>
      </c>
      <c r="C2" s="20">
        <f>C5/0.0375</f>
        <v>533.33333333333337</v>
      </c>
      <c r="D2" s="20">
        <f t="shared" ref="D2:X2" si="0">D5/0.0375</f>
        <v>800</v>
      </c>
      <c r="E2" s="20">
        <f t="shared" si="0"/>
        <v>1066.6666666666667</v>
      </c>
      <c r="F2" s="20">
        <f t="shared" si="0"/>
        <v>1333.3333333333335</v>
      </c>
      <c r="G2" s="20">
        <f t="shared" si="0"/>
        <v>1600</v>
      </c>
      <c r="H2" s="20">
        <f t="shared" si="0"/>
        <v>1866.6666666666667</v>
      </c>
      <c r="I2" s="20">
        <f t="shared" si="0"/>
        <v>2133.3333333333335</v>
      </c>
      <c r="J2" s="20">
        <f t="shared" si="0"/>
        <v>2400</v>
      </c>
      <c r="K2" s="20">
        <f t="shared" si="0"/>
        <v>2666.666666666667</v>
      </c>
      <c r="L2" s="20">
        <f t="shared" si="0"/>
        <v>2933.3333333333335</v>
      </c>
      <c r="M2" s="20">
        <f t="shared" si="0"/>
        <v>3200</v>
      </c>
      <c r="N2" s="20">
        <f t="shared" si="0"/>
        <v>3466.666666666667</v>
      </c>
      <c r="O2" s="20">
        <f t="shared" si="0"/>
        <v>3733.3333333333335</v>
      </c>
      <c r="P2" s="20">
        <f t="shared" si="0"/>
        <v>4000</v>
      </c>
      <c r="Q2" s="20">
        <f t="shared" si="0"/>
        <v>4266.666666666667</v>
      </c>
      <c r="R2" s="20">
        <f t="shared" si="0"/>
        <v>4533.3333333333339</v>
      </c>
      <c r="S2" s="20">
        <f t="shared" si="0"/>
        <v>4800</v>
      </c>
      <c r="T2" s="20">
        <f t="shared" si="0"/>
        <v>5066.666666666667</v>
      </c>
      <c r="U2" s="20">
        <f t="shared" si="0"/>
        <v>5333.3333333333339</v>
      </c>
      <c r="V2" s="20">
        <f t="shared" si="0"/>
        <v>5600</v>
      </c>
      <c r="W2" s="20">
        <f t="shared" si="0"/>
        <v>5866.666666666667</v>
      </c>
      <c r="X2" s="20">
        <f t="shared" si="0"/>
        <v>6133.3333333333339</v>
      </c>
      <c r="Y2" s="20">
        <f>Y5/0.0375</f>
        <v>6400</v>
      </c>
      <c r="Z2" s="20">
        <f>Z5/0.0375</f>
        <v>6666.666666666667</v>
      </c>
    </row>
    <row r="3" spans="1:29" x14ac:dyDescent="0.2">
      <c r="B3" s="18" t="s">
        <v>17</v>
      </c>
      <c r="C3" s="20">
        <f>C2*0.25</f>
        <v>133.33333333333334</v>
      </c>
      <c r="D3" s="20">
        <f t="shared" ref="D3:G3" si="1">D2*0.25</f>
        <v>200</v>
      </c>
      <c r="E3" s="20">
        <f t="shared" si="1"/>
        <v>266.66666666666669</v>
      </c>
      <c r="F3" s="20">
        <f t="shared" si="1"/>
        <v>333.33333333333337</v>
      </c>
      <c r="G3" s="20">
        <f t="shared" si="1"/>
        <v>400</v>
      </c>
      <c r="H3" s="20">
        <f>H2*0.25</f>
        <v>466.66666666666669</v>
      </c>
      <c r="I3" s="20">
        <f t="shared" ref="I3" si="2">I2*0.25</f>
        <v>533.33333333333337</v>
      </c>
      <c r="J3" s="20">
        <f t="shared" ref="J3" si="3">J2*0.25</f>
        <v>600</v>
      </c>
      <c r="K3" s="20">
        <f t="shared" ref="K3" si="4">K2*0.25</f>
        <v>666.66666666666674</v>
      </c>
      <c r="L3" s="20">
        <f t="shared" ref="L3" si="5">L2*0.25</f>
        <v>733.33333333333337</v>
      </c>
      <c r="M3" s="20">
        <f t="shared" ref="M3:O3" si="6">M2*0.25</f>
        <v>800</v>
      </c>
      <c r="N3" s="20">
        <f t="shared" si="6"/>
        <v>866.66666666666674</v>
      </c>
      <c r="O3" s="20">
        <f t="shared" si="6"/>
        <v>933.33333333333337</v>
      </c>
      <c r="P3" s="20">
        <f t="shared" ref="P3" si="7">P2*0.25</f>
        <v>1000</v>
      </c>
      <c r="Q3" s="20">
        <f t="shared" ref="Q3" si="8">Q2*0.25</f>
        <v>1066.6666666666667</v>
      </c>
      <c r="R3" s="20">
        <f t="shared" ref="R3" si="9">R2*0.25</f>
        <v>1133.3333333333335</v>
      </c>
      <c r="S3" s="20">
        <f t="shared" ref="S3:U3" si="10">S2*0.25</f>
        <v>1200</v>
      </c>
      <c r="T3" s="20">
        <f t="shared" si="10"/>
        <v>1266.6666666666667</v>
      </c>
      <c r="U3" s="20">
        <f t="shared" si="10"/>
        <v>1333.3333333333335</v>
      </c>
      <c r="V3" s="20">
        <f t="shared" ref="V3" si="11">V2*0.25</f>
        <v>1400</v>
      </c>
      <c r="W3" s="20">
        <f t="shared" ref="W3" si="12">W2*0.25</f>
        <v>1466.6666666666667</v>
      </c>
      <c r="X3" s="20">
        <f t="shared" ref="X3" si="13">X2*0.25</f>
        <v>1533.3333333333335</v>
      </c>
      <c r="Y3" s="20">
        <f t="shared" ref="Y3" si="14">Y2*0.25</f>
        <v>1600</v>
      </c>
      <c r="Z3" s="20">
        <f>Z2*0.25</f>
        <v>1666.6666666666667</v>
      </c>
    </row>
    <row r="4" spans="1:29" ht="27" x14ac:dyDescent="0.2">
      <c r="A4" s="4" t="s">
        <v>4</v>
      </c>
      <c r="B4" s="2" t="s">
        <v>2</v>
      </c>
      <c r="C4" s="2"/>
      <c r="D4" s="2"/>
      <c r="E4" s="2"/>
      <c r="F4" s="3"/>
      <c r="G4" s="3"/>
      <c r="H4" s="3"/>
      <c r="I4" s="3"/>
      <c r="AA4" s="6"/>
    </row>
    <row r="5" spans="1:29" x14ac:dyDescent="0.2">
      <c r="A5" s="7">
        <v>2500</v>
      </c>
      <c r="B5" s="5" t="s">
        <v>3</v>
      </c>
      <c r="C5" s="6">
        <v>20</v>
      </c>
      <c r="D5" s="6">
        <v>30</v>
      </c>
      <c r="E5" s="6">
        <v>40</v>
      </c>
      <c r="F5" s="6">
        <v>50</v>
      </c>
      <c r="G5" s="6">
        <v>60</v>
      </c>
      <c r="H5" s="6">
        <v>70</v>
      </c>
      <c r="I5" s="6">
        <v>80</v>
      </c>
      <c r="J5" s="6">
        <v>90</v>
      </c>
      <c r="K5" s="6">
        <v>100</v>
      </c>
      <c r="L5" s="6">
        <v>110</v>
      </c>
      <c r="M5" s="6">
        <v>120</v>
      </c>
      <c r="N5" s="6">
        <v>130</v>
      </c>
      <c r="O5" s="6">
        <v>140</v>
      </c>
      <c r="P5" s="6">
        <v>150</v>
      </c>
      <c r="Q5" s="6">
        <v>160</v>
      </c>
      <c r="R5" s="6">
        <v>170</v>
      </c>
      <c r="S5" s="6">
        <v>180</v>
      </c>
      <c r="T5" s="6">
        <v>190</v>
      </c>
      <c r="U5" s="6">
        <v>200</v>
      </c>
      <c r="V5" s="6">
        <v>210</v>
      </c>
      <c r="W5" s="6">
        <v>220</v>
      </c>
      <c r="X5" s="6">
        <v>230</v>
      </c>
      <c r="Y5" s="6">
        <v>240</v>
      </c>
      <c r="Z5" s="6">
        <v>250</v>
      </c>
    </row>
    <row r="6" spans="1:29" x14ac:dyDescent="0.2">
      <c r="B6" s="5" t="s">
        <v>7</v>
      </c>
      <c r="C6" s="17">
        <f>20027.25*C5</f>
        <v>400545</v>
      </c>
      <c r="D6" s="17">
        <f t="shared" ref="D6:Z6" si="15">20027.25*D5</f>
        <v>600817.5</v>
      </c>
      <c r="E6" s="17">
        <f t="shared" si="15"/>
        <v>801090</v>
      </c>
      <c r="F6" s="17">
        <f t="shared" si="15"/>
        <v>1001362.5</v>
      </c>
      <c r="G6" s="17">
        <f t="shared" si="15"/>
        <v>1201635</v>
      </c>
      <c r="H6" s="17">
        <f t="shared" si="15"/>
        <v>1401907.5</v>
      </c>
      <c r="I6" s="17">
        <f t="shared" si="15"/>
        <v>1602180</v>
      </c>
      <c r="J6" s="17">
        <f t="shared" si="15"/>
        <v>1802452.5</v>
      </c>
      <c r="K6" s="17">
        <f t="shared" si="15"/>
        <v>2002725</v>
      </c>
      <c r="L6" s="17">
        <f t="shared" si="15"/>
        <v>2202997.5</v>
      </c>
      <c r="M6" s="17">
        <f t="shared" si="15"/>
        <v>2403270</v>
      </c>
      <c r="N6" s="17">
        <f t="shared" si="15"/>
        <v>2603542.5</v>
      </c>
      <c r="O6" s="17">
        <f t="shared" si="15"/>
        <v>2803815</v>
      </c>
      <c r="P6" s="17">
        <f t="shared" si="15"/>
        <v>3004087.5</v>
      </c>
      <c r="Q6" s="17">
        <f t="shared" si="15"/>
        <v>3204360</v>
      </c>
      <c r="R6" s="17">
        <f t="shared" si="15"/>
        <v>3404632.5</v>
      </c>
      <c r="S6" s="17">
        <f t="shared" si="15"/>
        <v>3604905</v>
      </c>
      <c r="T6" s="17">
        <f t="shared" si="15"/>
        <v>3805177.5</v>
      </c>
      <c r="U6" s="17">
        <f t="shared" si="15"/>
        <v>4005450</v>
      </c>
      <c r="V6" s="17">
        <f t="shared" si="15"/>
        <v>4205722.5</v>
      </c>
      <c r="W6" s="17">
        <f t="shared" si="15"/>
        <v>4405995</v>
      </c>
      <c r="X6" s="17">
        <f t="shared" si="15"/>
        <v>4606267.5</v>
      </c>
      <c r="Y6" s="17">
        <f t="shared" si="15"/>
        <v>4806540</v>
      </c>
      <c r="Z6" s="17">
        <f t="shared" si="15"/>
        <v>5006812.5</v>
      </c>
    </row>
    <row r="7" spans="1:29" x14ac:dyDescent="0.2">
      <c r="A7" s="8">
        <v>0.2</v>
      </c>
      <c r="B7" s="9" t="s">
        <v>5</v>
      </c>
      <c r="C7" s="10">
        <f>C6*$A$7</f>
        <v>80109</v>
      </c>
      <c r="D7" s="10">
        <f>D6*$A$7</f>
        <v>120163.5</v>
      </c>
      <c r="E7" s="10">
        <f>E6*$A$7</f>
        <v>160218</v>
      </c>
      <c r="F7" s="10">
        <f>F6*$A$7</f>
        <v>200272.5</v>
      </c>
      <c r="G7" s="10">
        <f>G6*$A$7</f>
        <v>240327</v>
      </c>
      <c r="H7" s="10">
        <f>H6*$A$7</f>
        <v>280381.5</v>
      </c>
      <c r="I7" s="10">
        <f>I6*$A$7</f>
        <v>320436</v>
      </c>
      <c r="J7" s="10">
        <f>J6*$A$7</f>
        <v>360490.5</v>
      </c>
      <c r="K7" s="10">
        <f>K6*$A$7</f>
        <v>400545</v>
      </c>
      <c r="L7" s="10">
        <f>L6*$A$7</f>
        <v>440599.5</v>
      </c>
      <c r="M7" s="10">
        <f>M6*$A$7</f>
        <v>480654</v>
      </c>
      <c r="N7" s="10">
        <f>N6*$A$7</f>
        <v>520708.5</v>
      </c>
      <c r="O7" s="10">
        <f>O6*$A$7</f>
        <v>560763</v>
      </c>
      <c r="P7" s="10">
        <f>P6*$A$7</f>
        <v>600817.5</v>
      </c>
      <c r="Q7" s="10">
        <f>Q6*$A$7</f>
        <v>640872</v>
      </c>
      <c r="R7" s="10">
        <f>R6*$A$7</f>
        <v>680926.5</v>
      </c>
      <c r="S7" s="10">
        <f>S6*$A$7</f>
        <v>720981</v>
      </c>
      <c r="T7" s="10">
        <f>T6*$A$7</f>
        <v>761035.5</v>
      </c>
      <c r="U7" s="10">
        <f>U6*$A$7</f>
        <v>801090</v>
      </c>
      <c r="V7" s="10">
        <f>V6*$A$7</f>
        <v>841144.5</v>
      </c>
      <c r="W7" s="10">
        <f>W6*$A$7</f>
        <v>881199</v>
      </c>
      <c r="X7" s="10">
        <f>X6*$A$7</f>
        <v>921253.5</v>
      </c>
      <c r="Y7" s="10">
        <f>Y6*$A$7</f>
        <v>961308</v>
      </c>
      <c r="Z7" s="10">
        <f>Z6*$A$7</f>
        <v>1001362.5</v>
      </c>
      <c r="AC7" s="1" t="s">
        <v>13</v>
      </c>
    </row>
    <row r="8" spans="1:29" x14ac:dyDescent="0.2">
      <c r="A8" s="8">
        <v>0.03</v>
      </c>
      <c r="B8" s="9" t="s">
        <v>10</v>
      </c>
      <c r="C8" s="10">
        <f>C6*$A$8</f>
        <v>12016.35</v>
      </c>
      <c r="D8" s="10">
        <f>D6*$A$8</f>
        <v>18024.524999999998</v>
      </c>
      <c r="E8" s="10">
        <f>E6*$A$8</f>
        <v>24032.7</v>
      </c>
      <c r="F8" s="10">
        <f>F6*$A$8</f>
        <v>30040.875</v>
      </c>
      <c r="G8" s="10">
        <f>G6*$A$8</f>
        <v>36049.049999999996</v>
      </c>
      <c r="H8" s="10">
        <f>H6*$A$8</f>
        <v>42057.224999999999</v>
      </c>
      <c r="I8" s="10">
        <f>I6*$A$8</f>
        <v>48065.4</v>
      </c>
      <c r="J8" s="10">
        <f>J6*$A$8</f>
        <v>54073.574999999997</v>
      </c>
      <c r="K8" s="10">
        <f>K6*$A$8</f>
        <v>60081.75</v>
      </c>
      <c r="L8" s="10">
        <f>L6*$A$8</f>
        <v>66089.925000000003</v>
      </c>
      <c r="M8" s="10">
        <f>M6*$A$8</f>
        <v>72098.099999999991</v>
      </c>
      <c r="N8" s="10">
        <f>N6*$A$8</f>
        <v>78106.274999999994</v>
      </c>
      <c r="O8" s="10">
        <f>O6*$A$8</f>
        <v>84114.45</v>
      </c>
      <c r="P8" s="10">
        <f>P6*$A$8</f>
        <v>90122.625</v>
      </c>
      <c r="Q8" s="10">
        <f>Q6*$A$8</f>
        <v>96130.8</v>
      </c>
      <c r="R8" s="10">
        <f>R6*$A$8</f>
        <v>102138.97499999999</v>
      </c>
      <c r="S8" s="10">
        <f>S6*$A$8</f>
        <v>108147.15</v>
      </c>
      <c r="T8" s="10">
        <f>T6*$A$8</f>
        <v>114155.325</v>
      </c>
      <c r="U8" s="10">
        <f>U6*$A$8</f>
        <v>120163.5</v>
      </c>
      <c r="V8" s="10">
        <f>V6*$A$8</f>
        <v>126171.67499999999</v>
      </c>
      <c r="W8" s="10">
        <f>W6*$A$8</f>
        <v>132179.85</v>
      </c>
      <c r="X8" s="10">
        <f>X6*$A$8</f>
        <v>138188.02499999999</v>
      </c>
      <c r="Y8" s="10">
        <f>Y6*$A$8</f>
        <v>144196.19999999998</v>
      </c>
      <c r="Z8" s="10">
        <f>Z6*$A$8</f>
        <v>150204.375</v>
      </c>
      <c r="AC8" s="1" t="s">
        <v>14</v>
      </c>
    </row>
    <row r="9" spans="1:29" x14ac:dyDescent="0.2">
      <c r="A9" s="11"/>
      <c r="B9" s="12" t="s">
        <v>1</v>
      </c>
      <c r="C9" s="17">
        <f>C5*450</f>
        <v>9000</v>
      </c>
      <c r="D9" s="17">
        <f t="shared" ref="D9:Z9" si="16">D5*450</f>
        <v>13500</v>
      </c>
      <c r="E9" s="17">
        <f t="shared" si="16"/>
        <v>18000</v>
      </c>
      <c r="F9" s="17">
        <f t="shared" si="16"/>
        <v>22500</v>
      </c>
      <c r="G9" s="17">
        <f t="shared" si="16"/>
        <v>27000</v>
      </c>
      <c r="H9" s="17">
        <f t="shared" si="16"/>
        <v>31500</v>
      </c>
      <c r="I9" s="17">
        <f t="shared" si="16"/>
        <v>36000</v>
      </c>
      <c r="J9" s="17">
        <f t="shared" si="16"/>
        <v>40500</v>
      </c>
      <c r="K9" s="17">
        <f t="shared" si="16"/>
        <v>45000</v>
      </c>
      <c r="L9" s="17">
        <f t="shared" si="16"/>
        <v>49500</v>
      </c>
      <c r="M9" s="17">
        <f t="shared" si="16"/>
        <v>54000</v>
      </c>
      <c r="N9" s="17">
        <f t="shared" si="16"/>
        <v>58500</v>
      </c>
      <c r="O9" s="17">
        <f t="shared" si="16"/>
        <v>63000</v>
      </c>
      <c r="P9" s="17">
        <f t="shared" si="16"/>
        <v>67500</v>
      </c>
      <c r="Q9" s="17">
        <f t="shared" si="16"/>
        <v>72000</v>
      </c>
      <c r="R9" s="17">
        <f t="shared" si="16"/>
        <v>76500</v>
      </c>
      <c r="S9" s="17">
        <f t="shared" si="16"/>
        <v>81000</v>
      </c>
      <c r="T9" s="17">
        <f t="shared" si="16"/>
        <v>85500</v>
      </c>
      <c r="U9" s="17">
        <f t="shared" si="16"/>
        <v>90000</v>
      </c>
      <c r="V9" s="17">
        <f t="shared" si="16"/>
        <v>94500</v>
      </c>
      <c r="W9" s="17">
        <f t="shared" si="16"/>
        <v>99000</v>
      </c>
      <c r="X9" s="17">
        <f t="shared" si="16"/>
        <v>103500</v>
      </c>
      <c r="Y9" s="17">
        <f t="shared" si="16"/>
        <v>108000</v>
      </c>
      <c r="Z9" s="17">
        <f t="shared" si="16"/>
        <v>112500</v>
      </c>
      <c r="AC9" s="14" t="s">
        <v>15</v>
      </c>
    </row>
    <row r="10" spans="1:29" x14ac:dyDescent="0.2">
      <c r="A10" s="11"/>
      <c r="B10" s="12" t="s">
        <v>6</v>
      </c>
      <c r="C10" s="17">
        <v>5000</v>
      </c>
      <c r="D10" s="17">
        <v>5000</v>
      </c>
      <c r="E10" s="17">
        <v>5000</v>
      </c>
      <c r="F10" s="17">
        <v>5000</v>
      </c>
      <c r="G10" s="17">
        <v>5000</v>
      </c>
      <c r="H10" s="17">
        <v>5000</v>
      </c>
      <c r="I10" s="17">
        <v>5000</v>
      </c>
      <c r="J10" s="17">
        <v>5000</v>
      </c>
      <c r="K10" s="17">
        <v>5000</v>
      </c>
      <c r="L10" s="17">
        <v>5000</v>
      </c>
      <c r="M10" s="17">
        <v>5000</v>
      </c>
      <c r="N10" s="17">
        <v>5000</v>
      </c>
      <c r="O10" s="17">
        <v>5000</v>
      </c>
      <c r="P10" s="17">
        <v>5000</v>
      </c>
      <c r="Q10" s="17">
        <v>5000</v>
      </c>
      <c r="R10" s="17">
        <v>5000</v>
      </c>
      <c r="S10" s="17">
        <v>5000</v>
      </c>
      <c r="T10" s="17">
        <v>5000</v>
      </c>
      <c r="U10" s="17">
        <v>5000</v>
      </c>
      <c r="V10" s="17">
        <v>5000</v>
      </c>
      <c r="W10" s="17">
        <v>5000</v>
      </c>
      <c r="X10" s="17">
        <v>5000</v>
      </c>
      <c r="Y10" s="17">
        <v>5000</v>
      </c>
      <c r="Z10" s="17">
        <v>5000</v>
      </c>
      <c r="AC10" s="1" t="s">
        <v>16</v>
      </c>
    </row>
    <row r="11" spans="1:29" x14ac:dyDescent="0.2">
      <c r="A11" s="11"/>
      <c r="B11" s="12" t="s">
        <v>8</v>
      </c>
      <c r="C11" s="17">
        <v>5000</v>
      </c>
      <c r="D11" s="17">
        <v>5000</v>
      </c>
      <c r="E11" s="17">
        <v>5000</v>
      </c>
      <c r="F11" s="17">
        <v>5000</v>
      </c>
      <c r="G11" s="17">
        <v>5000</v>
      </c>
      <c r="H11" s="17">
        <v>5000</v>
      </c>
      <c r="I11" s="17">
        <v>5000</v>
      </c>
      <c r="J11" s="17">
        <v>5000</v>
      </c>
      <c r="K11" s="17">
        <v>5000</v>
      </c>
      <c r="L11" s="17">
        <v>5000</v>
      </c>
      <c r="M11" s="17">
        <v>5000</v>
      </c>
      <c r="N11" s="17">
        <v>5000</v>
      </c>
      <c r="O11" s="17">
        <v>5000</v>
      </c>
      <c r="P11" s="17">
        <v>5000</v>
      </c>
      <c r="Q11" s="17">
        <v>5000</v>
      </c>
      <c r="R11" s="17">
        <v>5000</v>
      </c>
      <c r="S11" s="17">
        <v>5000</v>
      </c>
      <c r="T11" s="17">
        <v>5000</v>
      </c>
      <c r="U11" s="17">
        <v>5000</v>
      </c>
      <c r="V11" s="17">
        <v>5000</v>
      </c>
      <c r="W11" s="17">
        <v>5000</v>
      </c>
      <c r="X11" s="17">
        <v>5000</v>
      </c>
      <c r="Y11" s="17">
        <v>5000</v>
      </c>
      <c r="Z11" s="17">
        <v>5000</v>
      </c>
      <c r="AC11" s="23" t="s">
        <v>20</v>
      </c>
    </row>
    <row r="12" spans="1:29" x14ac:dyDescent="0.2">
      <c r="A12" s="11"/>
      <c r="B12" s="12" t="s">
        <v>18</v>
      </c>
      <c r="C12" s="17">
        <v>16000</v>
      </c>
      <c r="D12" s="17">
        <v>16000</v>
      </c>
      <c r="E12" s="17">
        <v>16000</v>
      </c>
      <c r="F12" s="17">
        <v>16000</v>
      </c>
      <c r="G12" s="17">
        <v>16000</v>
      </c>
      <c r="H12" s="17">
        <v>16000</v>
      </c>
      <c r="I12" s="17">
        <v>16000</v>
      </c>
      <c r="J12" s="17">
        <v>16000</v>
      </c>
      <c r="K12" s="17">
        <v>16000</v>
      </c>
      <c r="L12" s="17">
        <v>16000</v>
      </c>
      <c r="M12" s="17">
        <v>16000</v>
      </c>
      <c r="N12" s="17">
        <v>16000</v>
      </c>
      <c r="O12" s="17">
        <v>16000</v>
      </c>
      <c r="P12" s="17">
        <v>16000</v>
      </c>
      <c r="Q12" s="17">
        <v>16000</v>
      </c>
      <c r="R12" s="17">
        <v>16000</v>
      </c>
      <c r="S12" s="17">
        <v>16000</v>
      </c>
      <c r="T12" s="17">
        <v>16000</v>
      </c>
      <c r="U12" s="17">
        <v>16000</v>
      </c>
      <c r="V12" s="17">
        <v>16000</v>
      </c>
      <c r="W12" s="17">
        <v>16000</v>
      </c>
      <c r="X12" s="17">
        <v>16000</v>
      </c>
      <c r="Y12" s="17">
        <v>16000</v>
      </c>
      <c r="Z12" s="17">
        <v>16000</v>
      </c>
    </row>
    <row r="13" spans="1:29" x14ac:dyDescent="0.2">
      <c r="A13" s="11"/>
      <c r="B13" s="12" t="s">
        <v>19</v>
      </c>
      <c r="C13" s="17">
        <v>13000</v>
      </c>
      <c r="D13" s="17">
        <v>13000</v>
      </c>
      <c r="E13" s="17">
        <v>13000</v>
      </c>
      <c r="F13" s="17">
        <v>13000</v>
      </c>
      <c r="G13" s="17">
        <v>13000</v>
      </c>
      <c r="H13" s="17">
        <v>13000</v>
      </c>
      <c r="I13" s="17">
        <v>13000</v>
      </c>
      <c r="J13" s="17">
        <v>13000</v>
      </c>
      <c r="K13" s="17">
        <v>13000</v>
      </c>
      <c r="L13" s="17">
        <v>13000</v>
      </c>
      <c r="M13" s="17">
        <v>13000</v>
      </c>
      <c r="N13" s="17">
        <v>13000</v>
      </c>
      <c r="O13" s="17">
        <v>13000</v>
      </c>
      <c r="P13" s="17">
        <v>13000</v>
      </c>
      <c r="Q13" s="17">
        <v>13000</v>
      </c>
      <c r="R13" s="17">
        <v>13000</v>
      </c>
      <c r="S13" s="17">
        <v>13000</v>
      </c>
      <c r="T13" s="17">
        <v>13000</v>
      </c>
      <c r="U13" s="17">
        <v>13000</v>
      </c>
      <c r="V13" s="17">
        <v>13000</v>
      </c>
      <c r="W13" s="17">
        <v>13000</v>
      </c>
      <c r="X13" s="17">
        <v>13000</v>
      </c>
      <c r="Y13" s="17">
        <v>13000</v>
      </c>
      <c r="Z13" s="17">
        <v>13000</v>
      </c>
    </row>
    <row r="14" spans="1:29" x14ac:dyDescent="0.2">
      <c r="A14" s="11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9" x14ac:dyDescent="0.2">
      <c r="B15" s="13" t="s">
        <v>0</v>
      </c>
      <c r="C15" s="10">
        <f>C6-SUM(C7:C13)</f>
        <v>260419.65</v>
      </c>
      <c r="D15" s="10">
        <f t="shared" ref="D15:Z15" si="17">D6-SUM(D7:D13)</f>
        <v>410129.47499999998</v>
      </c>
      <c r="E15" s="10">
        <f t="shared" si="17"/>
        <v>559839.30000000005</v>
      </c>
      <c r="F15" s="10">
        <f t="shared" si="17"/>
        <v>709549.125</v>
      </c>
      <c r="G15" s="10">
        <f t="shared" si="17"/>
        <v>859258.95</v>
      </c>
      <c r="H15" s="10">
        <f t="shared" si="17"/>
        <v>1008968.775</v>
      </c>
      <c r="I15" s="10">
        <f t="shared" si="17"/>
        <v>1158678.6000000001</v>
      </c>
      <c r="J15" s="10">
        <f t="shared" si="17"/>
        <v>1308388.425</v>
      </c>
      <c r="K15" s="10">
        <f t="shared" si="17"/>
        <v>1458098.25</v>
      </c>
      <c r="L15" s="10">
        <f t="shared" si="17"/>
        <v>1607808.075</v>
      </c>
      <c r="M15" s="10">
        <f t="shared" si="17"/>
        <v>1757517.9</v>
      </c>
      <c r="N15" s="10">
        <f t="shared" si="17"/>
        <v>1907227.7250000001</v>
      </c>
      <c r="O15" s="10">
        <f t="shared" si="17"/>
        <v>2056937.55</v>
      </c>
      <c r="P15" s="10">
        <f t="shared" si="17"/>
        <v>2206647.375</v>
      </c>
      <c r="Q15" s="10">
        <f t="shared" si="17"/>
        <v>2356357.2000000002</v>
      </c>
      <c r="R15" s="10">
        <f t="shared" si="17"/>
        <v>2506067.0249999999</v>
      </c>
      <c r="S15" s="10">
        <f t="shared" si="17"/>
        <v>2655776.85</v>
      </c>
      <c r="T15" s="10">
        <f t="shared" si="17"/>
        <v>2805486.6749999998</v>
      </c>
      <c r="U15" s="10">
        <f t="shared" si="17"/>
        <v>2955196.5</v>
      </c>
      <c r="V15" s="10">
        <f t="shared" si="17"/>
        <v>3104906.3250000002</v>
      </c>
      <c r="W15" s="10">
        <f t="shared" si="17"/>
        <v>3254616.15</v>
      </c>
      <c r="X15" s="10">
        <f t="shared" si="17"/>
        <v>3404325.9750000001</v>
      </c>
      <c r="Y15" s="10">
        <f t="shared" si="17"/>
        <v>3554035.8</v>
      </c>
      <c r="Z15" s="10">
        <f t="shared" si="17"/>
        <v>3703745.625</v>
      </c>
    </row>
    <row r="16" spans="1:29" x14ac:dyDescent="0.2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">
      <c r="A18" s="14">
        <v>0.5</v>
      </c>
      <c r="B18" s="21" t="s">
        <v>9</v>
      </c>
      <c r="C18" s="10">
        <f>C15*$A$18</f>
        <v>130209.825</v>
      </c>
      <c r="D18" s="10">
        <f>D15*$A$18</f>
        <v>205064.73749999999</v>
      </c>
      <c r="E18" s="10">
        <f>E15*$A$18</f>
        <v>279919.65000000002</v>
      </c>
      <c r="F18" s="10">
        <f>F15*$A$18</f>
        <v>354774.5625</v>
      </c>
      <c r="G18" s="10">
        <f>G15*$A$18</f>
        <v>429629.47499999998</v>
      </c>
      <c r="H18" s="10">
        <f>H15*$A$18</f>
        <v>504484.38750000001</v>
      </c>
      <c r="I18" s="10">
        <f>I15*$A$18</f>
        <v>579339.30000000005</v>
      </c>
      <c r="J18" s="10">
        <f>J15*$A$18</f>
        <v>654194.21250000002</v>
      </c>
      <c r="K18" s="10">
        <f>K15*$A$18</f>
        <v>729049.125</v>
      </c>
      <c r="L18" s="10">
        <f>L15*$A$18</f>
        <v>803904.03749999998</v>
      </c>
      <c r="M18" s="10">
        <f>M15*$A$18</f>
        <v>878758.95</v>
      </c>
      <c r="N18" s="10">
        <f>N15*$A$18</f>
        <v>953613.86250000005</v>
      </c>
      <c r="O18" s="10">
        <f>O15*$A$18</f>
        <v>1028468.775</v>
      </c>
      <c r="P18" s="10">
        <f>P15*$A$18</f>
        <v>1103323.6875</v>
      </c>
      <c r="Q18" s="10">
        <f>Q15*$A$18</f>
        <v>1178178.6000000001</v>
      </c>
      <c r="R18" s="10">
        <f>R15*$A$18</f>
        <v>1253033.5125</v>
      </c>
      <c r="S18" s="10">
        <f>S15*$A$18</f>
        <v>1327888.425</v>
      </c>
      <c r="T18" s="10">
        <f>T15*$A$18</f>
        <v>1402743.3374999999</v>
      </c>
      <c r="U18" s="10">
        <f>U15*$A$18</f>
        <v>1477598.25</v>
      </c>
      <c r="V18" s="10">
        <f>V15*$A$18</f>
        <v>1552453.1625000001</v>
      </c>
      <c r="W18" s="10">
        <f>W15*$A$18</f>
        <v>1627308.075</v>
      </c>
      <c r="X18" s="10">
        <f>X15*$A$18</f>
        <v>1702162.9875</v>
      </c>
      <c r="Y18" s="10">
        <f>Y15*$A$18</f>
        <v>1777017.9</v>
      </c>
      <c r="Z18" s="10">
        <f>Z15*$A$18</f>
        <v>1851872.8125</v>
      </c>
    </row>
    <row r="19" spans="1:26" x14ac:dyDescent="0.2">
      <c r="A19" s="14">
        <v>0.5</v>
      </c>
      <c r="B19" s="21" t="s">
        <v>11</v>
      </c>
      <c r="C19" s="10">
        <f>C15*$A$19</f>
        <v>130209.825</v>
      </c>
      <c r="D19" s="10">
        <f>D15*$A$19</f>
        <v>205064.73749999999</v>
      </c>
      <c r="E19" s="10">
        <f>E15*$A$19</f>
        <v>279919.65000000002</v>
      </c>
      <c r="F19" s="10">
        <f>F15*$A$19</f>
        <v>354774.5625</v>
      </c>
      <c r="G19" s="10">
        <f>G15*$A$19</f>
        <v>429629.47499999998</v>
      </c>
      <c r="H19" s="10">
        <f>H15*$A$19</f>
        <v>504484.38750000001</v>
      </c>
      <c r="I19" s="10">
        <f>I15*$A$19</f>
        <v>579339.30000000005</v>
      </c>
      <c r="J19" s="10">
        <f>J15*$A$19</f>
        <v>654194.21250000002</v>
      </c>
      <c r="K19" s="10">
        <f>K15*$A$19</f>
        <v>729049.125</v>
      </c>
      <c r="L19" s="10">
        <f>L15*$A$19</f>
        <v>803904.03749999998</v>
      </c>
      <c r="M19" s="10">
        <f>M15*$A$19</f>
        <v>878758.95</v>
      </c>
      <c r="N19" s="10">
        <f>N15*$A$19</f>
        <v>953613.86250000005</v>
      </c>
      <c r="O19" s="10">
        <f>O15*$A$19</f>
        <v>1028468.775</v>
      </c>
      <c r="P19" s="10">
        <f>P15*$A$19</f>
        <v>1103323.6875</v>
      </c>
      <c r="Q19" s="10">
        <f>Q15*$A$19</f>
        <v>1178178.6000000001</v>
      </c>
      <c r="R19" s="10">
        <f>R15*$A$19</f>
        <v>1253033.5125</v>
      </c>
      <c r="S19" s="10">
        <f>S15*$A$19</f>
        <v>1327888.425</v>
      </c>
      <c r="T19" s="10">
        <f>T15*$A$19</f>
        <v>1402743.3374999999</v>
      </c>
      <c r="U19" s="10">
        <f>U15*$A$19</f>
        <v>1477598.25</v>
      </c>
      <c r="V19" s="10">
        <f>V15*$A$19</f>
        <v>1552453.1625000001</v>
      </c>
      <c r="W19" s="10">
        <f>W15*$A$19</f>
        <v>1627308.075</v>
      </c>
      <c r="X19" s="10">
        <f>X15*$A$19</f>
        <v>1702162.9875</v>
      </c>
      <c r="Y19" s="10">
        <f>Y15*$A$19</f>
        <v>1777017.9</v>
      </c>
      <c r="Z19" s="10">
        <f>Z15*$A$19</f>
        <v>1851872.8125</v>
      </c>
    </row>
    <row r="20" spans="1:26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2" spans="1:26" x14ac:dyDescent="0.2">
      <c r="B22" s="15"/>
      <c r="C22" s="15"/>
      <c r="D22" s="15"/>
      <c r="E22" s="15"/>
      <c r="H22" s="1">
        <f>K19*0.96</f>
        <v>699887.15999999992</v>
      </c>
      <c r="J22" s="16"/>
      <c r="K22" s="16"/>
      <c r="L22" s="16"/>
    </row>
    <row r="24" spans="1:26" x14ac:dyDescent="0.2">
      <c r="C24" s="24"/>
      <c r="D24" s="24"/>
      <c r="E24" s="25" t="s">
        <v>23</v>
      </c>
      <c r="F24" s="25"/>
      <c r="G24" s="25"/>
      <c r="H24" s="25"/>
    </row>
    <row r="25" spans="1:26" x14ac:dyDescent="0.2">
      <c r="C25" s="24" t="s">
        <v>22</v>
      </c>
      <c r="D25" s="24" t="s">
        <v>21</v>
      </c>
      <c r="E25" s="26">
        <v>4</v>
      </c>
      <c r="F25" s="26">
        <v>5</v>
      </c>
      <c r="G25" s="26">
        <v>6</v>
      </c>
      <c r="H25" s="26">
        <v>7</v>
      </c>
    </row>
    <row r="26" spans="1:26" x14ac:dyDescent="0.2">
      <c r="C26" s="27">
        <v>467</v>
      </c>
      <c r="D26" s="28">
        <f>C26/24</f>
        <v>19.458333333333332</v>
      </c>
      <c r="E26" s="29">
        <f>$D$26/E25</f>
        <v>4.864583333333333</v>
      </c>
      <c r="F26" s="29">
        <f>$D$26/F25</f>
        <v>3.8916666666666666</v>
      </c>
      <c r="G26" s="29">
        <f>$D$26/G25</f>
        <v>3.2430555555555554</v>
      </c>
      <c r="H26" s="29">
        <f>$D$26/H25</f>
        <v>2.7797619047619047</v>
      </c>
      <c r="J26" s="16"/>
      <c r="K26" s="16"/>
      <c r="L26" s="16"/>
    </row>
    <row r="27" spans="1:26" x14ac:dyDescent="0.2">
      <c r="C27" s="24">
        <v>667</v>
      </c>
      <c r="D27" s="28">
        <f>C27/24</f>
        <v>27.791666666666668</v>
      </c>
      <c r="E27" s="30">
        <f>$D$27/E25</f>
        <v>6.947916666666667</v>
      </c>
      <c r="F27" s="30">
        <f t="shared" ref="F27:H27" si="18">$D$27/F25</f>
        <v>5.5583333333333336</v>
      </c>
      <c r="G27" s="30">
        <f t="shared" si="18"/>
        <v>4.6319444444444446</v>
      </c>
      <c r="H27" s="30">
        <f t="shared" si="18"/>
        <v>3.9702380952380953</v>
      </c>
    </row>
    <row r="28" spans="1:26" x14ac:dyDescent="0.2">
      <c r="C28" s="24">
        <v>733</v>
      </c>
      <c r="D28" s="28">
        <f t="shared" ref="D28:D30" si="19">C28/24</f>
        <v>30.541666666666668</v>
      </c>
      <c r="E28" s="30">
        <f>$D$28/E25</f>
        <v>7.635416666666667</v>
      </c>
      <c r="F28" s="30">
        <f t="shared" ref="F28:H28" si="20">$D$28/F25</f>
        <v>6.1083333333333334</v>
      </c>
      <c r="G28" s="30">
        <f t="shared" si="20"/>
        <v>5.0902777777777777</v>
      </c>
      <c r="H28" s="30">
        <f t="shared" si="20"/>
        <v>4.3630952380952381</v>
      </c>
    </row>
    <row r="29" spans="1:26" x14ac:dyDescent="0.2">
      <c r="C29" s="24">
        <v>800</v>
      </c>
      <c r="D29" s="28">
        <f t="shared" si="19"/>
        <v>33.333333333333336</v>
      </c>
      <c r="E29" s="30">
        <f>$D$29/E25</f>
        <v>8.3333333333333339</v>
      </c>
      <c r="F29" s="30">
        <f t="shared" ref="F29:H29" si="21">$D$29/F25</f>
        <v>6.666666666666667</v>
      </c>
      <c r="G29" s="30">
        <f t="shared" si="21"/>
        <v>5.5555555555555562</v>
      </c>
      <c r="H29" s="30">
        <f t="shared" si="21"/>
        <v>4.7619047619047619</v>
      </c>
    </row>
    <row r="30" spans="1:26" x14ac:dyDescent="0.2">
      <c r="C30" s="24">
        <v>867</v>
      </c>
      <c r="D30" s="28">
        <f>C30/24</f>
        <v>36.125</v>
      </c>
      <c r="E30" s="30">
        <f>$D$30/E25</f>
        <v>9.03125</v>
      </c>
      <c r="F30" s="30">
        <f t="shared" ref="F30:H30" si="22">$D$30/F25</f>
        <v>7.2249999999999996</v>
      </c>
      <c r="G30" s="30">
        <f t="shared" si="22"/>
        <v>6.020833333333333</v>
      </c>
      <c r="H30" s="30">
        <f t="shared" si="22"/>
        <v>5.1607142857142856</v>
      </c>
    </row>
    <row r="31" spans="1:26" x14ac:dyDescent="0.2">
      <c r="E31" s="19"/>
      <c r="F31" s="19"/>
      <c r="G31" s="19"/>
      <c r="H31" s="19"/>
    </row>
  </sheetData>
  <mergeCells count="4">
    <mergeCell ref="B4:E4"/>
    <mergeCell ref="J22:L22"/>
    <mergeCell ref="J26:L26"/>
    <mergeCell ref="E24:H2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2025-02-26T01:58:04Z</dcterms:created>
  <dcterms:modified xsi:type="dcterms:W3CDTF">2025-03-12T23:07:55Z</dcterms:modified>
</cp:coreProperties>
</file>