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carlo\Desktop\GEB3522-2205-4505\"/>
    </mc:Choice>
  </mc:AlternateContent>
  <xr:revisionPtr revIDLastSave="0" documentId="8_{28DFAE66-49FD-46C3-ADAE-99201B0B052C}" xr6:coauthVersionLast="45" xr6:coauthVersionMax="45" xr10:uidLastSave="{00000000-0000-0000-0000-000000000000}"/>
  <bookViews>
    <workbookView xWindow="-108" yWindow="-108" windowWidth="23256" windowHeight="12576" xr2:uid="{00000000-000D-0000-FFFF-FFFF00000000}"/>
  </bookViews>
  <sheets>
    <sheet name="Problem1" sheetId="3" r:id="rId1"/>
    <sheet name="Problem2" sheetId="1" r:id="rId2"/>
    <sheet name="Problem 3"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5" i="4" l="1"/>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J203" i="4"/>
  <c r="J204" i="4"/>
  <c r="J205" i="4"/>
  <c r="J206" i="4"/>
  <c r="J207" i="4"/>
  <c r="J208" i="4"/>
  <c r="J209" i="4"/>
  <c r="J210" i="4"/>
  <c r="J211" i="4"/>
  <c r="J212" i="4"/>
  <c r="J213" i="4"/>
  <c r="J4" i="4"/>
  <c r="I4" i="4" a="1"/>
  <c r="I4" i="4" s="1"/>
  <c r="I17" i="1"/>
  <c r="H17" i="1"/>
  <c r="I16" i="1"/>
  <c r="H16" i="1"/>
  <c r="I15" i="1"/>
  <c r="H15" i="1"/>
  <c r="I14" i="1"/>
  <c r="H14" i="1"/>
  <c r="I13" i="1"/>
  <c r="H13" i="1"/>
  <c r="I12" i="1"/>
  <c r="H12" i="1"/>
  <c r="I11" i="1"/>
  <c r="H11" i="1"/>
  <c r="I10" i="1"/>
  <c r="H10" i="1"/>
  <c r="I9" i="1"/>
  <c r="H9" i="1"/>
  <c r="I8" i="1"/>
  <c r="H8" i="1"/>
  <c r="I7" i="1"/>
  <c r="H7" i="1"/>
  <c r="I6" i="1"/>
  <c r="H6" i="1"/>
  <c r="M25" i="3"/>
  <c r="J25" i="3"/>
  <c r="H5" i="3" l="1"/>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4" i="3"/>
  <c r="H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<sst xmlns="http://schemas.openxmlformats.org/spreadsheetml/2006/main" count="844" uniqueCount="127">
  <si>
    <t>Problem 1</t>
  </si>
  <si>
    <t>Week</t>
  </si>
  <si>
    <t>Cart Notice?</t>
  </si>
  <si>
    <t>Coupon?</t>
  </si>
  <si>
    <t>Price Reduction?</t>
  </si>
  <si>
    <t>Yes</t>
  </si>
  <si>
    <t>No</t>
  </si>
  <si>
    <t>Instructions</t>
  </si>
  <si>
    <t>Grocery Store</t>
  </si>
  <si>
    <t>Canned Tuna Sales</t>
  </si>
  <si>
    <t>A grocery store is keeping track of its weekly sales of canned tuna.</t>
  </si>
  <si>
    <t>1) An ad on the shopping cart</t>
  </si>
  <si>
    <t xml:space="preserve">2) A coupon </t>
  </si>
  <si>
    <t>3) A price reduction of 1 cent, 2 cents, or no reduction</t>
  </si>
  <si>
    <t>The store is using three types of promotions to increase sales:</t>
  </si>
  <si>
    <t>The sales results are displayed on the table.</t>
  </si>
  <si>
    <t>In 12 weeks the store tried all the different combinations of the promotions.</t>
  </si>
  <si>
    <t>Run Regression Analysis and determine how promotions influenced sales</t>
  </si>
  <si>
    <t>Write your analysis here:</t>
  </si>
  <si>
    <t>Predict the sales during a week in which the store used</t>
  </si>
  <si>
    <t>1) Ad on the shopping cart</t>
  </si>
  <si>
    <t>2) A coupon</t>
  </si>
  <si>
    <t>3) 1 cent off</t>
  </si>
  <si>
    <t>Write anwser here:</t>
  </si>
  <si>
    <t>Make the appropriate additions/changes to the data table.</t>
  </si>
  <si>
    <t>(round up)</t>
  </si>
  <si>
    <t>*You may need to run more than one regression model</t>
  </si>
  <si>
    <t>**Include explanation of Regression Statistics, Coefficients, and P-Values</t>
  </si>
  <si>
    <t>Day</t>
  </si>
  <si>
    <t>Sunny or Cloudy</t>
  </si>
  <si>
    <t>Croissants sold</t>
  </si>
  <si>
    <t>weekend</t>
  </si>
  <si>
    <t>sunny</t>
  </si>
  <si>
    <t>weekday</t>
  </si>
  <si>
    <t>cloudy</t>
  </si>
  <si>
    <t>Problem 2</t>
  </si>
  <si>
    <t>Output  Regression Analysis below these cells</t>
  </si>
  <si>
    <t>An owner of a bakery wants to know the effect of the weather</t>
  </si>
  <si>
    <t>and the day of the week on Croissant Sales</t>
  </si>
  <si>
    <t>Run Regression Analysis and determine how weather and day</t>
  </si>
  <si>
    <t>of the week influence sales.</t>
  </si>
  <si>
    <t>Write you analysis here</t>
  </si>
  <si>
    <t>Forcast</t>
  </si>
  <si>
    <t>On a cloudy weekend day, you are 95% sure sales will be between</t>
  </si>
  <si>
    <t xml:space="preserve">and </t>
  </si>
  <si>
    <t>Problem 3</t>
  </si>
  <si>
    <t>Year</t>
  </si>
  <si>
    <t>Team</t>
  </si>
  <si>
    <t>Runs</t>
  </si>
  <si>
    <t>Singles</t>
  </si>
  <si>
    <t>Double</t>
  </si>
  <si>
    <t>Triples</t>
  </si>
  <si>
    <t>HR</t>
  </si>
  <si>
    <t>Predict Runs</t>
  </si>
  <si>
    <t>Error</t>
  </si>
  <si>
    <t>Anaheim Angels</t>
  </si>
  <si>
    <t>The table contains baseball stats for all the MLB teams from</t>
  </si>
  <si>
    <t>Baltimore Orioles</t>
  </si>
  <si>
    <t>2000 - 2006</t>
  </si>
  <si>
    <t>Boston Red Sox</t>
  </si>
  <si>
    <t>Chicago White Sox</t>
  </si>
  <si>
    <r>
      <t xml:space="preserve">Run a Regression Analysis for all years </t>
    </r>
    <r>
      <rPr>
        <b/>
        <sz val="11"/>
        <color theme="1"/>
        <rFont val="Calibri"/>
        <family val="2"/>
        <scheme val="minor"/>
      </rPr>
      <t>up to 2004</t>
    </r>
    <r>
      <rPr>
        <sz val="11"/>
        <color theme="1"/>
        <rFont val="Calibri"/>
        <family val="2"/>
        <scheme val="minor"/>
      </rPr>
      <t xml:space="preserve"> and  determine</t>
    </r>
  </si>
  <si>
    <t>Cleveland Indians</t>
  </si>
  <si>
    <t xml:space="preserve"> how each stat influences total Runs.</t>
  </si>
  <si>
    <t>Detroit Tigers</t>
  </si>
  <si>
    <t>Kansas City Royals</t>
  </si>
  <si>
    <t>Minnesota Twins</t>
  </si>
  <si>
    <t>New York Yankees</t>
  </si>
  <si>
    <t>Oakland Athletics</t>
  </si>
  <si>
    <t>Seattle Mariners</t>
  </si>
  <si>
    <t>Tampa Bay Devil Rays</t>
  </si>
  <si>
    <t>Texas Rangers</t>
  </si>
  <si>
    <t>Toronto Blue Jays</t>
  </si>
  <si>
    <t>Arizona Diamondbacks</t>
  </si>
  <si>
    <t>Atlanta Braves</t>
  </si>
  <si>
    <t>Chicago Cubs</t>
  </si>
  <si>
    <t>Cincinnati Reds</t>
  </si>
  <si>
    <t>Colorado Rockies</t>
  </si>
  <si>
    <t>Florida Marlins</t>
  </si>
  <si>
    <t>Houston Astros</t>
  </si>
  <si>
    <t>Los Angeles Dodgers</t>
  </si>
  <si>
    <t>Milwaukee Brewers</t>
  </si>
  <si>
    <t>Montreal Expos</t>
  </si>
  <si>
    <r>
      <t xml:space="preserve">Using the </t>
    </r>
    <r>
      <rPr>
        <b/>
        <sz val="11"/>
        <color theme="1"/>
        <rFont val="Calibri"/>
        <family val="2"/>
        <scheme val="minor"/>
      </rPr>
      <t>TREND</t>
    </r>
    <r>
      <rPr>
        <sz val="11"/>
        <color theme="1"/>
        <rFont val="Calibri"/>
        <family val="2"/>
        <scheme val="minor"/>
      </rPr>
      <t xml:space="preserve"> formula fill in the "</t>
    </r>
    <r>
      <rPr>
        <b/>
        <sz val="11"/>
        <color theme="1"/>
        <rFont val="Calibri"/>
        <family val="2"/>
        <scheme val="minor"/>
      </rPr>
      <t>Predict Runs</t>
    </r>
    <r>
      <rPr>
        <sz val="11"/>
        <color theme="1"/>
        <rFont val="Calibri"/>
        <family val="2"/>
        <scheme val="minor"/>
      </rPr>
      <t>" column</t>
    </r>
  </si>
  <si>
    <t>New York Mets</t>
  </si>
  <si>
    <t>for the remaining two seasons (2005-2006)</t>
  </si>
  <si>
    <t>Philadelphia Phillies</t>
  </si>
  <si>
    <r>
      <t>Fill in the "</t>
    </r>
    <r>
      <rPr>
        <b/>
        <sz val="11"/>
        <color theme="1"/>
        <rFont val="Calibri"/>
        <family val="2"/>
        <scheme val="minor"/>
      </rPr>
      <t>Error</t>
    </r>
    <r>
      <rPr>
        <sz val="11"/>
        <color theme="1"/>
        <rFont val="Calibri"/>
        <family val="2"/>
        <scheme val="minor"/>
      </rPr>
      <t>" column with the appropriate calculation</t>
    </r>
  </si>
  <si>
    <t>Pittsburgh Pirates</t>
  </si>
  <si>
    <t>How did your predictions go?</t>
  </si>
  <si>
    <t>San Diego Padres</t>
  </si>
  <si>
    <t>San Francisco Giants</t>
  </si>
  <si>
    <t>St. Louis Cardinals</t>
  </si>
  <si>
    <t>Los Angeles Angels of Anaheim</t>
  </si>
  <si>
    <t>Washington Nationals</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</si>
  <si>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</si>
  <si>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</si>
  <si>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</si>
  <si>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</si>
  <si>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</si>
  <si>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</si>
  <si>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</si>
  <si>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</si>
  <si>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</si>
  <si>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</si>
  <si>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</si>
  <si>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</si>
  <si>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</si>
  <si>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</si>
  <si>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</si>
  <si>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</si>
  <si>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</si>
  <si>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</si>
  <si>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</si>
  <si>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</si>
  <si>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</si>
  <si>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</si>
  <si>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</si>
  <si>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</si>
  <si>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</si>
  <si>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</si>
  <si>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Residuals</t>
  </si>
  <si>
    <t>Predicted Croissants sold</t>
  </si>
  <si>
    <t>The coefficients are negative meaning that as the predictors increase, the Y decreases. So  sales are highest on sunny weekends. The P values are far below 0.05, so risk of type 1 error is also very low.</t>
  </si>
  <si>
    <t>Predicted Canned Tuna Sales</t>
  </si>
  <si>
    <t xml:space="preserve">j </t>
  </si>
  <si>
    <t>Predicted Runs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</si>
</sst>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11"/>
      <color theme="1"/>
      <name val="Calibri"/>
      <family val="2"/>
      <scheme val="minor"/>
    </font>
    <font>
      <sz val="11"/>
      <color theme="1"/>
      <name val="Calibri"/>
      <family val="2"/>
      <scheme val="minor"/>
    </font>
    <font>
      <b/>
      <sz val="10"/>
      <name val="Arial"/>
      <family val="2"/>
    </font>
    <font>
      <b/>
      <sz val="22"/>
      <name val="Arial"/>
      <family val="2"/>
    </font>
    <font>
      <sz val="10"/>
      <name val="Arial"/>
      <family val="2"/>
    </font>
    <font>
      <i/>
      <sz val="10"/>
      <name val="Arial"/>
      <family val="2"/>
    </font>
    <font>
      <b/>
      <sz val="11"/>
      <color theme="0"/>
      <name val="Calibri"/>
      <family val="2"/>
      <scheme val="minor"/>
    </font>
    <font>
      <b/>
      <sz val="11"/>
      <color theme="1"/>
      <name val="Calibri"/>
      <family val="2"/>
      <scheme val="minor"/>
    </font>
    <font>
      <b/>
      <sz val="22"/>
      <color theme="1"/>
      <name val="Calibri"/>
      <family val="2"/>
      <scheme val="minor"/>
    </font>
    <font>
      <b/>
      <sz val="11"/>
      <name val="Calibri"/>
      <family val="2"/>
      <scheme val="minor"/>
    </font>
    <font>
      <sz val="11"/>
      <name val="Calibri"/>
      <family val="2"/>
      <scheme val="minor"/>
    </font>
    <font>
      <sz val="11"/>
      <color rgb="FF000000"/>
      <name val="Calibri"/>
      <family val="2"/>
    </font>
    <font>
      <b/>
      <i/>
      <sz val="10"/>
      <name val="Arial"/>
      <family val="2"/>
    </font>
  </fonts>
  <fills count="11">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9" tint="-0.249977111117893"/>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0000"/>
        <bgColor indexed="64"/>
      </patternFill>
    </fill>
    <fill>
      <patternFill patternType="solid">
        <fgColor rgb="FFFFFF00"/>
        <bgColor indexed="64"/>
      </patternFill>
    </fill>
    <fill>
      <patternFill patternType="solid">
        <fgColor theme="4"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s>
  <cellStyleXfs count="3">
    <xf numFmtId="0" fontId="0" fillId="0" borderId="0"/>
    <xf numFmtId="0" fontId="2" fillId="0" borderId="0"/>
    <xf numFmtId="0" fontId="5" fillId="0" borderId="0"/>
  </cellStyleXfs>
  <cellXfs count="82">
    <xf numFmtId="0" fontId="0" fillId="0" borderId="0" xfId="0"/>
    <xf numFmtId="0" fontId="4" fillId="0" borderId="0" xfId="0" applyFont="1"/>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3" borderId="3" xfId="0" applyFont="1" applyFill="1" applyBorder="1"/>
    <xf numFmtId="0" fontId="5" fillId="3" borderId="4" xfId="0" applyFont="1" applyFill="1" applyBorder="1"/>
    <xf numFmtId="0" fontId="5" fillId="3" borderId="5" xfId="0" applyFont="1" applyFill="1" applyBorder="1"/>
    <xf numFmtId="0" fontId="0" fillId="0" borderId="6" xfId="0" applyBorder="1"/>
    <xf numFmtId="0" fontId="0" fillId="0" borderId="0" xfId="0" applyBorder="1"/>
    <xf numFmtId="0" fontId="0" fillId="0" borderId="7" xfId="0" applyBorder="1"/>
    <xf numFmtId="0" fontId="5" fillId="0" borderId="6" xfId="0" applyFont="1" applyBorder="1"/>
    <xf numFmtId="0" fontId="5" fillId="0" borderId="6" xfId="0" applyFont="1" applyBorder="1" applyAlignment="1">
      <alignment vertical="center"/>
    </xf>
    <xf numFmtId="0" fontId="0" fillId="0" borderId="0" xfId="0" applyBorder="1" applyAlignment="1">
      <alignment vertical="center"/>
    </xf>
    <xf numFmtId="0" fontId="5" fillId="0" borderId="0" xfId="0" applyFont="1" applyBorder="1"/>
    <xf numFmtId="0" fontId="5" fillId="0" borderId="8" xfId="0" applyFont="1" applyBorder="1"/>
    <xf numFmtId="0" fontId="0" fillId="0" borderId="9" xfId="0" applyBorder="1"/>
    <xf numFmtId="0" fontId="0" fillId="0" borderId="10" xfId="0" applyBorder="1"/>
    <xf numFmtId="0" fontId="6" fillId="0" borderId="6" xfId="0" applyFont="1" applyBorder="1"/>
    <xf numFmtId="0" fontId="6" fillId="0" borderId="9" xfId="0" applyFont="1" applyBorder="1"/>
    <xf numFmtId="0" fontId="2" fillId="0" borderId="0" xfId="1"/>
    <xf numFmtId="0" fontId="2" fillId="0" borderId="1" xfId="1" applyBorder="1" applyAlignment="1">
      <alignment horizontal="center" vertical="center"/>
    </xf>
    <xf numFmtId="0" fontId="2" fillId="0" borderId="0" xfId="1" applyAlignment="1">
      <alignment horizontal="center" vertical="center"/>
    </xf>
    <xf numFmtId="0" fontId="9" fillId="0" borderId="0" xfId="1" applyFont="1"/>
    <xf numFmtId="0" fontId="8" fillId="2" borderId="1" xfId="1" applyFont="1" applyFill="1" applyBorder="1" applyAlignment="1">
      <alignment horizontal="center" vertical="center"/>
    </xf>
    <xf numFmtId="0" fontId="10" fillId="3" borderId="3" xfId="1" applyFont="1" applyFill="1" applyBorder="1"/>
    <xf numFmtId="0" fontId="11" fillId="3" borderId="4" xfId="1" applyFont="1" applyFill="1" applyBorder="1"/>
    <xf numFmtId="0" fontId="11" fillId="3" borderId="5" xfId="1" applyFont="1" applyFill="1" applyBorder="1"/>
    <xf numFmtId="0" fontId="8" fillId="5" borderId="0" xfId="1" applyFont="1" applyFill="1"/>
    <xf numFmtId="0" fontId="2" fillId="5" borderId="0" xfId="1" applyFill="1"/>
    <xf numFmtId="0" fontId="2" fillId="0" borderId="6" xfId="1" applyBorder="1"/>
    <xf numFmtId="0" fontId="2" fillId="0" borderId="0" xfId="1" applyBorder="1"/>
    <xf numFmtId="0" fontId="2" fillId="0" borderId="7" xfId="1" applyBorder="1"/>
    <xf numFmtId="0" fontId="6" fillId="0" borderId="6" xfId="2" applyFont="1" applyBorder="1"/>
    <xf numFmtId="0" fontId="2" fillId="0" borderId="9" xfId="1" applyBorder="1" applyAlignment="1">
      <alignment horizontal="center"/>
    </xf>
    <xf numFmtId="0" fontId="2" fillId="0" borderId="10" xfId="1" applyBorder="1"/>
    <xf numFmtId="0" fontId="8" fillId="6" borderId="1" xfId="1" applyFont="1" applyFill="1" applyBorder="1" applyAlignment="1">
      <alignment horizontal="center" vertical="center"/>
    </xf>
    <xf numFmtId="0" fontId="8" fillId="7" borderId="1" xfId="1" applyFont="1" applyFill="1" applyBorder="1" applyAlignment="1">
      <alignment horizontal="center" vertical="center"/>
    </xf>
    <xf numFmtId="0" fontId="8" fillId="3" borderId="3" xfId="1" applyFont="1" applyFill="1" applyBorder="1"/>
    <xf numFmtId="0" fontId="8" fillId="3" borderId="4" xfId="1" applyFont="1" applyFill="1" applyBorder="1"/>
    <xf numFmtId="0" fontId="8" fillId="3" borderId="5" xfId="1" applyFont="1" applyFill="1" applyBorder="1"/>
    <xf numFmtId="0" fontId="7" fillId="0" borderId="1" xfId="1" applyFont="1" applyBorder="1" applyAlignment="1">
      <alignment horizontal="center" vertical="center"/>
    </xf>
    <xf numFmtId="0" fontId="2" fillId="0" borderId="1" xfId="1" applyBorder="1"/>
    <xf numFmtId="0" fontId="2" fillId="0" borderId="0" xfId="1" applyFill="1" applyBorder="1" applyAlignment="1"/>
    <xf numFmtId="0" fontId="10" fillId="0" borderId="1" xfId="1" applyFont="1" applyBorder="1" applyAlignment="1">
      <alignment horizontal="center" vertical="center"/>
    </xf>
    <xf numFmtId="0" fontId="2" fillId="0" borderId="6" xfId="1" applyBorder="1" applyAlignment="1">
      <alignment horizontal="center"/>
    </xf>
    <xf numFmtId="0" fontId="2" fillId="0" borderId="0" xfId="1" applyBorder="1" applyAlignment="1">
      <alignment horizontal="center"/>
    </xf>
    <xf numFmtId="0" fontId="2" fillId="0" borderId="7" xfId="1" applyBorder="1" applyAlignment="1">
      <alignment horizontal="center"/>
    </xf>
    <xf numFmtId="0" fontId="2" fillId="4" borderId="8" xfId="1" applyFill="1" applyBorder="1" applyAlignment="1">
      <alignment horizontal="center"/>
    </xf>
    <xf numFmtId="0" fontId="2" fillId="4" borderId="9" xfId="1" applyFill="1" applyBorder="1" applyAlignment="1">
      <alignment horizontal="center"/>
    </xf>
    <xf numFmtId="0" fontId="3" fillId="2" borderId="2" xfId="0" applyFont="1" applyFill="1" applyBorder="1" applyAlignment="1">
      <alignment horizont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4" borderId="9" xfId="0" applyFill="1" applyBorder="1" applyAlignment="1">
      <alignment horizontal="center"/>
    </xf>
    <xf numFmtId="0" fontId="2" fillId="0" borderId="6" xfId="1" applyFill="1" applyBorder="1" applyAlignment="1">
      <alignment horizontal="center"/>
    </xf>
    <xf numFmtId="0" fontId="2" fillId="0" borderId="0" xfId="1" applyFill="1" applyBorder="1" applyAlignment="1">
      <alignment horizontal="center"/>
    </xf>
    <xf numFmtId="0" fontId="2" fillId="0" borderId="7" xfId="1" applyFill="1" applyBorder="1" applyAlignment="1">
      <alignment horizontal="center"/>
    </xf>
    <xf numFmtId="0" fontId="2" fillId="0" borderId="8" xfId="1" applyBorder="1" applyAlignment="1">
      <alignment horizontal="center"/>
    </xf>
    <xf numFmtId="0" fontId="2" fillId="0" borderId="9" xfId="1" applyBorder="1" applyAlignment="1">
      <alignment horizontal="center"/>
    </xf>
    <xf numFmtId="0" fontId="2" fillId="0" borderId="10" xfId="1" applyBorder="1" applyAlignment="1">
      <alignment horizontal="center"/>
    </xf>
    <xf numFmtId="0" fontId="0" fillId="0" borderId="0" xfId="0" applyFill="1" applyBorder="1" applyAlignment="1"/>
    <xf numFmtId="0" fontId="0" fillId="0" borderId="9" xfId="0" applyFill="1" applyBorder="1" applyAlignment="1"/>
    <xf numFmtId="0" fontId="6" fillId="0" borderId="11" xfId="0" applyFont="1" applyFill="1" applyBorder="1" applyAlignment="1">
      <alignment horizontal="center"/>
    </xf>
    <xf numFmtId="0" fontId="6" fillId="0" borderId="11" xfId="0" applyFont="1" applyFill="1" applyBorder="1" applyAlignment="1">
      <alignment horizontal="centerContinuous"/>
    </xf>
    <xf numFmtId="0" fontId="6" fillId="0" borderId="11" xfId="0" applyFont="1" applyBorder="1" applyAlignment="1">
      <alignment horizontal="centerContinuous"/>
    </xf>
    <xf numFmtId="0" fontId="6" fillId="0" borderId="11" xfId="0" applyFont="1" applyBorder="1" applyAlignment="1">
      <alignment horizontal="center"/>
    </xf>
    <xf numFmtId="0" fontId="12" fillId="0" borderId="0" xfId="0" applyFont="1"/>
    <xf numFmtId="0" fontId="3" fillId="0" borderId="0" xfId="0" applyFont="1"/>
    <xf numFmtId="0" fontId="3" fillId="0" borderId="9" xfId="0" applyFont="1" applyBorder="1"/>
    <xf numFmtId="0" fontId="13" fillId="0" borderId="11" xfId="0" applyFont="1" applyBorder="1" applyAlignment="1">
      <alignment horizontal="center"/>
    </xf>
    <xf numFmtId="0" fontId="5" fillId="0" borderId="0" xfId="0" applyFont="1"/>
    <xf numFmtId="0" fontId="0" fillId="8" borderId="0" xfId="0" applyFill="1"/>
    <xf numFmtId="0" fontId="3" fillId="9" borderId="1" xfId="0" applyFont="1" applyFill="1" applyBorder="1" applyAlignment="1">
      <alignment horizontal="center" vertical="center" wrapText="1"/>
    </xf>
    <xf numFmtId="0" fontId="2" fillId="10" borderId="1" xfId="1" applyFill="1" applyBorder="1"/>
    <xf numFmtId="1" fontId="2" fillId="10" borderId="1" xfId="1" applyNumberFormat="1" applyFill="1" applyBorder="1"/>
  </cellXfs>
  <cellStyles count="3">
    <cellStyle name="Normal" xfId="0" builtinId="0"/>
    <cellStyle name="Normal 2" xfId="1" xr:uid="{00000000-0005-0000-0000-000001000000}"/>
    <cellStyle name="Normal 3" xfId="2" xr:uid="{00000000-0005-0000-0000-000002000000}"/>
  </cellStyles>
  <dxfs count="1">
    <dxf>
      <font>
        <b/>
        <i val="0"/>
      </font>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9</xdr:col>
      <xdr:colOff>38100</xdr:colOff>
      <xdr:row>10</xdr:row>
      <xdr:rowOff>28575</xdr:rowOff>
    </xdr:from>
    <xdr:to>
      <xdr:col>14</xdr:col>
      <xdr:colOff>1028700</xdr:colOff>
      <xdr:row>19</xdr:row>
      <xdr:rowOff>161925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296025" y="2114550"/>
          <a:ext cx="4038600" cy="184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multiple of R</a:t>
          </a:r>
          <a:r>
            <a:rPr lang="en-US" sz="1100" baseline="0"/>
            <a:t> is close to 1 (0.989) which indicates a very strong positive correlation relationship among the variables. The adjusted R2 means that 97%(0.978) of the data can be explained by the predictor variables.  The standard error (8.104) is low, which means there is not much deviation from the population mean. The coefficients are negative meaning that as the predictors increase, the Y decreases. So  sales are highest on sunny weekends. Both P-values are below our alpha of 0.05 which means that both variables are significant. </a:t>
          </a:r>
        </a:p>
        <a:p>
          <a:endParaRPr lang="en-US"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28575</xdr:colOff>
      <xdr:row>14</xdr:row>
      <xdr:rowOff>28575</xdr:rowOff>
    </xdr:from>
    <xdr:to>
      <xdr:col>17</xdr:col>
      <xdr:colOff>571500</xdr:colOff>
      <xdr:row>25</xdr:row>
      <xdr:rowOff>142875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8029575" y="2667000"/>
          <a:ext cx="4200525" cy="1895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 ran</a:t>
          </a:r>
          <a:r>
            <a:rPr lang="en-US" sz="1100" baseline="0"/>
            <a:t> the regression analysis twice. On the first one, the P-value of the coupon was too small in comparison to the alpha or 0.05, therefore was of very little significance. I dropped the variable for the second regression analysis and the adjusted R2 showed an improvement and a decrease in the standard error. Also, the multiple R is closed to 1 (.93), which means a positive strong correlation between the variables in the model. The R2 is a 88% which means that 88% of the data in the model is explained by the predictors. The standard error is low (5.04), which means that there is not much variation from the population mean.  The cart notice has a negative coefficient of -20 which means  Ads on carts increases sales. Price reduction has a postive coefficient of 6.375, so the higher the price reduction, the higher the sales.</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57150</xdr:colOff>
      <xdr:row>9</xdr:row>
      <xdr:rowOff>19050</xdr:rowOff>
    </xdr:from>
    <xdr:to>
      <xdr:col>16</xdr:col>
      <xdr:colOff>1171575</xdr:colOff>
      <xdr:row>22</xdr:row>
      <xdr:rowOff>152400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0458450" y="2085975"/>
          <a:ext cx="4162425" cy="2609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multiple r</a:t>
          </a:r>
          <a:r>
            <a:rPr lang="en-US" sz="1100" baseline="0">
              <a:solidFill>
                <a:schemeClr val="dk1"/>
              </a:solidFill>
              <a:effectLst/>
              <a:latin typeface="+mn-lt"/>
              <a:ea typeface="+mn-ea"/>
              <a:cs typeface="+mn-cs"/>
            </a:rPr>
            <a:t> (.92) is near 1. There is a strong positive relationship between the variables. The adjusted r square indicates that 85 percent of the variation in Y can be explained  by the predictors. Standard error is at 33.12, so there is some deviation from the population mean. all coefficients are positive, which explains the higher these stats the better the runs and the games won. The P values for all predictors are well below 0.05, indicating high significance in all variables.  </a:t>
          </a:r>
          <a:endParaRPr lang="en-US">
            <a:effectLst/>
          </a:endParaRPr>
        </a:p>
        <a:p>
          <a:endParaRPr lang="en-US" sz="1100"/>
        </a:p>
      </xdr:txBody>
    </xdr:sp>
    <xdr:clientData/>
  </xdr:twoCellAnchor>
  <xdr:twoCellAnchor>
    <xdr:from>
      <xdr:col>11</xdr:col>
      <xdr:colOff>57150</xdr:colOff>
      <xdr:row>30</xdr:row>
      <xdr:rowOff>28575</xdr:rowOff>
    </xdr:from>
    <xdr:to>
      <xdr:col>16</xdr:col>
      <xdr:colOff>1171575</xdr:colOff>
      <xdr:row>32</xdr:row>
      <xdr:rowOff>142875</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10458450" y="6096000"/>
          <a:ext cx="4162425"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Many</a:t>
          </a:r>
          <a:r>
            <a:rPr lang="en-US" sz="1100" baseline="0">
              <a:solidFill>
                <a:schemeClr val="dk1"/>
              </a:solidFill>
              <a:effectLst/>
              <a:latin typeface="+mn-lt"/>
              <a:ea typeface="+mn-ea"/>
              <a:cs typeface="+mn-cs"/>
            </a:rPr>
            <a:t> of the predictions are not close at all. </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32"/>
  <sheetViews>
    <sheetView tabSelected="1" topLeftCell="E6" workbookViewId="0">
      <selection activeCell="L31" sqref="L31"/>
    </sheetView>
  </sheetViews>
  <sheetFormatPr defaultColWidth="9.109375" defaultRowHeight="14.4" x14ac:dyDescent="0.3"/>
  <cols>
    <col min="1" max="2" width="9.109375" style="20"/>
    <col min="3" max="3" width="9.33203125" style="22" bestFit="1" customWidth="1"/>
    <col min="4" max="4" width="15.44140625" style="22" bestFit="1" customWidth="1"/>
    <col min="5" max="5" width="14.33203125" style="22" bestFit="1" customWidth="1"/>
    <col min="6" max="7" width="9.109375" style="20"/>
    <col min="8" max="8" width="15" style="20" bestFit="1" customWidth="1"/>
    <col min="9" max="9" width="13.44140625" style="20" bestFit="1" customWidth="1"/>
    <col min="10" max="14" width="9.109375" style="20"/>
    <col min="15" max="15" width="16.33203125" style="20" customWidth="1"/>
    <col min="16" max="16" width="9.109375" style="20"/>
    <col min="17" max="17" width="23.5546875" style="20" customWidth="1"/>
    <col min="18" max="18" width="24.44140625" style="20" customWidth="1"/>
    <col min="19" max="16384" width="9.109375" style="20"/>
  </cols>
  <sheetData>
    <row r="1" spans="1:25" ht="28.8" x14ac:dyDescent="0.55000000000000004">
      <c r="A1" s="23" t="s">
        <v>0</v>
      </c>
    </row>
    <row r="2" spans="1:25" ht="15" thickBot="1" x14ac:dyDescent="0.35"/>
    <row r="3" spans="1:25" x14ac:dyDescent="0.3">
      <c r="C3" s="24" t="s">
        <v>28</v>
      </c>
      <c r="D3" s="24" t="s">
        <v>29</v>
      </c>
      <c r="E3" s="24" t="s">
        <v>30</v>
      </c>
      <c r="G3" s="24" t="s">
        <v>28</v>
      </c>
      <c r="H3" s="24" t="s">
        <v>29</v>
      </c>
      <c r="I3" s="24" t="s">
        <v>30</v>
      </c>
      <c r="J3" s="25" t="s">
        <v>7</v>
      </c>
      <c r="K3" s="26"/>
      <c r="L3" s="26"/>
      <c r="M3" s="26"/>
      <c r="N3" s="26"/>
      <c r="O3" s="27"/>
      <c r="Q3" s="28" t="s">
        <v>36</v>
      </c>
      <c r="R3" s="29"/>
      <c r="S3" s="29"/>
      <c r="T3" s="29"/>
      <c r="U3" s="29"/>
    </row>
    <row r="4" spans="1:25" x14ac:dyDescent="0.3">
      <c r="C4" s="21" t="s">
        <v>31</v>
      </c>
      <c r="D4" s="21" t="s">
        <v>32</v>
      </c>
      <c r="E4" s="21">
        <v>364</v>
      </c>
      <c r="G4" s="20">
        <f>IF(C4="weekend",1,2)</f>
        <v>1</v>
      </c>
      <c r="H4" s="20">
        <f>IF(D4="sunny",1,2)</f>
        <v>1</v>
      </c>
      <c r="I4" s="21">
        <v>364</v>
      </c>
      <c r="J4" s="30" t="s">
        <v>37</v>
      </c>
      <c r="K4" s="31"/>
      <c r="L4" s="31"/>
      <c r="M4" s="31"/>
      <c r="N4" s="31"/>
      <c r="O4" s="32"/>
      <c r="Q4" t="s">
        <v>95</v>
      </c>
      <c r="R4"/>
      <c r="S4"/>
      <c r="T4"/>
      <c r="U4"/>
      <c r="V4"/>
      <c r="W4"/>
      <c r="X4"/>
      <c r="Y4"/>
    </row>
    <row r="5" spans="1:25" ht="15" thickBot="1" x14ac:dyDescent="0.35">
      <c r="C5" s="21" t="s">
        <v>33</v>
      </c>
      <c r="D5" s="21" t="s">
        <v>32</v>
      </c>
      <c r="E5" s="21">
        <v>254</v>
      </c>
      <c r="G5" s="20">
        <f t="shared" ref="G5:G68" si="0">IF(C5="weekend",1,2)</f>
        <v>2</v>
      </c>
      <c r="H5" s="20">
        <f t="shared" ref="H5:H68" si="1">IF(D5="sunny",1,2)</f>
        <v>1</v>
      </c>
      <c r="I5" s="21">
        <v>254</v>
      </c>
      <c r="J5" s="30" t="s">
        <v>38</v>
      </c>
      <c r="K5" s="31"/>
      <c r="L5" s="31"/>
      <c r="M5" s="31"/>
      <c r="N5" s="31"/>
      <c r="O5" s="32"/>
      <c r="Q5"/>
      <c r="R5"/>
      <c r="S5"/>
      <c r="T5"/>
      <c r="U5"/>
      <c r="V5"/>
      <c r="W5"/>
      <c r="X5"/>
      <c r="Y5"/>
    </row>
    <row r="6" spans="1:25" x14ac:dyDescent="0.3">
      <c r="C6" s="21" t="s">
        <v>31</v>
      </c>
      <c r="D6" s="21" t="s">
        <v>32</v>
      </c>
      <c r="E6" s="21">
        <v>360</v>
      </c>
      <c r="G6" s="20">
        <f t="shared" si="0"/>
        <v>1</v>
      </c>
      <c r="H6" s="20">
        <f t="shared" si="1"/>
        <v>1</v>
      </c>
      <c r="I6" s="21">
        <v>360</v>
      </c>
      <c r="J6" s="30"/>
      <c r="K6" s="31"/>
      <c r="L6" s="31"/>
      <c r="M6" s="31"/>
      <c r="N6" s="31"/>
      <c r="O6" s="32"/>
      <c r="Q6" s="71" t="s">
        <v>96</v>
      </c>
      <c r="R6" s="71"/>
      <c r="S6"/>
      <c r="T6"/>
      <c r="U6"/>
      <c r="V6"/>
      <c r="W6"/>
      <c r="X6"/>
      <c r="Y6"/>
    </row>
    <row r="7" spans="1:25" x14ac:dyDescent="0.3">
      <c r="C7" s="21" t="s">
        <v>31</v>
      </c>
      <c r="D7" s="21" t="s">
        <v>32</v>
      </c>
      <c r="E7" s="21">
        <v>346</v>
      </c>
      <c r="G7" s="20">
        <f t="shared" si="0"/>
        <v>1</v>
      </c>
      <c r="H7" s="20">
        <f t="shared" si="1"/>
        <v>1</v>
      </c>
      <c r="I7" s="21">
        <v>346</v>
      </c>
      <c r="J7" s="30" t="s">
        <v>24</v>
      </c>
      <c r="K7" s="31"/>
      <c r="L7" s="31"/>
      <c r="M7" s="31"/>
      <c r="N7" s="31"/>
      <c r="O7" s="32"/>
      <c r="Q7" t="s">
        <v>97</v>
      </c>
      <c r="R7">
        <v>0.98953590257416324</v>
      </c>
      <c r="S7"/>
      <c r="T7"/>
      <c r="U7"/>
      <c r="V7"/>
      <c r="W7"/>
      <c r="X7"/>
      <c r="Y7"/>
    </row>
    <row r="8" spans="1:25" x14ac:dyDescent="0.3">
      <c r="C8" s="21" t="s">
        <v>31</v>
      </c>
      <c r="D8" s="21" t="s">
        <v>34</v>
      </c>
      <c r="E8" s="21">
        <v>292</v>
      </c>
      <c r="G8" s="20">
        <f t="shared" si="0"/>
        <v>1</v>
      </c>
      <c r="H8" s="20">
        <f t="shared" si="1"/>
        <v>2</v>
      </c>
      <c r="I8" s="21">
        <v>292</v>
      </c>
      <c r="J8" s="30" t="s">
        <v>39</v>
      </c>
      <c r="K8" s="31"/>
      <c r="L8" s="31"/>
      <c r="M8" s="31"/>
      <c r="N8" s="31"/>
      <c r="O8" s="32"/>
      <c r="Q8" t="s">
        <v>98</v>
      </c>
      <c r="R8">
        <v>0.97918130248326396</v>
      </c>
      <c r="S8"/>
      <c r="T8"/>
      <c r="U8"/>
      <c r="V8"/>
      <c r="W8"/>
      <c r="X8"/>
      <c r="Y8"/>
    </row>
    <row r="9" spans="1:25" x14ac:dyDescent="0.3">
      <c r="C9" s="21" t="s">
        <v>33</v>
      </c>
      <c r="D9" s="21" t="s">
        <v>32</v>
      </c>
      <c r="E9" s="21">
        <v>273</v>
      </c>
      <c r="G9" s="20">
        <f t="shared" si="0"/>
        <v>2</v>
      </c>
      <c r="H9" s="20">
        <f t="shared" si="1"/>
        <v>1</v>
      </c>
      <c r="I9" s="21">
        <v>273</v>
      </c>
      <c r="J9" s="30" t="s">
        <v>40</v>
      </c>
      <c r="K9" s="31"/>
      <c r="L9" s="31"/>
      <c r="M9" s="31"/>
      <c r="N9" s="31"/>
      <c r="O9" s="32"/>
      <c r="Q9" t="s">
        <v>99</v>
      </c>
      <c r="R9">
        <v>0.97897415126419196</v>
      </c>
      <c r="S9"/>
      <c r="T9"/>
      <c r="U9"/>
      <c r="V9"/>
      <c r="W9"/>
      <c r="X9"/>
      <c r="Y9"/>
    </row>
    <row r="10" spans="1:25" x14ac:dyDescent="0.3">
      <c r="C10" s="21" t="s">
        <v>33</v>
      </c>
      <c r="D10" s="21" t="s">
        <v>32</v>
      </c>
      <c r="E10" s="21">
        <v>273</v>
      </c>
      <c r="G10" s="20">
        <f t="shared" si="0"/>
        <v>2</v>
      </c>
      <c r="H10" s="20">
        <f t="shared" si="1"/>
        <v>1</v>
      </c>
      <c r="I10" s="21">
        <v>273</v>
      </c>
      <c r="J10" s="30" t="s">
        <v>41</v>
      </c>
      <c r="K10" s="31"/>
      <c r="L10" s="31"/>
      <c r="M10" s="31"/>
      <c r="N10" s="31"/>
      <c r="O10" s="32"/>
      <c r="Q10" t="s">
        <v>100</v>
      </c>
      <c r="R10">
        <v>8.1041786981164812</v>
      </c>
      <c r="S10"/>
      <c r="T10"/>
      <c r="U10"/>
      <c r="V10"/>
      <c r="W10"/>
      <c r="X10"/>
      <c r="Y10"/>
    </row>
    <row r="11" spans="1:25" ht="15" thickBot="1" x14ac:dyDescent="0.35">
      <c r="C11" s="21" t="s">
        <v>31</v>
      </c>
      <c r="D11" s="21" t="s">
        <v>32</v>
      </c>
      <c r="E11" s="21">
        <v>350</v>
      </c>
      <c r="G11" s="20">
        <f t="shared" si="0"/>
        <v>1</v>
      </c>
      <c r="H11" s="20">
        <f t="shared" si="1"/>
        <v>1</v>
      </c>
      <c r="I11" s="21">
        <v>350</v>
      </c>
      <c r="J11" s="45"/>
      <c r="K11" s="46"/>
      <c r="L11" s="46"/>
      <c r="M11" s="46"/>
      <c r="N11" s="46"/>
      <c r="O11" s="47"/>
      <c r="Q11" s="16" t="s">
        <v>101</v>
      </c>
      <c r="R11" s="16">
        <v>204</v>
      </c>
      <c r="S11"/>
      <c r="T11"/>
      <c r="U11"/>
      <c r="V11"/>
      <c r="W11"/>
      <c r="X11"/>
      <c r="Y11"/>
    </row>
    <row r="12" spans="1:25" x14ac:dyDescent="0.3">
      <c r="C12" s="21" t="s">
        <v>31</v>
      </c>
      <c r="D12" s="21" t="s">
        <v>34</v>
      </c>
      <c r="E12" s="21">
        <v>302</v>
      </c>
      <c r="G12" s="20">
        <f t="shared" si="0"/>
        <v>1</v>
      </c>
      <c r="H12" s="20">
        <f t="shared" si="1"/>
        <v>2</v>
      </c>
      <c r="I12" s="21">
        <v>302</v>
      </c>
      <c r="J12" s="45"/>
      <c r="K12" s="46"/>
      <c r="L12" s="46"/>
      <c r="M12" s="46"/>
      <c r="N12" s="46"/>
      <c r="O12" s="47"/>
      <c r="Q12"/>
      <c r="R12"/>
      <c r="S12"/>
      <c r="T12"/>
      <c r="U12"/>
      <c r="V12"/>
      <c r="W12"/>
      <c r="X12"/>
      <c r="Y12"/>
    </row>
    <row r="13" spans="1:25" ht="15" thickBot="1" x14ac:dyDescent="0.35">
      <c r="C13" s="21" t="s">
        <v>33</v>
      </c>
      <c r="D13" s="21" t="s">
        <v>34</v>
      </c>
      <c r="E13" s="21">
        <v>201</v>
      </c>
      <c r="G13" s="20">
        <f t="shared" si="0"/>
        <v>2</v>
      </c>
      <c r="H13" s="20">
        <f t="shared" si="1"/>
        <v>2</v>
      </c>
      <c r="I13" s="21">
        <v>201</v>
      </c>
      <c r="J13" s="45"/>
      <c r="K13" s="46"/>
      <c r="L13" s="46"/>
      <c r="M13" s="46"/>
      <c r="N13" s="46"/>
      <c r="O13" s="47"/>
      <c r="Q13" t="s">
        <v>102</v>
      </c>
      <c r="R13"/>
      <c r="S13"/>
      <c r="T13"/>
      <c r="U13"/>
      <c r="V13"/>
      <c r="W13"/>
      <c r="X13"/>
      <c r="Y13"/>
    </row>
    <row r="14" spans="1:25" x14ac:dyDescent="0.3">
      <c r="C14" s="21" t="s">
        <v>31</v>
      </c>
      <c r="D14" s="21" t="s">
        <v>34</v>
      </c>
      <c r="E14" s="21">
        <v>302</v>
      </c>
      <c r="G14" s="20">
        <f t="shared" si="0"/>
        <v>1</v>
      </c>
      <c r="H14" s="20">
        <f t="shared" si="1"/>
        <v>2</v>
      </c>
      <c r="I14" s="21">
        <v>302</v>
      </c>
      <c r="J14" s="45"/>
      <c r="K14" s="46"/>
      <c r="L14" s="46"/>
      <c r="M14" s="46"/>
      <c r="N14" s="46"/>
      <c r="O14" s="47"/>
      <c r="Q14" s="72"/>
      <c r="R14" s="72" t="s">
        <v>107</v>
      </c>
      <c r="S14" s="72" t="s">
        <v>108</v>
      </c>
      <c r="T14" s="72" t="s">
        <v>109</v>
      </c>
      <c r="U14" s="72" t="s">
        <v>110</v>
      </c>
      <c r="V14" s="72" t="s">
        <v>111</v>
      </c>
      <c r="W14"/>
      <c r="X14"/>
      <c r="Y14"/>
    </row>
    <row r="15" spans="1:25" x14ac:dyDescent="0.3">
      <c r="C15" s="21" t="s">
        <v>33</v>
      </c>
      <c r="D15" s="21" t="s">
        <v>34</v>
      </c>
      <c r="E15" s="21">
        <v>213</v>
      </c>
      <c r="G15" s="20">
        <f t="shared" si="0"/>
        <v>2</v>
      </c>
      <c r="H15" s="20">
        <f t="shared" si="1"/>
        <v>2</v>
      </c>
      <c r="I15" s="21">
        <v>213</v>
      </c>
      <c r="J15" s="45"/>
      <c r="K15" s="46"/>
      <c r="L15" s="46"/>
      <c r="M15" s="46"/>
      <c r="N15" s="46"/>
      <c r="O15" s="47"/>
      <c r="Q15" t="s">
        <v>103</v>
      </c>
      <c r="R15">
        <v>2</v>
      </c>
      <c r="S15">
        <v>620902.81902911491</v>
      </c>
      <c r="T15">
        <v>310451.40951455745</v>
      </c>
      <c r="U15">
        <v>4726.8913350827042</v>
      </c>
      <c r="V15">
        <v>1.0106069882673809E-169</v>
      </c>
      <c r="W15"/>
      <c r="X15"/>
      <c r="Y15"/>
    </row>
    <row r="16" spans="1:25" x14ac:dyDescent="0.3">
      <c r="C16" s="21" t="s">
        <v>31</v>
      </c>
      <c r="D16" s="21" t="s">
        <v>34</v>
      </c>
      <c r="E16" s="21">
        <v>305</v>
      </c>
      <c r="G16" s="20">
        <f t="shared" si="0"/>
        <v>1</v>
      </c>
      <c r="H16" s="20">
        <f t="shared" si="1"/>
        <v>2</v>
      </c>
      <c r="I16" s="21">
        <v>305</v>
      </c>
      <c r="J16" s="45"/>
      <c r="K16" s="46"/>
      <c r="L16" s="46"/>
      <c r="M16" s="46"/>
      <c r="N16" s="46"/>
      <c r="O16" s="47"/>
      <c r="Q16" t="s">
        <v>104</v>
      </c>
      <c r="R16">
        <v>201</v>
      </c>
      <c r="S16">
        <v>13201.220186571996</v>
      </c>
      <c r="T16">
        <v>65.677712371004958</v>
      </c>
      <c r="U16"/>
      <c r="V16"/>
      <c r="W16"/>
      <c r="X16"/>
      <c r="Y16"/>
    </row>
    <row r="17" spans="3:25" ht="15" thickBot="1" x14ac:dyDescent="0.35">
      <c r="C17" s="21" t="s">
        <v>33</v>
      </c>
      <c r="D17" s="21" t="s">
        <v>32</v>
      </c>
      <c r="E17" s="21">
        <v>261</v>
      </c>
      <c r="G17" s="20">
        <f t="shared" si="0"/>
        <v>2</v>
      </c>
      <c r="H17" s="20">
        <f t="shared" si="1"/>
        <v>1</v>
      </c>
      <c r="I17" s="21">
        <v>261</v>
      </c>
      <c r="J17" s="45"/>
      <c r="K17" s="46"/>
      <c r="L17" s="46"/>
      <c r="M17" s="46"/>
      <c r="N17" s="46"/>
      <c r="O17" s="47"/>
      <c r="Q17" s="16" t="s">
        <v>105</v>
      </c>
      <c r="R17" s="16">
        <v>203</v>
      </c>
      <c r="S17" s="16">
        <v>634104.03921568685</v>
      </c>
      <c r="T17" s="16"/>
      <c r="U17" s="16"/>
      <c r="V17" s="16"/>
      <c r="W17"/>
      <c r="X17"/>
      <c r="Y17"/>
    </row>
    <row r="18" spans="3:25" ht="15" thickBot="1" x14ac:dyDescent="0.35">
      <c r="C18" s="21" t="s">
        <v>33</v>
      </c>
      <c r="D18" s="21" t="s">
        <v>32</v>
      </c>
      <c r="E18" s="21">
        <v>270</v>
      </c>
      <c r="G18" s="20">
        <f t="shared" si="0"/>
        <v>2</v>
      </c>
      <c r="H18" s="20">
        <f t="shared" si="1"/>
        <v>1</v>
      </c>
      <c r="I18" s="21">
        <v>270</v>
      </c>
      <c r="J18" s="45"/>
      <c r="K18" s="46"/>
      <c r="L18" s="46"/>
      <c r="M18" s="46"/>
      <c r="N18" s="46"/>
      <c r="O18" s="47"/>
      <c r="Q18"/>
      <c r="R18"/>
      <c r="S18"/>
      <c r="T18"/>
      <c r="U18"/>
      <c r="V18"/>
      <c r="W18"/>
      <c r="X18"/>
      <c r="Y18"/>
    </row>
    <row r="19" spans="3:25" x14ac:dyDescent="0.3">
      <c r="C19" s="21" t="s">
        <v>33</v>
      </c>
      <c r="D19" s="21" t="s">
        <v>34</v>
      </c>
      <c r="E19" s="21">
        <v>204</v>
      </c>
      <c r="G19" s="20">
        <f t="shared" si="0"/>
        <v>2</v>
      </c>
      <c r="H19" s="20">
        <f t="shared" si="1"/>
        <v>2</v>
      </c>
      <c r="I19" s="21">
        <v>204</v>
      </c>
      <c r="J19" s="45"/>
      <c r="K19" s="46"/>
      <c r="L19" s="46"/>
      <c r="M19" s="46"/>
      <c r="N19" s="46"/>
      <c r="O19" s="47"/>
      <c r="Q19" s="72"/>
      <c r="R19" s="72" t="s">
        <v>112</v>
      </c>
      <c r="S19" s="72" t="s">
        <v>100</v>
      </c>
      <c r="T19" s="72" t="s">
        <v>113</v>
      </c>
      <c r="U19" s="72" t="s">
        <v>114</v>
      </c>
      <c r="V19" s="72" t="s">
        <v>115</v>
      </c>
      <c r="W19" s="72" t="s">
        <v>116</v>
      </c>
      <c r="X19" s="72" t="s">
        <v>117</v>
      </c>
      <c r="Y19" s="72" t="s">
        <v>118</v>
      </c>
    </row>
    <row r="20" spans="3:25" x14ac:dyDescent="0.3">
      <c r="C20" s="21" t="s">
        <v>33</v>
      </c>
      <c r="D20" s="21" t="s">
        <v>32</v>
      </c>
      <c r="E20" s="21">
        <v>245</v>
      </c>
      <c r="G20" s="20">
        <f t="shared" si="0"/>
        <v>2</v>
      </c>
      <c r="H20" s="20">
        <f t="shared" si="1"/>
        <v>1</v>
      </c>
      <c r="I20" s="21">
        <v>245</v>
      </c>
      <c r="J20" s="45"/>
      <c r="K20" s="46"/>
      <c r="L20" s="46"/>
      <c r="M20" s="46"/>
      <c r="N20" s="46"/>
      <c r="O20" s="47"/>
      <c r="Q20" t="s">
        <v>106</v>
      </c>
      <c r="R20">
        <v>520.12527453434905</v>
      </c>
      <c r="S20">
        <v>2.7514705651883085</v>
      </c>
      <c r="T20">
        <v>189.03537661459666</v>
      </c>
      <c r="U20">
        <v>2.4673688136169865E-228</v>
      </c>
      <c r="V20">
        <v>514.69982442658056</v>
      </c>
      <c r="W20">
        <v>525.55072464211753</v>
      </c>
      <c r="X20">
        <v>514.69982442658056</v>
      </c>
      <c r="Y20">
        <v>525.55072464211753</v>
      </c>
    </row>
    <row r="21" spans="3:25" x14ac:dyDescent="0.3">
      <c r="C21" s="21" t="s">
        <v>31</v>
      </c>
      <c r="D21" s="21" t="s">
        <v>32</v>
      </c>
      <c r="E21" s="21">
        <v>367</v>
      </c>
      <c r="G21" s="20">
        <f t="shared" si="0"/>
        <v>1</v>
      </c>
      <c r="H21" s="20">
        <f t="shared" si="1"/>
        <v>1</v>
      </c>
      <c r="I21" s="21">
        <v>367</v>
      </c>
      <c r="J21" s="33" t="s">
        <v>27</v>
      </c>
      <c r="K21" s="31"/>
      <c r="L21" s="31"/>
      <c r="M21" s="31"/>
      <c r="N21" s="31"/>
      <c r="O21" s="32"/>
      <c r="Q21" s="74" t="s">
        <v>28</v>
      </c>
      <c r="R21">
        <v>-99.256636714764724</v>
      </c>
      <c r="S21">
        <v>1.2336534836425166</v>
      </c>
      <c r="T21">
        <v>-80.457468836141132</v>
      </c>
      <c r="U21">
        <v>7.4837950918553638E-155</v>
      </c>
      <c r="V21">
        <v>-101.68919969052719</v>
      </c>
      <c r="W21">
        <v>-96.824073739002259</v>
      </c>
      <c r="X21">
        <v>-101.68919969052719</v>
      </c>
      <c r="Y21">
        <v>-96.824073739002259</v>
      </c>
    </row>
    <row r="22" spans="3:25" ht="15" thickBot="1" x14ac:dyDescent="0.35">
      <c r="C22" s="21" t="s">
        <v>31</v>
      </c>
      <c r="D22" s="21" t="s">
        <v>32</v>
      </c>
      <c r="E22" s="21">
        <v>365</v>
      </c>
      <c r="G22" s="20">
        <f t="shared" si="0"/>
        <v>1</v>
      </c>
      <c r="H22" s="20">
        <f t="shared" si="1"/>
        <v>1</v>
      </c>
      <c r="I22" s="21">
        <v>365</v>
      </c>
      <c r="J22" s="30"/>
      <c r="K22" s="31"/>
      <c r="L22" s="31"/>
      <c r="M22" s="31"/>
      <c r="N22" s="31"/>
      <c r="O22" s="32"/>
      <c r="Q22" s="75" t="s">
        <v>29</v>
      </c>
      <c r="R22" s="16">
        <v>-61.364038116282153</v>
      </c>
      <c r="S22" s="16">
        <v>1.1348903603038509</v>
      </c>
      <c r="T22" s="16">
        <v>-54.070454964348095</v>
      </c>
      <c r="U22" s="16">
        <v>1.0192009786877062E-121</v>
      </c>
      <c r="V22" s="16">
        <v>-63.601856359921833</v>
      </c>
      <c r="W22" s="16">
        <v>-59.126219872642473</v>
      </c>
      <c r="X22" s="16">
        <v>-63.601856359921833</v>
      </c>
      <c r="Y22" s="16">
        <v>-59.126219872642473</v>
      </c>
    </row>
    <row r="23" spans="3:25" x14ac:dyDescent="0.3">
      <c r="C23" s="21" t="s">
        <v>33</v>
      </c>
      <c r="D23" s="21" t="s">
        <v>34</v>
      </c>
      <c r="E23" s="21">
        <v>202</v>
      </c>
      <c r="G23" s="20">
        <f t="shared" si="0"/>
        <v>2</v>
      </c>
      <c r="H23" s="20">
        <f t="shared" si="1"/>
        <v>2</v>
      </c>
      <c r="I23" s="21">
        <v>202</v>
      </c>
      <c r="J23" s="30" t="s">
        <v>42</v>
      </c>
      <c r="K23" s="31"/>
      <c r="L23" s="31"/>
      <c r="M23" s="31"/>
      <c r="N23" s="31"/>
      <c r="O23" s="32"/>
      <c r="Q23"/>
      <c r="R23"/>
      <c r="S23"/>
      <c r="T23"/>
      <c r="U23"/>
      <c r="V23"/>
      <c r="W23"/>
      <c r="X23"/>
      <c r="Y23"/>
    </row>
    <row r="24" spans="3:25" x14ac:dyDescent="0.3">
      <c r="C24" s="21" t="s">
        <v>33</v>
      </c>
      <c r="D24" s="21" t="s">
        <v>32</v>
      </c>
      <c r="E24" s="21">
        <v>265</v>
      </c>
      <c r="G24" s="20">
        <f t="shared" si="0"/>
        <v>2</v>
      </c>
      <c r="H24" s="20">
        <f t="shared" si="1"/>
        <v>1</v>
      </c>
      <c r="I24" s="21">
        <v>265</v>
      </c>
      <c r="J24" s="30" t="s">
        <v>43</v>
      </c>
      <c r="K24" s="31"/>
      <c r="L24" s="31"/>
      <c r="M24" s="31"/>
      <c r="N24" s="31"/>
      <c r="O24" s="32"/>
      <c r="Q24"/>
      <c r="R24"/>
      <c r="S24"/>
      <c r="T24"/>
      <c r="U24"/>
      <c r="V24"/>
      <c r="W24"/>
      <c r="X24"/>
      <c r="Y24"/>
    </row>
    <row r="25" spans="3:25" ht="15" thickBot="1" x14ac:dyDescent="0.35">
      <c r="C25" s="21" t="s">
        <v>33</v>
      </c>
      <c r="D25" s="21" t="s">
        <v>32</v>
      </c>
      <c r="E25" s="21">
        <v>273</v>
      </c>
      <c r="G25" s="20">
        <f t="shared" si="0"/>
        <v>2</v>
      </c>
      <c r="H25" s="20">
        <f t="shared" si="1"/>
        <v>1</v>
      </c>
      <c r="I25" s="21">
        <v>273</v>
      </c>
      <c r="J25" s="48">
        <f>R33-R10</f>
        <v>290.03638288890352</v>
      </c>
      <c r="K25" s="49"/>
      <c r="L25" s="34" t="s">
        <v>44</v>
      </c>
      <c r="M25" s="49">
        <f>R33+R10</f>
        <v>306.24474028513646</v>
      </c>
      <c r="N25" s="49"/>
      <c r="O25" s="35"/>
      <c r="Q25"/>
      <c r="R25"/>
      <c r="S25"/>
      <c r="T25"/>
      <c r="U25"/>
      <c r="V25"/>
      <c r="W25"/>
      <c r="X25"/>
      <c r="Y25"/>
    </row>
    <row r="26" spans="3:25" x14ac:dyDescent="0.3">
      <c r="C26" s="21" t="s">
        <v>33</v>
      </c>
      <c r="D26" s="21" t="s">
        <v>32</v>
      </c>
      <c r="E26" s="21">
        <v>263</v>
      </c>
      <c r="G26" s="20">
        <f t="shared" si="0"/>
        <v>2</v>
      </c>
      <c r="H26" s="20">
        <f t="shared" si="1"/>
        <v>1</v>
      </c>
      <c r="I26" s="21">
        <v>263</v>
      </c>
      <c r="Q26" t="s">
        <v>119</v>
      </c>
      <c r="R26"/>
      <c r="S26"/>
      <c r="T26"/>
      <c r="U26"/>
      <c r="V26"/>
      <c r="W26"/>
      <c r="X26"/>
      <c r="Y26"/>
    </row>
    <row r="27" spans="3:25" ht="15" thickBot="1" x14ac:dyDescent="0.35">
      <c r="C27" s="21" t="s">
        <v>33</v>
      </c>
      <c r="D27" s="21" t="s">
        <v>34</v>
      </c>
      <c r="E27" s="21">
        <v>195</v>
      </c>
      <c r="G27" s="20">
        <f t="shared" si="0"/>
        <v>2</v>
      </c>
      <c r="H27" s="20">
        <f t="shared" si="1"/>
        <v>2</v>
      </c>
      <c r="I27" s="21">
        <v>195</v>
      </c>
      <c r="Q27"/>
      <c r="R27"/>
      <c r="S27"/>
      <c r="T27"/>
      <c r="U27"/>
      <c r="V27"/>
      <c r="W27"/>
      <c r="X27"/>
      <c r="Y27"/>
    </row>
    <row r="28" spans="3:25" x14ac:dyDescent="0.3">
      <c r="C28" s="21" t="s">
        <v>31</v>
      </c>
      <c r="D28" s="21" t="s">
        <v>34</v>
      </c>
      <c r="E28" s="21">
        <v>303</v>
      </c>
      <c r="G28" s="20">
        <f t="shared" si="0"/>
        <v>1</v>
      </c>
      <c r="H28" s="20">
        <f t="shared" si="1"/>
        <v>2</v>
      </c>
      <c r="I28" s="21">
        <v>303</v>
      </c>
      <c r="K28" s="73" t="s">
        <v>123</v>
      </c>
      <c r="Q28" s="72" t="s">
        <v>120</v>
      </c>
      <c r="R28" s="76" t="s">
        <v>122</v>
      </c>
      <c r="S28" s="72" t="s">
        <v>121</v>
      </c>
      <c r="T28"/>
      <c r="U28"/>
      <c r="V28"/>
      <c r="W28"/>
      <c r="X28"/>
      <c r="Y28"/>
    </row>
    <row r="29" spans="3:25" x14ac:dyDescent="0.3">
      <c r="C29" s="21" t="s">
        <v>31</v>
      </c>
      <c r="D29" s="21" t="s">
        <v>32</v>
      </c>
      <c r="E29" s="21">
        <v>363</v>
      </c>
      <c r="G29" s="20">
        <f t="shared" si="0"/>
        <v>1</v>
      </c>
      <c r="H29" s="20">
        <f t="shared" si="1"/>
        <v>1</v>
      </c>
      <c r="I29" s="21">
        <v>363</v>
      </c>
      <c r="Q29">
        <v>1</v>
      </c>
      <c r="R29">
        <v>359.50459970330218</v>
      </c>
      <c r="S29">
        <v>4.4954002966978237</v>
      </c>
      <c r="T29"/>
      <c r="U29"/>
      <c r="V29"/>
      <c r="W29"/>
      <c r="X29"/>
      <c r="Y29"/>
    </row>
    <row r="30" spans="3:25" x14ac:dyDescent="0.3">
      <c r="C30" s="21" t="s">
        <v>33</v>
      </c>
      <c r="D30" s="21" t="s">
        <v>32</v>
      </c>
      <c r="E30" s="21">
        <v>249</v>
      </c>
      <c r="G30" s="20">
        <f t="shared" si="0"/>
        <v>2</v>
      </c>
      <c r="H30" s="20">
        <f t="shared" si="1"/>
        <v>1</v>
      </c>
      <c r="I30" s="21">
        <v>249</v>
      </c>
      <c r="Q30">
        <v>2</v>
      </c>
      <c r="R30">
        <v>260.24796298853744</v>
      </c>
      <c r="S30">
        <v>-6.2479629885374379</v>
      </c>
      <c r="T30"/>
      <c r="U30"/>
      <c r="V30"/>
      <c r="W30"/>
      <c r="X30"/>
      <c r="Y30"/>
    </row>
    <row r="31" spans="3:25" x14ac:dyDescent="0.3">
      <c r="C31" s="21" t="s">
        <v>33</v>
      </c>
      <c r="D31" s="21" t="s">
        <v>32</v>
      </c>
      <c r="E31" s="21">
        <v>248</v>
      </c>
      <c r="G31" s="20">
        <f t="shared" si="0"/>
        <v>2</v>
      </c>
      <c r="H31" s="20">
        <f t="shared" si="1"/>
        <v>1</v>
      </c>
      <c r="I31" s="21">
        <v>248</v>
      </c>
      <c r="Q31">
        <v>3</v>
      </c>
      <c r="R31">
        <v>359.50459970330218</v>
      </c>
      <c r="S31">
        <v>0.49540029669782371</v>
      </c>
      <c r="T31"/>
      <c r="U31"/>
      <c r="V31"/>
      <c r="W31"/>
      <c r="X31"/>
      <c r="Y31"/>
    </row>
    <row r="32" spans="3:25" x14ac:dyDescent="0.3">
      <c r="C32" s="21" t="s">
        <v>33</v>
      </c>
      <c r="D32" s="21" t="s">
        <v>32</v>
      </c>
      <c r="E32" s="21">
        <v>261</v>
      </c>
      <c r="G32" s="20">
        <f t="shared" si="0"/>
        <v>2</v>
      </c>
      <c r="H32" s="20">
        <f t="shared" si="1"/>
        <v>1</v>
      </c>
      <c r="I32" s="21">
        <v>261</v>
      </c>
      <c r="Q32">
        <v>4</v>
      </c>
      <c r="R32">
        <v>359.50459970330218</v>
      </c>
      <c r="S32">
        <v>-13.504599703302176</v>
      </c>
      <c r="T32"/>
      <c r="U32"/>
      <c r="V32"/>
      <c r="W32"/>
      <c r="X32"/>
      <c r="Y32"/>
    </row>
    <row r="33" spans="3:25" x14ac:dyDescent="0.3">
      <c r="C33" s="21" t="s">
        <v>33</v>
      </c>
      <c r="D33" s="21" t="s">
        <v>34</v>
      </c>
      <c r="E33" s="21">
        <v>196</v>
      </c>
      <c r="G33" s="20">
        <f t="shared" si="0"/>
        <v>2</v>
      </c>
      <c r="H33" s="20">
        <f t="shared" si="1"/>
        <v>2</v>
      </c>
      <c r="I33" s="21">
        <v>196</v>
      </c>
      <c r="Q33">
        <v>5</v>
      </c>
      <c r="R33">
        <v>298.14056158701999</v>
      </c>
      <c r="S33">
        <v>-6.1405615870199881</v>
      </c>
      <c r="T33"/>
      <c r="U33"/>
      <c r="V33"/>
      <c r="W33"/>
      <c r="X33"/>
      <c r="Y33"/>
    </row>
    <row r="34" spans="3:25" x14ac:dyDescent="0.3">
      <c r="C34" s="21" t="s">
        <v>33</v>
      </c>
      <c r="D34" s="21" t="s">
        <v>34</v>
      </c>
      <c r="E34" s="21">
        <v>196</v>
      </c>
      <c r="G34" s="20">
        <f t="shared" si="0"/>
        <v>2</v>
      </c>
      <c r="H34" s="20">
        <f t="shared" si="1"/>
        <v>2</v>
      </c>
      <c r="I34" s="21">
        <v>196</v>
      </c>
      <c r="Q34">
        <v>6</v>
      </c>
      <c r="R34">
        <v>260.24796298853744</v>
      </c>
      <c r="S34">
        <v>12.752037011462562</v>
      </c>
      <c r="T34"/>
      <c r="U34"/>
      <c r="V34"/>
      <c r="W34"/>
      <c r="X34"/>
      <c r="Y34"/>
    </row>
    <row r="35" spans="3:25" x14ac:dyDescent="0.3">
      <c r="C35" s="21" t="s">
        <v>33</v>
      </c>
      <c r="D35" s="21" t="s">
        <v>32</v>
      </c>
      <c r="E35" s="21">
        <v>273</v>
      </c>
      <c r="G35" s="20">
        <f t="shared" si="0"/>
        <v>2</v>
      </c>
      <c r="H35" s="20">
        <f t="shared" si="1"/>
        <v>1</v>
      </c>
      <c r="I35" s="21">
        <v>273</v>
      </c>
      <c r="Q35">
        <v>7</v>
      </c>
      <c r="R35">
        <v>260.24796298853744</v>
      </c>
      <c r="S35">
        <v>12.752037011462562</v>
      </c>
      <c r="T35"/>
      <c r="U35"/>
      <c r="V35"/>
      <c r="W35"/>
      <c r="X35"/>
      <c r="Y35"/>
    </row>
    <row r="36" spans="3:25" x14ac:dyDescent="0.3">
      <c r="C36" s="21" t="s">
        <v>33</v>
      </c>
      <c r="D36" s="21" t="s">
        <v>32</v>
      </c>
      <c r="E36" s="21">
        <v>269</v>
      </c>
      <c r="G36" s="20">
        <f t="shared" si="0"/>
        <v>2</v>
      </c>
      <c r="H36" s="20">
        <f t="shared" si="1"/>
        <v>1</v>
      </c>
      <c r="I36" s="21">
        <v>269</v>
      </c>
      <c r="Q36">
        <v>8</v>
      </c>
      <c r="R36">
        <v>359.50459970330218</v>
      </c>
      <c r="S36">
        <v>-9.5045997033021763</v>
      </c>
      <c r="T36"/>
      <c r="U36"/>
      <c r="V36"/>
      <c r="W36"/>
      <c r="X36"/>
      <c r="Y36"/>
    </row>
    <row r="37" spans="3:25" x14ac:dyDescent="0.3">
      <c r="C37" s="21" t="s">
        <v>33</v>
      </c>
      <c r="D37" s="21" t="s">
        <v>34</v>
      </c>
      <c r="E37" s="21">
        <v>198</v>
      </c>
      <c r="G37" s="20">
        <f t="shared" si="0"/>
        <v>2</v>
      </c>
      <c r="H37" s="20">
        <f t="shared" si="1"/>
        <v>2</v>
      </c>
      <c r="I37" s="21">
        <v>198</v>
      </c>
      <c r="Q37">
        <v>9</v>
      </c>
      <c r="R37">
        <v>298.14056158701999</v>
      </c>
      <c r="S37">
        <v>3.8594384129800119</v>
      </c>
      <c r="T37"/>
      <c r="U37"/>
      <c r="V37"/>
      <c r="W37"/>
      <c r="X37"/>
      <c r="Y37"/>
    </row>
    <row r="38" spans="3:25" x14ac:dyDescent="0.3">
      <c r="C38" s="21" t="s">
        <v>33</v>
      </c>
      <c r="D38" s="21" t="s">
        <v>32</v>
      </c>
      <c r="E38" s="21">
        <v>268</v>
      </c>
      <c r="G38" s="20">
        <f t="shared" si="0"/>
        <v>2</v>
      </c>
      <c r="H38" s="20">
        <f t="shared" si="1"/>
        <v>1</v>
      </c>
      <c r="I38" s="21">
        <v>268</v>
      </c>
      <c r="Q38">
        <v>10</v>
      </c>
      <c r="R38">
        <v>198.88392487225525</v>
      </c>
      <c r="S38">
        <v>2.1160751277447503</v>
      </c>
      <c r="T38"/>
      <c r="U38"/>
      <c r="V38"/>
      <c r="W38"/>
      <c r="X38"/>
      <c r="Y38"/>
    </row>
    <row r="39" spans="3:25" x14ac:dyDescent="0.3">
      <c r="C39" s="21" t="s">
        <v>33</v>
      </c>
      <c r="D39" s="21" t="s">
        <v>34</v>
      </c>
      <c r="E39" s="21">
        <v>191</v>
      </c>
      <c r="G39" s="20">
        <f t="shared" si="0"/>
        <v>2</v>
      </c>
      <c r="H39" s="20">
        <f t="shared" si="1"/>
        <v>2</v>
      </c>
      <c r="I39" s="21">
        <v>191</v>
      </c>
      <c r="Q39">
        <v>11</v>
      </c>
      <c r="R39">
        <v>298.14056158701999</v>
      </c>
      <c r="S39">
        <v>3.8594384129800119</v>
      </c>
      <c r="T39"/>
      <c r="U39"/>
      <c r="V39"/>
      <c r="W39"/>
      <c r="X39"/>
      <c r="Y39"/>
    </row>
    <row r="40" spans="3:25" x14ac:dyDescent="0.3">
      <c r="C40" s="21" t="s">
        <v>31</v>
      </c>
      <c r="D40" s="21" t="s">
        <v>32</v>
      </c>
      <c r="E40" s="21">
        <v>368</v>
      </c>
      <c r="G40" s="20">
        <f t="shared" si="0"/>
        <v>1</v>
      </c>
      <c r="H40" s="20">
        <f t="shared" si="1"/>
        <v>1</v>
      </c>
      <c r="I40" s="21">
        <v>368</v>
      </c>
      <c r="Q40">
        <v>12</v>
      </c>
      <c r="R40">
        <v>198.88392487225525</v>
      </c>
      <c r="S40">
        <v>14.11607512774475</v>
      </c>
      <c r="T40"/>
      <c r="U40"/>
      <c r="V40"/>
      <c r="W40"/>
      <c r="X40"/>
      <c r="Y40"/>
    </row>
    <row r="41" spans="3:25" x14ac:dyDescent="0.3">
      <c r="C41" s="21" t="s">
        <v>33</v>
      </c>
      <c r="D41" s="21" t="s">
        <v>32</v>
      </c>
      <c r="E41" s="21">
        <v>267</v>
      </c>
      <c r="G41" s="20">
        <f t="shared" si="0"/>
        <v>2</v>
      </c>
      <c r="H41" s="20">
        <f t="shared" si="1"/>
        <v>1</v>
      </c>
      <c r="I41" s="21">
        <v>267</v>
      </c>
      <c r="Q41">
        <v>13</v>
      </c>
      <c r="R41">
        <v>298.14056158701999</v>
      </c>
      <c r="S41">
        <v>6.8594384129800119</v>
      </c>
      <c r="T41"/>
      <c r="U41"/>
      <c r="V41"/>
      <c r="W41"/>
      <c r="X41"/>
      <c r="Y41"/>
    </row>
    <row r="42" spans="3:25" x14ac:dyDescent="0.3">
      <c r="C42" s="21" t="s">
        <v>31</v>
      </c>
      <c r="D42" s="21" t="s">
        <v>34</v>
      </c>
      <c r="E42" s="21">
        <v>294</v>
      </c>
      <c r="G42" s="20">
        <f t="shared" si="0"/>
        <v>1</v>
      </c>
      <c r="H42" s="20">
        <f t="shared" si="1"/>
        <v>2</v>
      </c>
      <c r="I42" s="21">
        <v>294</v>
      </c>
      <c r="Q42">
        <v>14</v>
      </c>
      <c r="R42">
        <v>260.24796298853744</v>
      </c>
      <c r="S42">
        <v>0.75203701146256208</v>
      </c>
      <c r="T42"/>
      <c r="U42"/>
      <c r="V42"/>
      <c r="W42"/>
      <c r="X42"/>
      <c r="Y42"/>
    </row>
    <row r="43" spans="3:25" x14ac:dyDescent="0.3">
      <c r="C43" s="21" t="s">
        <v>33</v>
      </c>
      <c r="D43" s="21" t="s">
        <v>32</v>
      </c>
      <c r="E43" s="21">
        <v>263</v>
      </c>
      <c r="G43" s="20">
        <f t="shared" si="0"/>
        <v>2</v>
      </c>
      <c r="H43" s="20">
        <f t="shared" si="1"/>
        <v>1</v>
      </c>
      <c r="I43" s="21">
        <v>263</v>
      </c>
      <c r="Q43">
        <v>15</v>
      </c>
      <c r="R43">
        <v>260.24796298853744</v>
      </c>
      <c r="S43">
        <v>9.7520370114625621</v>
      </c>
      <c r="T43"/>
      <c r="U43"/>
      <c r="V43"/>
      <c r="W43"/>
      <c r="X43"/>
      <c r="Y43"/>
    </row>
    <row r="44" spans="3:25" x14ac:dyDescent="0.3">
      <c r="C44" s="21" t="s">
        <v>33</v>
      </c>
      <c r="D44" s="21" t="s">
        <v>34</v>
      </c>
      <c r="E44" s="21">
        <v>193</v>
      </c>
      <c r="G44" s="20">
        <f t="shared" si="0"/>
        <v>2</v>
      </c>
      <c r="H44" s="20">
        <f t="shared" si="1"/>
        <v>2</v>
      </c>
      <c r="I44" s="21">
        <v>193</v>
      </c>
      <c r="Q44">
        <v>16</v>
      </c>
      <c r="R44">
        <v>198.88392487225525</v>
      </c>
      <c r="S44">
        <v>5.1160751277447503</v>
      </c>
      <c r="T44"/>
      <c r="U44"/>
      <c r="V44"/>
      <c r="W44"/>
      <c r="X44"/>
      <c r="Y44"/>
    </row>
    <row r="45" spans="3:25" x14ac:dyDescent="0.3">
      <c r="C45" s="21" t="s">
        <v>33</v>
      </c>
      <c r="D45" s="21" t="s">
        <v>32</v>
      </c>
      <c r="E45" s="21">
        <v>259</v>
      </c>
      <c r="G45" s="20">
        <f t="shared" si="0"/>
        <v>2</v>
      </c>
      <c r="H45" s="20">
        <f t="shared" si="1"/>
        <v>1</v>
      </c>
      <c r="I45" s="21">
        <v>259</v>
      </c>
      <c r="Q45">
        <v>17</v>
      </c>
      <c r="R45">
        <v>260.24796298853744</v>
      </c>
      <c r="S45">
        <v>-15.247962988537438</v>
      </c>
      <c r="T45"/>
      <c r="U45"/>
      <c r="V45"/>
      <c r="W45"/>
      <c r="X45"/>
      <c r="Y45"/>
    </row>
    <row r="46" spans="3:25" x14ac:dyDescent="0.3">
      <c r="C46" s="21" t="s">
        <v>31</v>
      </c>
      <c r="D46" s="21" t="s">
        <v>32</v>
      </c>
      <c r="E46" s="21">
        <v>352</v>
      </c>
      <c r="G46" s="20">
        <f t="shared" si="0"/>
        <v>1</v>
      </c>
      <c r="H46" s="20">
        <f t="shared" si="1"/>
        <v>1</v>
      </c>
      <c r="I46" s="21">
        <v>352</v>
      </c>
      <c r="Q46">
        <v>18</v>
      </c>
      <c r="R46">
        <v>359.50459970330218</v>
      </c>
      <c r="S46">
        <v>7.4954002966978237</v>
      </c>
      <c r="T46"/>
      <c r="U46"/>
      <c r="V46"/>
      <c r="W46"/>
      <c r="X46"/>
      <c r="Y46"/>
    </row>
    <row r="47" spans="3:25" x14ac:dyDescent="0.3">
      <c r="C47" s="21" t="s">
        <v>33</v>
      </c>
      <c r="D47" s="21" t="s">
        <v>34</v>
      </c>
      <c r="E47" s="21">
        <v>203</v>
      </c>
      <c r="G47" s="20">
        <f t="shared" si="0"/>
        <v>2</v>
      </c>
      <c r="H47" s="20">
        <f t="shared" si="1"/>
        <v>2</v>
      </c>
      <c r="I47" s="21">
        <v>203</v>
      </c>
      <c r="Q47">
        <v>19</v>
      </c>
      <c r="R47">
        <v>359.50459970330218</v>
      </c>
      <c r="S47">
        <v>5.4954002966978237</v>
      </c>
      <c r="T47"/>
      <c r="U47"/>
      <c r="V47"/>
      <c r="W47"/>
      <c r="X47"/>
      <c r="Y47"/>
    </row>
    <row r="48" spans="3:25" x14ac:dyDescent="0.3">
      <c r="C48" s="21" t="s">
        <v>33</v>
      </c>
      <c r="D48" s="21" t="s">
        <v>34</v>
      </c>
      <c r="E48" s="21">
        <v>201</v>
      </c>
      <c r="G48" s="20">
        <f t="shared" si="0"/>
        <v>2</v>
      </c>
      <c r="H48" s="20">
        <f t="shared" si="1"/>
        <v>2</v>
      </c>
      <c r="I48" s="21">
        <v>201</v>
      </c>
      <c r="Q48">
        <v>20</v>
      </c>
      <c r="R48">
        <v>198.88392487225525</v>
      </c>
      <c r="S48">
        <v>3.1160751277447503</v>
      </c>
      <c r="T48"/>
      <c r="U48"/>
      <c r="V48"/>
      <c r="W48"/>
      <c r="X48"/>
      <c r="Y48"/>
    </row>
    <row r="49" spans="3:25" x14ac:dyDescent="0.3">
      <c r="C49" s="21" t="s">
        <v>33</v>
      </c>
      <c r="D49" s="21" t="s">
        <v>32</v>
      </c>
      <c r="E49" s="21">
        <v>267</v>
      </c>
      <c r="G49" s="20">
        <f t="shared" si="0"/>
        <v>2</v>
      </c>
      <c r="H49" s="20">
        <f t="shared" si="1"/>
        <v>1</v>
      </c>
      <c r="I49" s="21">
        <v>267</v>
      </c>
      <c r="Q49">
        <v>21</v>
      </c>
      <c r="R49">
        <v>260.24796298853744</v>
      </c>
      <c r="S49">
        <v>4.7520370114625621</v>
      </c>
      <c r="T49"/>
      <c r="U49"/>
      <c r="V49"/>
      <c r="W49"/>
      <c r="X49"/>
      <c r="Y49"/>
    </row>
    <row r="50" spans="3:25" x14ac:dyDescent="0.3">
      <c r="C50" s="21" t="s">
        <v>31</v>
      </c>
      <c r="D50" s="21" t="s">
        <v>34</v>
      </c>
      <c r="E50" s="21">
        <v>295</v>
      </c>
      <c r="G50" s="20">
        <f t="shared" si="0"/>
        <v>1</v>
      </c>
      <c r="H50" s="20">
        <f t="shared" si="1"/>
        <v>2</v>
      </c>
      <c r="I50" s="21">
        <v>295</v>
      </c>
      <c r="Q50">
        <v>22</v>
      </c>
      <c r="R50">
        <v>260.24796298853744</v>
      </c>
      <c r="S50">
        <v>12.752037011462562</v>
      </c>
      <c r="T50"/>
      <c r="U50"/>
      <c r="V50"/>
      <c r="W50"/>
      <c r="X50"/>
      <c r="Y50"/>
    </row>
    <row r="51" spans="3:25" x14ac:dyDescent="0.3">
      <c r="C51" s="21" t="s">
        <v>33</v>
      </c>
      <c r="D51" s="21" t="s">
        <v>34</v>
      </c>
      <c r="E51" s="21">
        <v>214</v>
      </c>
      <c r="G51" s="20">
        <f t="shared" si="0"/>
        <v>2</v>
      </c>
      <c r="H51" s="20">
        <f t="shared" si="1"/>
        <v>2</v>
      </c>
      <c r="I51" s="21">
        <v>214</v>
      </c>
      <c r="Q51">
        <v>23</v>
      </c>
      <c r="R51">
        <v>260.24796298853744</v>
      </c>
      <c r="S51">
        <v>2.7520370114625621</v>
      </c>
      <c r="T51"/>
      <c r="U51"/>
      <c r="V51"/>
      <c r="W51"/>
      <c r="X51"/>
      <c r="Y51"/>
    </row>
    <row r="52" spans="3:25" x14ac:dyDescent="0.3">
      <c r="C52" s="21" t="s">
        <v>33</v>
      </c>
      <c r="D52" s="21" t="s">
        <v>32</v>
      </c>
      <c r="E52" s="21">
        <v>270</v>
      </c>
      <c r="G52" s="20">
        <f t="shared" si="0"/>
        <v>2</v>
      </c>
      <c r="H52" s="20">
        <f t="shared" si="1"/>
        <v>1</v>
      </c>
      <c r="I52" s="21">
        <v>270</v>
      </c>
      <c r="Q52">
        <v>24</v>
      </c>
      <c r="R52">
        <v>198.88392487225525</v>
      </c>
      <c r="S52">
        <v>-3.8839248722552497</v>
      </c>
      <c r="T52"/>
      <c r="U52"/>
      <c r="V52"/>
      <c r="W52"/>
      <c r="X52"/>
      <c r="Y52"/>
    </row>
    <row r="53" spans="3:25" x14ac:dyDescent="0.3">
      <c r="C53" s="21" t="s">
        <v>33</v>
      </c>
      <c r="D53" s="21" t="s">
        <v>32</v>
      </c>
      <c r="E53" s="21">
        <v>256</v>
      </c>
      <c r="G53" s="20">
        <f t="shared" si="0"/>
        <v>2</v>
      </c>
      <c r="H53" s="20">
        <f t="shared" si="1"/>
        <v>1</v>
      </c>
      <c r="I53" s="21">
        <v>256</v>
      </c>
      <c r="Q53">
        <v>25</v>
      </c>
      <c r="R53">
        <v>298.14056158701999</v>
      </c>
      <c r="S53">
        <v>4.8594384129800119</v>
      </c>
      <c r="T53"/>
      <c r="U53"/>
      <c r="V53"/>
      <c r="W53"/>
      <c r="X53"/>
      <c r="Y53"/>
    </row>
    <row r="54" spans="3:25" x14ac:dyDescent="0.3">
      <c r="C54" s="21" t="s">
        <v>33</v>
      </c>
      <c r="D54" s="21" t="s">
        <v>34</v>
      </c>
      <c r="E54" s="21">
        <v>191</v>
      </c>
      <c r="G54" s="20">
        <f t="shared" si="0"/>
        <v>2</v>
      </c>
      <c r="H54" s="20">
        <f t="shared" si="1"/>
        <v>2</v>
      </c>
      <c r="I54" s="21">
        <v>191</v>
      </c>
      <c r="Q54">
        <v>26</v>
      </c>
      <c r="R54">
        <v>359.50459970330218</v>
      </c>
      <c r="S54">
        <v>3.4954002966978237</v>
      </c>
      <c r="T54"/>
      <c r="U54"/>
      <c r="V54"/>
      <c r="W54"/>
      <c r="X54"/>
      <c r="Y54"/>
    </row>
    <row r="55" spans="3:25" x14ac:dyDescent="0.3">
      <c r="C55" s="21" t="s">
        <v>33</v>
      </c>
      <c r="D55" s="21" t="s">
        <v>34</v>
      </c>
      <c r="E55" s="21">
        <v>206</v>
      </c>
      <c r="G55" s="20">
        <f t="shared" si="0"/>
        <v>2</v>
      </c>
      <c r="H55" s="20">
        <f t="shared" si="1"/>
        <v>2</v>
      </c>
      <c r="I55" s="21">
        <v>206</v>
      </c>
      <c r="Q55">
        <v>27</v>
      </c>
      <c r="R55">
        <v>260.24796298853744</v>
      </c>
      <c r="S55">
        <v>-11.247962988537438</v>
      </c>
      <c r="T55"/>
      <c r="U55"/>
      <c r="V55"/>
      <c r="W55"/>
      <c r="X55"/>
      <c r="Y55"/>
    </row>
    <row r="56" spans="3:25" x14ac:dyDescent="0.3">
      <c r="C56" s="21" t="s">
        <v>33</v>
      </c>
      <c r="D56" s="21" t="s">
        <v>34</v>
      </c>
      <c r="E56" s="21">
        <v>190</v>
      </c>
      <c r="G56" s="20">
        <f t="shared" si="0"/>
        <v>2</v>
      </c>
      <c r="H56" s="20">
        <f t="shared" si="1"/>
        <v>2</v>
      </c>
      <c r="I56" s="21">
        <v>190</v>
      </c>
      <c r="Q56">
        <v>28</v>
      </c>
      <c r="R56">
        <v>260.24796298853744</v>
      </c>
      <c r="S56">
        <v>-12.247962988537438</v>
      </c>
      <c r="T56"/>
      <c r="U56"/>
      <c r="V56"/>
      <c r="W56"/>
      <c r="X56"/>
      <c r="Y56"/>
    </row>
    <row r="57" spans="3:25" x14ac:dyDescent="0.3">
      <c r="C57" s="21" t="s">
        <v>33</v>
      </c>
      <c r="D57" s="21" t="s">
        <v>34</v>
      </c>
      <c r="E57" s="21">
        <v>191</v>
      </c>
      <c r="G57" s="20">
        <f t="shared" si="0"/>
        <v>2</v>
      </c>
      <c r="H57" s="20">
        <f t="shared" si="1"/>
        <v>2</v>
      </c>
      <c r="I57" s="21">
        <v>191</v>
      </c>
      <c r="Q57">
        <v>29</v>
      </c>
      <c r="R57">
        <v>260.24796298853744</v>
      </c>
      <c r="S57">
        <v>0.75203701146256208</v>
      </c>
      <c r="T57"/>
      <c r="U57"/>
      <c r="V57"/>
      <c r="W57"/>
      <c r="X57"/>
      <c r="Y57"/>
    </row>
    <row r="58" spans="3:25" x14ac:dyDescent="0.3">
      <c r="C58" s="21" t="s">
        <v>33</v>
      </c>
      <c r="D58" s="21" t="s">
        <v>32</v>
      </c>
      <c r="E58" s="21">
        <v>265</v>
      </c>
      <c r="G58" s="20">
        <f t="shared" si="0"/>
        <v>2</v>
      </c>
      <c r="H58" s="20">
        <f t="shared" si="1"/>
        <v>1</v>
      </c>
      <c r="I58" s="21">
        <v>265</v>
      </c>
      <c r="Q58">
        <v>30</v>
      </c>
      <c r="R58">
        <v>198.88392487225525</v>
      </c>
      <c r="S58">
        <v>-2.8839248722552497</v>
      </c>
      <c r="T58"/>
      <c r="U58"/>
      <c r="V58"/>
      <c r="W58"/>
      <c r="X58"/>
      <c r="Y58"/>
    </row>
    <row r="59" spans="3:25" x14ac:dyDescent="0.3">
      <c r="C59" s="21" t="s">
        <v>33</v>
      </c>
      <c r="D59" s="21" t="s">
        <v>34</v>
      </c>
      <c r="E59" s="21">
        <v>210</v>
      </c>
      <c r="G59" s="20">
        <f t="shared" si="0"/>
        <v>2</v>
      </c>
      <c r="H59" s="20">
        <f t="shared" si="1"/>
        <v>2</v>
      </c>
      <c r="I59" s="21">
        <v>210</v>
      </c>
      <c r="Q59">
        <v>31</v>
      </c>
      <c r="R59">
        <v>198.88392487225525</v>
      </c>
      <c r="S59">
        <v>-2.8839248722552497</v>
      </c>
      <c r="T59"/>
      <c r="U59"/>
      <c r="V59"/>
      <c r="W59"/>
      <c r="X59"/>
      <c r="Y59"/>
    </row>
    <row r="60" spans="3:25" x14ac:dyDescent="0.3">
      <c r="C60" s="21" t="s">
        <v>33</v>
      </c>
      <c r="D60" s="21" t="s">
        <v>34</v>
      </c>
      <c r="E60" s="21">
        <v>205</v>
      </c>
      <c r="G60" s="20">
        <f t="shared" si="0"/>
        <v>2</v>
      </c>
      <c r="H60" s="20">
        <f t="shared" si="1"/>
        <v>2</v>
      </c>
      <c r="I60" s="21">
        <v>205</v>
      </c>
      <c r="Q60">
        <v>32</v>
      </c>
      <c r="R60">
        <v>260.24796298853744</v>
      </c>
      <c r="S60">
        <v>12.752037011462562</v>
      </c>
      <c r="T60"/>
      <c r="U60"/>
      <c r="V60"/>
      <c r="W60"/>
      <c r="X60"/>
      <c r="Y60"/>
    </row>
    <row r="61" spans="3:25" x14ac:dyDescent="0.3">
      <c r="C61" s="21" t="s">
        <v>33</v>
      </c>
      <c r="D61" s="21" t="s">
        <v>34</v>
      </c>
      <c r="E61" s="21">
        <v>187</v>
      </c>
      <c r="G61" s="20">
        <f t="shared" si="0"/>
        <v>2</v>
      </c>
      <c r="H61" s="20">
        <f t="shared" si="1"/>
        <v>2</v>
      </c>
      <c r="I61" s="21">
        <v>187</v>
      </c>
      <c r="Q61">
        <v>33</v>
      </c>
      <c r="R61">
        <v>260.24796298853744</v>
      </c>
      <c r="S61">
        <v>8.7520370114625621</v>
      </c>
      <c r="T61"/>
      <c r="U61"/>
      <c r="V61"/>
      <c r="W61"/>
      <c r="X61"/>
      <c r="Y61"/>
    </row>
    <row r="62" spans="3:25" x14ac:dyDescent="0.3">
      <c r="C62" s="21" t="s">
        <v>31</v>
      </c>
      <c r="D62" s="21" t="s">
        <v>34</v>
      </c>
      <c r="E62" s="21">
        <v>302</v>
      </c>
      <c r="G62" s="20">
        <f t="shared" si="0"/>
        <v>1</v>
      </c>
      <c r="H62" s="20">
        <f t="shared" si="1"/>
        <v>2</v>
      </c>
      <c r="I62" s="21">
        <v>302</v>
      </c>
      <c r="Q62">
        <v>34</v>
      </c>
      <c r="R62">
        <v>198.88392487225525</v>
      </c>
      <c r="S62">
        <v>-0.88392487225524974</v>
      </c>
      <c r="T62"/>
      <c r="U62"/>
      <c r="V62"/>
      <c r="W62"/>
      <c r="X62"/>
      <c r="Y62"/>
    </row>
    <row r="63" spans="3:25" x14ac:dyDescent="0.3">
      <c r="C63" s="21" t="s">
        <v>33</v>
      </c>
      <c r="D63" s="21" t="s">
        <v>34</v>
      </c>
      <c r="E63" s="21">
        <v>213</v>
      </c>
      <c r="G63" s="20">
        <f t="shared" si="0"/>
        <v>2</v>
      </c>
      <c r="H63" s="20">
        <f t="shared" si="1"/>
        <v>2</v>
      </c>
      <c r="I63" s="21">
        <v>213</v>
      </c>
      <c r="Q63">
        <v>35</v>
      </c>
      <c r="R63">
        <v>260.24796298853744</v>
      </c>
      <c r="S63">
        <v>7.7520370114625621</v>
      </c>
      <c r="T63"/>
      <c r="U63"/>
      <c r="V63"/>
      <c r="W63"/>
      <c r="X63"/>
      <c r="Y63"/>
    </row>
    <row r="64" spans="3:25" x14ac:dyDescent="0.3">
      <c r="C64" s="21" t="s">
        <v>33</v>
      </c>
      <c r="D64" s="21" t="s">
        <v>34</v>
      </c>
      <c r="E64" s="21">
        <v>209</v>
      </c>
      <c r="G64" s="20">
        <f t="shared" si="0"/>
        <v>2</v>
      </c>
      <c r="H64" s="20">
        <f t="shared" si="1"/>
        <v>2</v>
      </c>
      <c r="I64" s="21">
        <v>209</v>
      </c>
      <c r="Q64">
        <v>36</v>
      </c>
      <c r="R64">
        <v>198.88392487225525</v>
      </c>
      <c r="S64">
        <v>-7.8839248722552497</v>
      </c>
      <c r="T64"/>
      <c r="U64"/>
      <c r="V64"/>
      <c r="W64"/>
      <c r="X64"/>
      <c r="Y64"/>
    </row>
    <row r="65" spans="3:25" x14ac:dyDescent="0.3">
      <c r="C65" s="21" t="s">
        <v>31</v>
      </c>
      <c r="D65" s="21" t="s">
        <v>34</v>
      </c>
      <c r="E65" s="21">
        <v>310</v>
      </c>
      <c r="G65" s="20">
        <f t="shared" si="0"/>
        <v>1</v>
      </c>
      <c r="H65" s="20">
        <f t="shared" si="1"/>
        <v>2</v>
      </c>
      <c r="I65" s="21">
        <v>310</v>
      </c>
      <c r="Q65">
        <v>37</v>
      </c>
      <c r="R65">
        <v>359.50459970330218</v>
      </c>
      <c r="S65">
        <v>8.4954002966978237</v>
      </c>
      <c r="T65"/>
      <c r="U65"/>
      <c r="V65"/>
      <c r="W65"/>
      <c r="X65"/>
      <c r="Y65"/>
    </row>
    <row r="66" spans="3:25" x14ac:dyDescent="0.3">
      <c r="C66" s="21" t="s">
        <v>33</v>
      </c>
      <c r="D66" s="21" t="s">
        <v>34</v>
      </c>
      <c r="E66" s="21">
        <v>192</v>
      </c>
      <c r="G66" s="20">
        <f t="shared" si="0"/>
        <v>2</v>
      </c>
      <c r="H66" s="20">
        <f t="shared" si="1"/>
        <v>2</v>
      </c>
      <c r="I66" s="21">
        <v>192</v>
      </c>
      <c r="Q66">
        <v>38</v>
      </c>
      <c r="R66">
        <v>260.24796298853744</v>
      </c>
      <c r="S66">
        <v>6.7520370114625621</v>
      </c>
      <c r="T66"/>
      <c r="U66"/>
      <c r="V66"/>
      <c r="W66"/>
      <c r="X66"/>
      <c r="Y66"/>
    </row>
    <row r="67" spans="3:25" x14ac:dyDescent="0.3">
      <c r="C67" s="21" t="s">
        <v>33</v>
      </c>
      <c r="D67" s="21" t="s">
        <v>34</v>
      </c>
      <c r="E67" s="21">
        <v>188</v>
      </c>
      <c r="G67" s="20">
        <f t="shared" si="0"/>
        <v>2</v>
      </c>
      <c r="H67" s="20">
        <f t="shared" si="1"/>
        <v>2</v>
      </c>
      <c r="I67" s="21">
        <v>188</v>
      </c>
      <c r="Q67">
        <v>39</v>
      </c>
      <c r="R67">
        <v>298.14056158701999</v>
      </c>
      <c r="S67">
        <v>-4.1405615870199881</v>
      </c>
      <c r="T67"/>
      <c r="U67"/>
      <c r="V67"/>
      <c r="W67"/>
      <c r="X67"/>
      <c r="Y67"/>
    </row>
    <row r="68" spans="3:25" x14ac:dyDescent="0.3">
      <c r="C68" s="21" t="s">
        <v>33</v>
      </c>
      <c r="D68" s="21" t="s">
        <v>34</v>
      </c>
      <c r="E68" s="21">
        <v>194</v>
      </c>
      <c r="G68" s="20">
        <f t="shared" si="0"/>
        <v>2</v>
      </c>
      <c r="H68" s="20">
        <f t="shared" si="1"/>
        <v>2</v>
      </c>
      <c r="I68" s="21">
        <v>194</v>
      </c>
      <c r="Q68">
        <v>40</v>
      </c>
      <c r="R68">
        <v>260.24796298853744</v>
      </c>
      <c r="S68">
        <v>2.7520370114625621</v>
      </c>
      <c r="T68"/>
      <c r="U68"/>
      <c r="V68"/>
      <c r="W68"/>
      <c r="X68"/>
      <c r="Y68"/>
    </row>
    <row r="69" spans="3:25" x14ac:dyDescent="0.3">
      <c r="C69" s="21" t="s">
        <v>33</v>
      </c>
      <c r="D69" s="21" t="s">
        <v>34</v>
      </c>
      <c r="E69" s="21">
        <v>207</v>
      </c>
      <c r="G69" s="20">
        <f t="shared" ref="G69:G132" si="2">IF(C69="weekend",1,2)</f>
        <v>2</v>
      </c>
      <c r="H69" s="20">
        <f t="shared" ref="H69:H132" si="3">IF(D69="sunny",1,2)</f>
        <v>2</v>
      </c>
      <c r="I69" s="21">
        <v>207</v>
      </c>
      <c r="Q69">
        <v>41</v>
      </c>
      <c r="R69">
        <v>198.88392487225525</v>
      </c>
      <c r="S69">
        <v>-5.8839248722552497</v>
      </c>
      <c r="T69"/>
      <c r="U69"/>
      <c r="V69"/>
      <c r="W69"/>
      <c r="X69"/>
      <c r="Y69"/>
    </row>
    <row r="70" spans="3:25" x14ac:dyDescent="0.3">
      <c r="C70" s="21" t="s">
        <v>33</v>
      </c>
      <c r="D70" s="21" t="s">
        <v>32</v>
      </c>
      <c r="E70" s="21">
        <v>251</v>
      </c>
      <c r="G70" s="20">
        <f t="shared" si="2"/>
        <v>2</v>
      </c>
      <c r="H70" s="20">
        <f t="shared" si="3"/>
        <v>1</v>
      </c>
      <c r="I70" s="21">
        <v>251</v>
      </c>
      <c r="Q70">
        <v>42</v>
      </c>
      <c r="R70">
        <v>260.24796298853744</v>
      </c>
      <c r="S70">
        <v>-1.2479629885374379</v>
      </c>
      <c r="T70"/>
      <c r="U70"/>
      <c r="V70"/>
      <c r="W70"/>
      <c r="X70"/>
      <c r="Y70"/>
    </row>
    <row r="71" spans="3:25" x14ac:dyDescent="0.3">
      <c r="C71" s="21" t="s">
        <v>33</v>
      </c>
      <c r="D71" s="21" t="s">
        <v>34</v>
      </c>
      <c r="E71" s="21">
        <v>202</v>
      </c>
      <c r="G71" s="20">
        <f t="shared" si="2"/>
        <v>2</v>
      </c>
      <c r="H71" s="20">
        <f t="shared" si="3"/>
        <v>2</v>
      </c>
      <c r="I71" s="21">
        <v>202</v>
      </c>
      <c r="Q71">
        <v>43</v>
      </c>
      <c r="R71">
        <v>359.50459970330218</v>
      </c>
      <c r="S71">
        <v>-7.5045997033021763</v>
      </c>
      <c r="T71"/>
      <c r="U71"/>
      <c r="V71"/>
      <c r="W71"/>
      <c r="X71"/>
      <c r="Y71"/>
    </row>
    <row r="72" spans="3:25" x14ac:dyDescent="0.3">
      <c r="C72" s="21" t="s">
        <v>33</v>
      </c>
      <c r="D72" s="21" t="s">
        <v>34</v>
      </c>
      <c r="E72" s="21">
        <v>189</v>
      </c>
      <c r="G72" s="20">
        <f t="shared" si="2"/>
        <v>2</v>
      </c>
      <c r="H72" s="20">
        <f t="shared" si="3"/>
        <v>2</v>
      </c>
      <c r="I72" s="21">
        <v>189</v>
      </c>
      <c r="Q72">
        <v>44</v>
      </c>
      <c r="R72">
        <v>198.88392487225525</v>
      </c>
      <c r="S72">
        <v>4.1160751277447503</v>
      </c>
      <c r="T72"/>
      <c r="U72"/>
      <c r="V72"/>
      <c r="W72"/>
      <c r="X72"/>
      <c r="Y72"/>
    </row>
    <row r="73" spans="3:25" x14ac:dyDescent="0.3">
      <c r="C73" s="21" t="s">
        <v>31</v>
      </c>
      <c r="D73" s="21" t="s">
        <v>32</v>
      </c>
      <c r="E73" s="21">
        <v>350</v>
      </c>
      <c r="G73" s="20">
        <f t="shared" si="2"/>
        <v>1</v>
      </c>
      <c r="H73" s="20">
        <f t="shared" si="3"/>
        <v>1</v>
      </c>
      <c r="I73" s="21">
        <v>350</v>
      </c>
      <c r="Q73">
        <v>45</v>
      </c>
      <c r="R73">
        <v>198.88392487225525</v>
      </c>
      <c r="S73">
        <v>2.1160751277447503</v>
      </c>
      <c r="T73"/>
      <c r="U73"/>
      <c r="V73"/>
      <c r="W73"/>
      <c r="X73"/>
      <c r="Y73"/>
    </row>
    <row r="74" spans="3:25" x14ac:dyDescent="0.3">
      <c r="C74" s="21" t="s">
        <v>33</v>
      </c>
      <c r="D74" s="21" t="s">
        <v>32</v>
      </c>
      <c r="E74" s="21">
        <v>252</v>
      </c>
      <c r="G74" s="20">
        <f t="shared" si="2"/>
        <v>2</v>
      </c>
      <c r="H74" s="20">
        <f t="shared" si="3"/>
        <v>1</v>
      </c>
      <c r="I74" s="21">
        <v>252</v>
      </c>
      <c r="Q74">
        <v>46</v>
      </c>
      <c r="R74">
        <v>260.24796298853744</v>
      </c>
      <c r="S74">
        <v>6.7520370114625621</v>
      </c>
      <c r="T74"/>
      <c r="U74"/>
      <c r="V74"/>
      <c r="W74"/>
      <c r="X74"/>
      <c r="Y74"/>
    </row>
    <row r="75" spans="3:25" x14ac:dyDescent="0.3">
      <c r="C75" s="21" t="s">
        <v>33</v>
      </c>
      <c r="D75" s="21" t="s">
        <v>32</v>
      </c>
      <c r="E75" s="21">
        <v>247</v>
      </c>
      <c r="G75" s="20">
        <f t="shared" si="2"/>
        <v>2</v>
      </c>
      <c r="H75" s="20">
        <f t="shared" si="3"/>
        <v>1</v>
      </c>
      <c r="I75" s="21">
        <v>247</v>
      </c>
      <c r="Q75">
        <v>47</v>
      </c>
      <c r="R75">
        <v>298.14056158701999</v>
      </c>
      <c r="S75">
        <v>-3.1405615870199881</v>
      </c>
      <c r="T75"/>
      <c r="U75"/>
      <c r="V75"/>
      <c r="W75"/>
      <c r="X75"/>
      <c r="Y75"/>
    </row>
    <row r="76" spans="3:25" x14ac:dyDescent="0.3">
      <c r="C76" s="21" t="s">
        <v>31</v>
      </c>
      <c r="D76" s="21" t="s">
        <v>34</v>
      </c>
      <c r="E76" s="21">
        <v>295</v>
      </c>
      <c r="G76" s="20">
        <f t="shared" si="2"/>
        <v>1</v>
      </c>
      <c r="H76" s="20">
        <f t="shared" si="3"/>
        <v>2</v>
      </c>
      <c r="I76" s="21">
        <v>295</v>
      </c>
      <c r="Q76">
        <v>48</v>
      </c>
      <c r="R76">
        <v>198.88392487225525</v>
      </c>
      <c r="S76">
        <v>15.11607512774475</v>
      </c>
      <c r="T76"/>
      <c r="U76"/>
      <c r="V76"/>
      <c r="W76"/>
      <c r="X76"/>
      <c r="Y76"/>
    </row>
    <row r="77" spans="3:25" x14ac:dyDescent="0.3">
      <c r="C77" s="21" t="s">
        <v>31</v>
      </c>
      <c r="D77" s="21" t="s">
        <v>32</v>
      </c>
      <c r="E77" s="21">
        <v>372</v>
      </c>
      <c r="G77" s="20">
        <f t="shared" si="2"/>
        <v>1</v>
      </c>
      <c r="H77" s="20">
        <f t="shared" si="3"/>
        <v>1</v>
      </c>
      <c r="I77" s="21">
        <v>372</v>
      </c>
      <c r="Q77">
        <v>49</v>
      </c>
      <c r="R77">
        <v>260.24796298853744</v>
      </c>
      <c r="S77">
        <v>9.7520370114625621</v>
      </c>
      <c r="T77"/>
      <c r="U77"/>
      <c r="V77"/>
      <c r="W77"/>
      <c r="X77"/>
      <c r="Y77"/>
    </row>
    <row r="78" spans="3:25" x14ac:dyDescent="0.3">
      <c r="C78" s="21" t="s">
        <v>33</v>
      </c>
      <c r="D78" s="21" t="s">
        <v>32</v>
      </c>
      <c r="E78" s="21">
        <v>258</v>
      </c>
      <c r="G78" s="20">
        <f t="shared" si="2"/>
        <v>2</v>
      </c>
      <c r="H78" s="20">
        <f t="shared" si="3"/>
        <v>1</v>
      </c>
      <c r="I78" s="21">
        <v>258</v>
      </c>
      <c r="Q78">
        <v>50</v>
      </c>
      <c r="R78">
        <v>260.24796298853744</v>
      </c>
      <c r="S78">
        <v>-4.2479629885374379</v>
      </c>
      <c r="T78"/>
      <c r="U78"/>
      <c r="V78"/>
      <c r="W78"/>
      <c r="X78"/>
      <c r="Y78"/>
    </row>
    <row r="79" spans="3:25" x14ac:dyDescent="0.3">
      <c r="C79" s="21" t="s">
        <v>31</v>
      </c>
      <c r="D79" s="21" t="s">
        <v>32</v>
      </c>
      <c r="E79" s="21">
        <v>348</v>
      </c>
      <c r="G79" s="20">
        <f t="shared" si="2"/>
        <v>1</v>
      </c>
      <c r="H79" s="20">
        <f t="shared" si="3"/>
        <v>1</v>
      </c>
      <c r="I79" s="21">
        <v>348</v>
      </c>
      <c r="Q79">
        <v>51</v>
      </c>
      <c r="R79">
        <v>198.88392487225525</v>
      </c>
      <c r="S79">
        <v>-7.8839248722552497</v>
      </c>
      <c r="T79"/>
      <c r="U79"/>
      <c r="V79"/>
      <c r="W79"/>
      <c r="X79"/>
      <c r="Y79"/>
    </row>
    <row r="80" spans="3:25" x14ac:dyDescent="0.3">
      <c r="C80" s="21" t="s">
        <v>33</v>
      </c>
      <c r="D80" s="21" t="s">
        <v>34</v>
      </c>
      <c r="E80" s="21">
        <v>202</v>
      </c>
      <c r="G80" s="20">
        <f t="shared" si="2"/>
        <v>2</v>
      </c>
      <c r="H80" s="20">
        <f t="shared" si="3"/>
        <v>2</v>
      </c>
      <c r="I80" s="21">
        <v>202</v>
      </c>
      <c r="Q80">
        <v>52</v>
      </c>
      <c r="R80">
        <v>198.88392487225525</v>
      </c>
      <c r="S80">
        <v>7.1160751277447503</v>
      </c>
      <c r="T80"/>
      <c r="U80"/>
      <c r="V80"/>
      <c r="W80"/>
      <c r="X80"/>
      <c r="Y80"/>
    </row>
    <row r="81" spans="3:25" x14ac:dyDescent="0.3">
      <c r="C81" s="21" t="s">
        <v>33</v>
      </c>
      <c r="D81" s="21" t="s">
        <v>32</v>
      </c>
      <c r="E81" s="21">
        <v>270</v>
      </c>
      <c r="G81" s="20">
        <f t="shared" si="2"/>
        <v>2</v>
      </c>
      <c r="H81" s="20">
        <f t="shared" si="3"/>
        <v>1</v>
      </c>
      <c r="I81" s="21">
        <v>270</v>
      </c>
      <c r="Q81">
        <v>53</v>
      </c>
      <c r="R81">
        <v>198.88392487225525</v>
      </c>
      <c r="S81">
        <v>-8.8839248722552497</v>
      </c>
      <c r="T81"/>
      <c r="U81"/>
      <c r="V81"/>
      <c r="W81"/>
      <c r="X81"/>
      <c r="Y81"/>
    </row>
    <row r="82" spans="3:25" x14ac:dyDescent="0.3">
      <c r="C82" s="21" t="s">
        <v>33</v>
      </c>
      <c r="D82" s="21" t="s">
        <v>34</v>
      </c>
      <c r="E82" s="21">
        <v>189</v>
      </c>
      <c r="G82" s="20">
        <f t="shared" si="2"/>
        <v>2</v>
      </c>
      <c r="H82" s="20">
        <f t="shared" si="3"/>
        <v>2</v>
      </c>
      <c r="I82" s="21">
        <v>189</v>
      </c>
      <c r="Q82">
        <v>54</v>
      </c>
      <c r="R82">
        <v>198.88392487225525</v>
      </c>
      <c r="S82">
        <v>-7.8839248722552497</v>
      </c>
      <c r="T82"/>
      <c r="U82"/>
      <c r="V82"/>
      <c r="W82"/>
      <c r="X82"/>
      <c r="Y82"/>
    </row>
    <row r="83" spans="3:25" x14ac:dyDescent="0.3">
      <c r="C83" s="21" t="s">
        <v>33</v>
      </c>
      <c r="D83" s="21" t="s">
        <v>34</v>
      </c>
      <c r="E83" s="21">
        <v>201</v>
      </c>
      <c r="G83" s="20">
        <f t="shared" si="2"/>
        <v>2</v>
      </c>
      <c r="H83" s="20">
        <f t="shared" si="3"/>
        <v>2</v>
      </c>
      <c r="I83" s="21">
        <v>201</v>
      </c>
      <c r="Q83">
        <v>55</v>
      </c>
      <c r="R83">
        <v>260.24796298853744</v>
      </c>
      <c r="S83">
        <v>4.7520370114625621</v>
      </c>
      <c r="T83"/>
      <c r="U83"/>
      <c r="V83"/>
      <c r="W83"/>
      <c r="X83"/>
      <c r="Y83"/>
    </row>
    <row r="84" spans="3:25" x14ac:dyDescent="0.3">
      <c r="C84" s="21" t="s">
        <v>33</v>
      </c>
      <c r="D84" s="21" t="s">
        <v>32</v>
      </c>
      <c r="E84" s="21">
        <v>270</v>
      </c>
      <c r="G84" s="20">
        <f t="shared" si="2"/>
        <v>2</v>
      </c>
      <c r="H84" s="20">
        <f t="shared" si="3"/>
        <v>1</v>
      </c>
      <c r="I84" s="21">
        <v>270</v>
      </c>
      <c r="Q84">
        <v>56</v>
      </c>
      <c r="R84">
        <v>198.88392487225525</v>
      </c>
      <c r="S84">
        <v>11.11607512774475</v>
      </c>
      <c r="T84"/>
      <c r="U84"/>
      <c r="V84"/>
      <c r="W84"/>
      <c r="X84"/>
      <c r="Y84"/>
    </row>
    <row r="85" spans="3:25" x14ac:dyDescent="0.3">
      <c r="C85" s="21" t="s">
        <v>33</v>
      </c>
      <c r="D85" s="21" t="s">
        <v>32</v>
      </c>
      <c r="E85" s="21">
        <v>249</v>
      </c>
      <c r="G85" s="20">
        <f t="shared" si="2"/>
        <v>2</v>
      </c>
      <c r="H85" s="20">
        <f t="shared" si="3"/>
        <v>1</v>
      </c>
      <c r="I85" s="21">
        <v>249</v>
      </c>
      <c r="Q85">
        <v>57</v>
      </c>
      <c r="R85">
        <v>198.88392487225525</v>
      </c>
      <c r="S85">
        <v>6.1160751277447503</v>
      </c>
      <c r="T85"/>
      <c r="U85"/>
      <c r="V85"/>
      <c r="W85"/>
      <c r="X85"/>
      <c r="Y85"/>
    </row>
    <row r="86" spans="3:25" x14ac:dyDescent="0.3">
      <c r="C86" s="21" t="s">
        <v>31</v>
      </c>
      <c r="D86" s="21" t="s">
        <v>34</v>
      </c>
      <c r="E86" s="21">
        <v>308</v>
      </c>
      <c r="G86" s="20">
        <f t="shared" si="2"/>
        <v>1</v>
      </c>
      <c r="H86" s="20">
        <f t="shared" si="3"/>
        <v>2</v>
      </c>
      <c r="I86" s="21">
        <v>308</v>
      </c>
      <c r="Q86">
        <v>58</v>
      </c>
      <c r="R86">
        <v>198.88392487225525</v>
      </c>
      <c r="S86">
        <v>-11.88392487225525</v>
      </c>
      <c r="T86"/>
      <c r="U86"/>
      <c r="V86"/>
      <c r="W86"/>
      <c r="X86"/>
      <c r="Y86"/>
    </row>
    <row r="87" spans="3:25" x14ac:dyDescent="0.3">
      <c r="C87" s="21" t="s">
        <v>33</v>
      </c>
      <c r="D87" s="21" t="s">
        <v>34</v>
      </c>
      <c r="E87" s="21">
        <v>199</v>
      </c>
      <c r="G87" s="20">
        <f t="shared" si="2"/>
        <v>2</v>
      </c>
      <c r="H87" s="20">
        <f t="shared" si="3"/>
        <v>2</v>
      </c>
      <c r="I87" s="21">
        <v>199</v>
      </c>
      <c r="Q87">
        <v>59</v>
      </c>
      <c r="R87">
        <v>298.14056158701999</v>
      </c>
      <c r="S87">
        <v>3.8594384129800119</v>
      </c>
      <c r="T87"/>
      <c r="U87"/>
      <c r="V87"/>
      <c r="W87"/>
      <c r="X87"/>
      <c r="Y87"/>
    </row>
    <row r="88" spans="3:25" x14ac:dyDescent="0.3">
      <c r="C88" s="21" t="s">
        <v>31</v>
      </c>
      <c r="D88" s="21" t="s">
        <v>34</v>
      </c>
      <c r="E88" s="21">
        <v>308</v>
      </c>
      <c r="G88" s="20">
        <f t="shared" si="2"/>
        <v>1</v>
      </c>
      <c r="H88" s="20">
        <f t="shared" si="3"/>
        <v>2</v>
      </c>
      <c r="I88" s="21">
        <v>308</v>
      </c>
      <c r="Q88">
        <v>60</v>
      </c>
      <c r="R88">
        <v>198.88392487225525</v>
      </c>
      <c r="S88">
        <v>14.11607512774475</v>
      </c>
      <c r="T88"/>
      <c r="U88"/>
      <c r="V88"/>
      <c r="W88"/>
      <c r="X88"/>
      <c r="Y88"/>
    </row>
    <row r="89" spans="3:25" x14ac:dyDescent="0.3">
      <c r="C89" s="21" t="s">
        <v>33</v>
      </c>
      <c r="D89" s="21" t="s">
        <v>32</v>
      </c>
      <c r="E89" s="21">
        <v>267</v>
      </c>
      <c r="G89" s="20">
        <f t="shared" si="2"/>
        <v>2</v>
      </c>
      <c r="H89" s="20">
        <f t="shared" si="3"/>
        <v>1</v>
      </c>
      <c r="I89" s="21">
        <v>267</v>
      </c>
      <c r="Q89">
        <v>61</v>
      </c>
      <c r="R89">
        <v>198.88392487225525</v>
      </c>
      <c r="S89">
        <v>10.11607512774475</v>
      </c>
      <c r="T89"/>
      <c r="U89"/>
      <c r="V89"/>
      <c r="W89"/>
      <c r="X89"/>
      <c r="Y89"/>
    </row>
    <row r="90" spans="3:25" x14ac:dyDescent="0.3">
      <c r="C90" s="21" t="s">
        <v>33</v>
      </c>
      <c r="D90" s="21" t="s">
        <v>34</v>
      </c>
      <c r="E90" s="21">
        <v>193</v>
      </c>
      <c r="G90" s="20">
        <f t="shared" si="2"/>
        <v>2</v>
      </c>
      <c r="H90" s="20">
        <f t="shared" si="3"/>
        <v>2</v>
      </c>
      <c r="I90" s="21">
        <v>193</v>
      </c>
      <c r="Q90">
        <v>62</v>
      </c>
      <c r="R90">
        <v>298.14056158701999</v>
      </c>
      <c r="S90">
        <v>11.859438412980012</v>
      </c>
      <c r="T90"/>
      <c r="U90"/>
      <c r="V90"/>
      <c r="W90"/>
      <c r="X90"/>
      <c r="Y90"/>
    </row>
    <row r="91" spans="3:25" x14ac:dyDescent="0.3">
      <c r="C91" s="21" t="s">
        <v>31</v>
      </c>
      <c r="D91" s="21" t="s">
        <v>32</v>
      </c>
      <c r="E91" s="21">
        <v>354</v>
      </c>
      <c r="G91" s="20">
        <f t="shared" si="2"/>
        <v>1</v>
      </c>
      <c r="H91" s="20">
        <f t="shared" si="3"/>
        <v>1</v>
      </c>
      <c r="I91" s="21">
        <v>354</v>
      </c>
      <c r="Q91">
        <v>63</v>
      </c>
      <c r="R91">
        <v>198.88392487225525</v>
      </c>
      <c r="S91">
        <v>-6.8839248722552497</v>
      </c>
      <c r="T91"/>
      <c r="U91"/>
      <c r="V91"/>
      <c r="W91"/>
      <c r="X91"/>
      <c r="Y91"/>
    </row>
    <row r="92" spans="3:25" x14ac:dyDescent="0.3">
      <c r="C92" s="21" t="s">
        <v>33</v>
      </c>
      <c r="D92" s="21" t="s">
        <v>34</v>
      </c>
      <c r="E92" s="21">
        <v>208</v>
      </c>
      <c r="G92" s="20">
        <f t="shared" si="2"/>
        <v>2</v>
      </c>
      <c r="H92" s="20">
        <f t="shared" si="3"/>
        <v>2</v>
      </c>
      <c r="I92" s="21">
        <v>208</v>
      </c>
      <c r="Q92">
        <v>64</v>
      </c>
      <c r="R92">
        <v>198.88392487225525</v>
      </c>
      <c r="S92">
        <v>-10.88392487225525</v>
      </c>
      <c r="T92"/>
      <c r="U92"/>
      <c r="V92"/>
      <c r="W92"/>
      <c r="X92"/>
      <c r="Y92"/>
    </row>
    <row r="93" spans="3:25" x14ac:dyDescent="0.3">
      <c r="C93" s="21" t="s">
        <v>31</v>
      </c>
      <c r="D93" s="21" t="s">
        <v>32</v>
      </c>
      <c r="E93" s="21">
        <v>357</v>
      </c>
      <c r="G93" s="20">
        <f t="shared" si="2"/>
        <v>1</v>
      </c>
      <c r="H93" s="20">
        <f t="shared" si="3"/>
        <v>1</v>
      </c>
      <c r="I93" s="21">
        <v>357</v>
      </c>
      <c r="Q93">
        <v>65</v>
      </c>
      <c r="R93">
        <v>198.88392487225525</v>
      </c>
      <c r="S93">
        <v>-4.8839248722552497</v>
      </c>
      <c r="T93"/>
      <c r="U93"/>
      <c r="V93"/>
      <c r="W93"/>
      <c r="X93"/>
      <c r="Y93"/>
    </row>
    <row r="94" spans="3:25" x14ac:dyDescent="0.3">
      <c r="C94" s="21" t="s">
        <v>33</v>
      </c>
      <c r="D94" s="21" t="s">
        <v>34</v>
      </c>
      <c r="E94" s="21">
        <v>200</v>
      </c>
      <c r="G94" s="20">
        <f t="shared" si="2"/>
        <v>2</v>
      </c>
      <c r="H94" s="20">
        <f t="shared" si="3"/>
        <v>2</v>
      </c>
      <c r="I94" s="21">
        <v>200</v>
      </c>
      <c r="Q94">
        <v>66</v>
      </c>
      <c r="R94">
        <v>198.88392487225525</v>
      </c>
      <c r="S94">
        <v>8.1160751277447503</v>
      </c>
      <c r="T94"/>
      <c r="U94"/>
      <c r="V94"/>
      <c r="W94"/>
      <c r="X94"/>
      <c r="Y94"/>
    </row>
    <row r="95" spans="3:25" x14ac:dyDescent="0.3">
      <c r="C95" s="21" t="s">
        <v>31</v>
      </c>
      <c r="D95" s="21" t="s">
        <v>34</v>
      </c>
      <c r="E95" s="21">
        <v>288</v>
      </c>
      <c r="G95" s="20">
        <f t="shared" si="2"/>
        <v>1</v>
      </c>
      <c r="H95" s="20">
        <f t="shared" si="3"/>
        <v>2</v>
      </c>
      <c r="I95" s="21">
        <v>288</v>
      </c>
      <c r="Q95">
        <v>67</v>
      </c>
      <c r="R95">
        <v>260.24796298853744</v>
      </c>
      <c r="S95">
        <v>-9.2479629885374379</v>
      </c>
      <c r="T95"/>
      <c r="U95"/>
      <c r="V95"/>
      <c r="W95"/>
      <c r="X95"/>
      <c r="Y95"/>
    </row>
    <row r="96" spans="3:25" x14ac:dyDescent="0.3">
      <c r="C96" s="21" t="s">
        <v>33</v>
      </c>
      <c r="D96" s="21" t="s">
        <v>32</v>
      </c>
      <c r="E96" s="21">
        <v>260</v>
      </c>
      <c r="G96" s="20">
        <f t="shared" si="2"/>
        <v>2</v>
      </c>
      <c r="H96" s="20">
        <f t="shared" si="3"/>
        <v>1</v>
      </c>
      <c r="I96" s="21">
        <v>260</v>
      </c>
      <c r="Q96">
        <v>68</v>
      </c>
      <c r="R96">
        <v>198.88392487225525</v>
      </c>
      <c r="S96">
        <v>3.1160751277447503</v>
      </c>
      <c r="T96"/>
      <c r="U96"/>
      <c r="V96"/>
      <c r="W96"/>
      <c r="X96"/>
      <c r="Y96"/>
    </row>
    <row r="97" spans="3:25" x14ac:dyDescent="0.3">
      <c r="C97" s="21" t="s">
        <v>31</v>
      </c>
      <c r="D97" s="21" t="s">
        <v>32</v>
      </c>
      <c r="E97" s="21">
        <v>357</v>
      </c>
      <c r="G97" s="20">
        <f t="shared" si="2"/>
        <v>1</v>
      </c>
      <c r="H97" s="20">
        <f t="shared" si="3"/>
        <v>1</v>
      </c>
      <c r="I97" s="21">
        <v>357</v>
      </c>
      <c r="Q97">
        <v>69</v>
      </c>
      <c r="R97">
        <v>198.88392487225525</v>
      </c>
      <c r="S97">
        <v>-9.8839248722552497</v>
      </c>
      <c r="T97"/>
      <c r="U97"/>
      <c r="V97"/>
      <c r="W97"/>
      <c r="X97"/>
      <c r="Y97"/>
    </row>
    <row r="98" spans="3:25" x14ac:dyDescent="0.3">
      <c r="C98" s="21" t="s">
        <v>33</v>
      </c>
      <c r="D98" s="21" t="s">
        <v>32</v>
      </c>
      <c r="E98" s="21">
        <v>262</v>
      </c>
      <c r="G98" s="20">
        <f t="shared" si="2"/>
        <v>2</v>
      </c>
      <c r="H98" s="20">
        <f t="shared" si="3"/>
        <v>1</v>
      </c>
      <c r="I98" s="21">
        <v>262</v>
      </c>
      <c r="Q98">
        <v>70</v>
      </c>
      <c r="R98">
        <v>359.50459970330218</v>
      </c>
      <c r="S98">
        <v>-9.5045997033021763</v>
      </c>
      <c r="T98"/>
      <c r="U98"/>
      <c r="V98"/>
      <c r="W98"/>
      <c r="X98"/>
      <c r="Y98"/>
    </row>
    <row r="99" spans="3:25" x14ac:dyDescent="0.3">
      <c r="C99" s="21" t="s">
        <v>31</v>
      </c>
      <c r="D99" s="21" t="s">
        <v>32</v>
      </c>
      <c r="E99" s="21">
        <v>357</v>
      </c>
      <c r="G99" s="20">
        <f t="shared" si="2"/>
        <v>1</v>
      </c>
      <c r="H99" s="20">
        <f t="shared" si="3"/>
        <v>1</v>
      </c>
      <c r="I99" s="21">
        <v>357</v>
      </c>
      <c r="Q99">
        <v>71</v>
      </c>
      <c r="R99">
        <v>260.24796298853744</v>
      </c>
      <c r="S99">
        <v>-8.2479629885374379</v>
      </c>
      <c r="T99"/>
      <c r="U99"/>
      <c r="V99"/>
      <c r="W99"/>
      <c r="X99"/>
      <c r="Y99"/>
    </row>
    <row r="100" spans="3:25" x14ac:dyDescent="0.3">
      <c r="C100" s="21" t="s">
        <v>33</v>
      </c>
      <c r="D100" s="21" t="s">
        <v>34</v>
      </c>
      <c r="E100" s="21">
        <v>205</v>
      </c>
      <c r="G100" s="20">
        <f t="shared" si="2"/>
        <v>2</v>
      </c>
      <c r="H100" s="20">
        <f t="shared" si="3"/>
        <v>2</v>
      </c>
      <c r="I100" s="21">
        <v>205</v>
      </c>
      <c r="Q100">
        <v>72</v>
      </c>
      <c r="R100">
        <v>260.24796298853744</v>
      </c>
      <c r="S100">
        <v>-13.247962988537438</v>
      </c>
      <c r="T100"/>
      <c r="U100"/>
      <c r="V100"/>
      <c r="W100"/>
      <c r="X100"/>
      <c r="Y100"/>
    </row>
    <row r="101" spans="3:25" x14ac:dyDescent="0.3">
      <c r="C101" s="21" t="s">
        <v>31</v>
      </c>
      <c r="D101" s="21" t="s">
        <v>32</v>
      </c>
      <c r="E101" s="21">
        <v>364</v>
      </c>
      <c r="G101" s="20">
        <f t="shared" si="2"/>
        <v>1</v>
      </c>
      <c r="H101" s="20">
        <f t="shared" si="3"/>
        <v>1</v>
      </c>
      <c r="I101" s="21">
        <v>364</v>
      </c>
      <c r="Q101">
        <v>73</v>
      </c>
      <c r="R101">
        <v>298.14056158701999</v>
      </c>
      <c r="S101">
        <v>-3.1405615870199881</v>
      </c>
      <c r="T101"/>
      <c r="U101"/>
      <c r="V101"/>
      <c r="W101"/>
      <c r="X101"/>
      <c r="Y101"/>
    </row>
    <row r="102" spans="3:25" x14ac:dyDescent="0.3">
      <c r="C102" s="21" t="s">
        <v>33</v>
      </c>
      <c r="D102" s="21" t="s">
        <v>34</v>
      </c>
      <c r="E102" s="21">
        <v>207</v>
      </c>
      <c r="G102" s="20">
        <f t="shared" si="2"/>
        <v>2</v>
      </c>
      <c r="H102" s="20">
        <f t="shared" si="3"/>
        <v>2</v>
      </c>
      <c r="I102" s="21">
        <v>207</v>
      </c>
      <c r="Q102">
        <v>74</v>
      </c>
      <c r="R102">
        <v>359.50459970330218</v>
      </c>
      <c r="S102">
        <v>12.495400296697824</v>
      </c>
      <c r="T102"/>
      <c r="U102"/>
      <c r="V102"/>
      <c r="W102"/>
      <c r="X102"/>
      <c r="Y102"/>
    </row>
    <row r="103" spans="3:25" x14ac:dyDescent="0.3">
      <c r="C103" s="21" t="s">
        <v>31</v>
      </c>
      <c r="D103" s="21" t="s">
        <v>32</v>
      </c>
      <c r="E103" s="21">
        <v>357</v>
      </c>
      <c r="G103" s="20">
        <f t="shared" si="2"/>
        <v>1</v>
      </c>
      <c r="H103" s="20">
        <f t="shared" si="3"/>
        <v>1</v>
      </c>
      <c r="I103" s="21">
        <v>357</v>
      </c>
      <c r="Q103">
        <v>75</v>
      </c>
      <c r="R103">
        <v>260.24796298853744</v>
      </c>
      <c r="S103">
        <v>-2.2479629885374379</v>
      </c>
      <c r="T103"/>
      <c r="U103"/>
      <c r="V103"/>
      <c r="W103"/>
      <c r="X103"/>
      <c r="Y103"/>
    </row>
    <row r="104" spans="3:25" x14ac:dyDescent="0.3">
      <c r="C104" s="21" t="s">
        <v>31</v>
      </c>
      <c r="D104" s="21" t="s">
        <v>34</v>
      </c>
      <c r="E104" s="21">
        <v>293</v>
      </c>
      <c r="G104" s="20">
        <f t="shared" si="2"/>
        <v>1</v>
      </c>
      <c r="H104" s="20">
        <f t="shared" si="3"/>
        <v>2</v>
      </c>
      <c r="I104" s="21">
        <v>293</v>
      </c>
      <c r="Q104">
        <v>76</v>
      </c>
      <c r="R104">
        <v>359.50459970330218</v>
      </c>
      <c r="S104">
        <v>-11.504599703302176</v>
      </c>
      <c r="T104"/>
      <c r="U104"/>
      <c r="V104"/>
      <c r="W104"/>
      <c r="X104"/>
      <c r="Y104"/>
    </row>
    <row r="105" spans="3:25" x14ac:dyDescent="0.3">
      <c r="C105" s="21" t="s">
        <v>31</v>
      </c>
      <c r="D105" s="21" t="s">
        <v>32</v>
      </c>
      <c r="E105" s="21">
        <v>358</v>
      </c>
      <c r="G105" s="20">
        <f t="shared" si="2"/>
        <v>1</v>
      </c>
      <c r="H105" s="20">
        <f t="shared" si="3"/>
        <v>1</v>
      </c>
      <c r="I105" s="21">
        <v>358</v>
      </c>
      <c r="Q105">
        <v>77</v>
      </c>
      <c r="R105">
        <v>198.88392487225525</v>
      </c>
      <c r="S105">
        <v>3.1160751277447503</v>
      </c>
      <c r="T105"/>
      <c r="U105"/>
      <c r="V105"/>
      <c r="W105"/>
      <c r="X105"/>
      <c r="Y105"/>
    </row>
    <row r="106" spans="3:25" x14ac:dyDescent="0.3">
      <c r="C106" s="21" t="s">
        <v>33</v>
      </c>
      <c r="D106" s="21" t="s">
        <v>32</v>
      </c>
      <c r="E106" s="21">
        <v>258</v>
      </c>
      <c r="G106" s="20">
        <f t="shared" si="2"/>
        <v>2</v>
      </c>
      <c r="H106" s="20">
        <f t="shared" si="3"/>
        <v>1</v>
      </c>
      <c r="I106" s="21">
        <v>258</v>
      </c>
      <c r="Q106">
        <v>78</v>
      </c>
      <c r="R106">
        <v>260.24796298853744</v>
      </c>
      <c r="S106">
        <v>9.7520370114625621</v>
      </c>
      <c r="T106"/>
      <c r="U106"/>
      <c r="V106"/>
      <c r="W106"/>
      <c r="X106"/>
      <c r="Y106"/>
    </row>
    <row r="107" spans="3:25" x14ac:dyDescent="0.3">
      <c r="C107" s="21" t="s">
        <v>33</v>
      </c>
      <c r="D107" s="21" t="s">
        <v>34</v>
      </c>
      <c r="E107" s="21">
        <v>205</v>
      </c>
      <c r="G107" s="20">
        <f t="shared" si="2"/>
        <v>2</v>
      </c>
      <c r="H107" s="20">
        <f t="shared" si="3"/>
        <v>2</v>
      </c>
      <c r="I107" s="21">
        <v>205</v>
      </c>
      <c r="Q107">
        <v>79</v>
      </c>
      <c r="R107">
        <v>198.88392487225525</v>
      </c>
      <c r="S107">
        <v>-9.8839248722552497</v>
      </c>
      <c r="T107"/>
      <c r="U107"/>
      <c r="V107"/>
      <c r="W107"/>
      <c r="X107"/>
      <c r="Y107"/>
    </row>
    <row r="108" spans="3:25" x14ac:dyDescent="0.3">
      <c r="C108" s="21" t="s">
        <v>31</v>
      </c>
      <c r="D108" s="21" t="s">
        <v>34</v>
      </c>
      <c r="E108" s="21">
        <v>290</v>
      </c>
      <c r="G108" s="20">
        <f t="shared" si="2"/>
        <v>1</v>
      </c>
      <c r="H108" s="20">
        <f t="shared" si="3"/>
        <v>2</v>
      </c>
      <c r="I108" s="21">
        <v>290</v>
      </c>
      <c r="Q108">
        <v>80</v>
      </c>
      <c r="R108">
        <v>198.88392487225525</v>
      </c>
      <c r="S108">
        <v>2.1160751277447503</v>
      </c>
      <c r="T108"/>
      <c r="U108"/>
      <c r="V108"/>
      <c r="W108"/>
      <c r="X108"/>
      <c r="Y108"/>
    </row>
    <row r="109" spans="3:25" x14ac:dyDescent="0.3">
      <c r="C109" s="21" t="s">
        <v>33</v>
      </c>
      <c r="D109" s="21" t="s">
        <v>32</v>
      </c>
      <c r="E109" s="21">
        <v>255</v>
      </c>
      <c r="G109" s="20">
        <f t="shared" si="2"/>
        <v>2</v>
      </c>
      <c r="H109" s="20">
        <f t="shared" si="3"/>
        <v>1</v>
      </c>
      <c r="I109" s="21">
        <v>255</v>
      </c>
      <c r="Q109">
        <v>81</v>
      </c>
      <c r="R109">
        <v>260.24796298853744</v>
      </c>
      <c r="S109">
        <v>9.7520370114625621</v>
      </c>
      <c r="T109"/>
      <c r="U109"/>
      <c r="V109"/>
      <c r="W109"/>
      <c r="X109"/>
      <c r="Y109"/>
    </row>
    <row r="110" spans="3:25" x14ac:dyDescent="0.3">
      <c r="C110" s="21" t="s">
        <v>33</v>
      </c>
      <c r="D110" s="21" t="s">
        <v>32</v>
      </c>
      <c r="E110" s="21">
        <v>265</v>
      </c>
      <c r="G110" s="20">
        <f t="shared" si="2"/>
        <v>2</v>
      </c>
      <c r="H110" s="20">
        <f t="shared" si="3"/>
        <v>1</v>
      </c>
      <c r="I110" s="21">
        <v>265</v>
      </c>
      <c r="Q110">
        <v>82</v>
      </c>
      <c r="R110">
        <v>260.24796298853744</v>
      </c>
      <c r="S110">
        <v>-11.247962988537438</v>
      </c>
      <c r="T110"/>
      <c r="U110"/>
      <c r="V110"/>
      <c r="W110"/>
      <c r="X110"/>
      <c r="Y110"/>
    </row>
    <row r="111" spans="3:25" x14ac:dyDescent="0.3">
      <c r="C111" s="21" t="s">
        <v>31</v>
      </c>
      <c r="D111" s="21" t="s">
        <v>34</v>
      </c>
      <c r="E111" s="21">
        <v>303</v>
      </c>
      <c r="G111" s="20">
        <f t="shared" si="2"/>
        <v>1</v>
      </c>
      <c r="H111" s="20">
        <f t="shared" si="3"/>
        <v>2</v>
      </c>
      <c r="I111" s="21">
        <v>303</v>
      </c>
      <c r="Q111">
        <v>83</v>
      </c>
      <c r="R111">
        <v>298.14056158701999</v>
      </c>
      <c r="S111">
        <v>9.8594384129800119</v>
      </c>
      <c r="T111"/>
      <c r="U111"/>
      <c r="V111"/>
      <c r="W111"/>
      <c r="X111"/>
      <c r="Y111"/>
    </row>
    <row r="112" spans="3:25" x14ac:dyDescent="0.3">
      <c r="C112" s="21" t="s">
        <v>33</v>
      </c>
      <c r="D112" s="21" t="s">
        <v>32</v>
      </c>
      <c r="E112" s="21">
        <v>264</v>
      </c>
      <c r="G112" s="20">
        <f t="shared" si="2"/>
        <v>2</v>
      </c>
      <c r="H112" s="20">
        <f t="shared" si="3"/>
        <v>1</v>
      </c>
      <c r="I112" s="21">
        <v>264</v>
      </c>
      <c r="Q112">
        <v>84</v>
      </c>
      <c r="R112">
        <v>198.88392487225525</v>
      </c>
      <c r="S112">
        <v>0.11607512774475026</v>
      </c>
      <c r="T112"/>
      <c r="U112"/>
      <c r="V112"/>
      <c r="W112"/>
      <c r="X112"/>
      <c r="Y112"/>
    </row>
    <row r="113" spans="3:25" x14ac:dyDescent="0.3">
      <c r="C113" s="21" t="s">
        <v>33</v>
      </c>
      <c r="D113" s="21" t="s">
        <v>32</v>
      </c>
      <c r="E113" s="21">
        <v>264</v>
      </c>
      <c r="G113" s="20">
        <f t="shared" si="2"/>
        <v>2</v>
      </c>
      <c r="H113" s="20">
        <f t="shared" si="3"/>
        <v>1</v>
      </c>
      <c r="I113" s="21">
        <v>264</v>
      </c>
      <c r="Q113">
        <v>85</v>
      </c>
      <c r="R113">
        <v>298.14056158701999</v>
      </c>
      <c r="S113">
        <v>9.8594384129800119</v>
      </c>
      <c r="T113"/>
      <c r="U113"/>
      <c r="V113"/>
      <c r="W113"/>
      <c r="X113"/>
      <c r="Y113"/>
    </row>
    <row r="114" spans="3:25" x14ac:dyDescent="0.3">
      <c r="C114" s="21" t="s">
        <v>31</v>
      </c>
      <c r="D114" s="21" t="s">
        <v>34</v>
      </c>
      <c r="E114" s="21">
        <v>291</v>
      </c>
      <c r="G114" s="20">
        <f t="shared" si="2"/>
        <v>1</v>
      </c>
      <c r="H114" s="20">
        <f t="shared" si="3"/>
        <v>2</v>
      </c>
      <c r="I114" s="21">
        <v>291</v>
      </c>
      <c r="Q114">
        <v>86</v>
      </c>
      <c r="R114">
        <v>260.24796298853744</v>
      </c>
      <c r="S114">
        <v>6.7520370114625621</v>
      </c>
      <c r="T114"/>
      <c r="U114"/>
      <c r="V114"/>
      <c r="W114"/>
      <c r="X114"/>
      <c r="Y114"/>
    </row>
    <row r="115" spans="3:25" x14ac:dyDescent="0.3">
      <c r="C115" s="21" t="s">
        <v>33</v>
      </c>
      <c r="D115" s="21" t="s">
        <v>32</v>
      </c>
      <c r="E115" s="21">
        <v>254</v>
      </c>
      <c r="G115" s="20">
        <f t="shared" si="2"/>
        <v>2</v>
      </c>
      <c r="H115" s="20">
        <f t="shared" si="3"/>
        <v>1</v>
      </c>
      <c r="I115" s="21">
        <v>254</v>
      </c>
      <c r="Q115">
        <v>87</v>
      </c>
      <c r="R115">
        <v>198.88392487225525</v>
      </c>
      <c r="S115">
        <v>-5.8839248722552497</v>
      </c>
      <c r="T115"/>
      <c r="U115"/>
      <c r="V115"/>
      <c r="W115"/>
      <c r="X115"/>
      <c r="Y115"/>
    </row>
    <row r="116" spans="3:25" x14ac:dyDescent="0.3">
      <c r="C116" s="21" t="s">
        <v>33</v>
      </c>
      <c r="D116" s="21" t="s">
        <v>34</v>
      </c>
      <c r="E116" s="21">
        <v>188</v>
      </c>
      <c r="G116" s="20">
        <f t="shared" si="2"/>
        <v>2</v>
      </c>
      <c r="H116" s="20">
        <f t="shared" si="3"/>
        <v>2</v>
      </c>
      <c r="I116" s="21">
        <v>188</v>
      </c>
      <c r="Q116">
        <v>88</v>
      </c>
      <c r="R116">
        <v>359.50459970330218</v>
      </c>
      <c r="S116">
        <v>-5.5045997033021763</v>
      </c>
      <c r="T116"/>
      <c r="U116"/>
      <c r="V116"/>
      <c r="W116"/>
      <c r="X116"/>
      <c r="Y116"/>
    </row>
    <row r="117" spans="3:25" x14ac:dyDescent="0.3">
      <c r="C117" s="21" t="s">
        <v>33</v>
      </c>
      <c r="D117" s="21" t="s">
        <v>34</v>
      </c>
      <c r="E117" s="21">
        <v>195</v>
      </c>
      <c r="G117" s="20">
        <f t="shared" si="2"/>
        <v>2</v>
      </c>
      <c r="H117" s="20">
        <f t="shared" si="3"/>
        <v>2</v>
      </c>
      <c r="I117" s="21">
        <v>195</v>
      </c>
      <c r="Q117">
        <v>89</v>
      </c>
      <c r="R117">
        <v>198.88392487225525</v>
      </c>
      <c r="S117">
        <v>9.1160751277447503</v>
      </c>
      <c r="T117"/>
      <c r="U117"/>
      <c r="V117"/>
      <c r="W117"/>
      <c r="X117"/>
      <c r="Y117"/>
    </row>
    <row r="118" spans="3:25" x14ac:dyDescent="0.3">
      <c r="C118" s="21" t="s">
        <v>31</v>
      </c>
      <c r="D118" s="21" t="s">
        <v>32</v>
      </c>
      <c r="E118" s="21">
        <v>359</v>
      </c>
      <c r="G118" s="20">
        <f t="shared" si="2"/>
        <v>1</v>
      </c>
      <c r="H118" s="20">
        <f t="shared" si="3"/>
        <v>1</v>
      </c>
      <c r="I118" s="21">
        <v>359</v>
      </c>
      <c r="Q118">
        <v>90</v>
      </c>
      <c r="R118">
        <v>359.50459970330218</v>
      </c>
      <c r="S118">
        <v>-2.5045997033021763</v>
      </c>
      <c r="T118"/>
      <c r="U118"/>
      <c r="V118"/>
      <c r="W118"/>
      <c r="X118"/>
      <c r="Y118"/>
    </row>
    <row r="119" spans="3:25" x14ac:dyDescent="0.3">
      <c r="C119" s="21" t="s">
        <v>33</v>
      </c>
      <c r="D119" s="21" t="s">
        <v>32</v>
      </c>
      <c r="E119" s="21">
        <v>253</v>
      </c>
      <c r="G119" s="20">
        <f t="shared" si="2"/>
        <v>2</v>
      </c>
      <c r="H119" s="20">
        <f t="shared" si="3"/>
        <v>1</v>
      </c>
      <c r="I119" s="21">
        <v>253</v>
      </c>
      <c r="Q119">
        <v>91</v>
      </c>
      <c r="R119">
        <v>198.88392487225525</v>
      </c>
      <c r="S119">
        <v>1.1160751277447503</v>
      </c>
      <c r="T119"/>
      <c r="U119"/>
      <c r="V119"/>
      <c r="W119"/>
      <c r="X119"/>
      <c r="Y119"/>
    </row>
    <row r="120" spans="3:25" x14ac:dyDescent="0.3">
      <c r="C120" s="21" t="s">
        <v>31</v>
      </c>
      <c r="D120" s="21" t="s">
        <v>32</v>
      </c>
      <c r="E120" s="21">
        <v>361</v>
      </c>
      <c r="G120" s="20">
        <f t="shared" si="2"/>
        <v>1</v>
      </c>
      <c r="H120" s="20">
        <f t="shared" si="3"/>
        <v>1</v>
      </c>
      <c r="I120" s="21">
        <v>361</v>
      </c>
      <c r="Q120">
        <v>92</v>
      </c>
      <c r="R120">
        <v>298.14056158701999</v>
      </c>
      <c r="S120">
        <v>-10.140561587019988</v>
      </c>
      <c r="T120"/>
      <c r="U120"/>
      <c r="V120"/>
      <c r="W120"/>
      <c r="X120"/>
      <c r="Y120"/>
    </row>
    <row r="121" spans="3:25" x14ac:dyDescent="0.3">
      <c r="C121" s="21" t="s">
        <v>33</v>
      </c>
      <c r="D121" s="21" t="s">
        <v>32</v>
      </c>
      <c r="E121" s="21">
        <v>258</v>
      </c>
      <c r="G121" s="20">
        <f t="shared" si="2"/>
        <v>2</v>
      </c>
      <c r="H121" s="20">
        <f t="shared" si="3"/>
        <v>1</v>
      </c>
      <c r="I121" s="21">
        <v>258</v>
      </c>
      <c r="Q121">
        <v>93</v>
      </c>
      <c r="R121">
        <v>260.24796298853744</v>
      </c>
      <c r="S121">
        <v>-0.24796298853743792</v>
      </c>
      <c r="T121"/>
      <c r="U121"/>
      <c r="V121"/>
      <c r="W121"/>
      <c r="X121"/>
      <c r="Y121"/>
    </row>
    <row r="122" spans="3:25" x14ac:dyDescent="0.3">
      <c r="C122" s="21" t="s">
        <v>33</v>
      </c>
      <c r="D122" s="21" t="s">
        <v>34</v>
      </c>
      <c r="E122" s="21">
        <v>200</v>
      </c>
      <c r="G122" s="20">
        <f t="shared" si="2"/>
        <v>2</v>
      </c>
      <c r="H122" s="20">
        <f t="shared" si="3"/>
        <v>2</v>
      </c>
      <c r="I122" s="21">
        <v>200</v>
      </c>
      <c r="Q122">
        <v>94</v>
      </c>
      <c r="R122">
        <v>359.50459970330218</v>
      </c>
      <c r="S122">
        <v>-2.5045997033021763</v>
      </c>
      <c r="T122"/>
      <c r="U122"/>
      <c r="V122"/>
      <c r="W122"/>
      <c r="X122"/>
      <c r="Y122"/>
    </row>
    <row r="123" spans="3:25" x14ac:dyDescent="0.3">
      <c r="C123" s="21" t="s">
        <v>33</v>
      </c>
      <c r="D123" s="21" t="s">
        <v>32</v>
      </c>
      <c r="E123" s="21">
        <v>274</v>
      </c>
      <c r="G123" s="20">
        <f t="shared" si="2"/>
        <v>2</v>
      </c>
      <c r="H123" s="20">
        <f t="shared" si="3"/>
        <v>1</v>
      </c>
      <c r="I123" s="21">
        <v>274</v>
      </c>
      <c r="Q123">
        <v>95</v>
      </c>
      <c r="R123">
        <v>260.24796298853744</v>
      </c>
      <c r="S123">
        <v>1.7520370114625621</v>
      </c>
      <c r="T123"/>
      <c r="U123"/>
      <c r="V123"/>
      <c r="W123"/>
      <c r="X123"/>
      <c r="Y123"/>
    </row>
    <row r="124" spans="3:25" x14ac:dyDescent="0.3">
      <c r="C124" s="21" t="s">
        <v>33</v>
      </c>
      <c r="D124" s="21" t="s">
        <v>34</v>
      </c>
      <c r="E124" s="21">
        <v>192</v>
      </c>
      <c r="G124" s="20">
        <f t="shared" si="2"/>
        <v>2</v>
      </c>
      <c r="H124" s="20">
        <f t="shared" si="3"/>
        <v>2</v>
      </c>
      <c r="I124" s="21">
        <v>192</v>
      </c>
      <c r="Q124">
        <v>96</v>
      </c>
      <c r="R124">
        <v>359.50459970330218</v>
      </c>
      <c r="S124">
        <v>-2.5045997033021763</v>
      </c>
      <c r="T124"/>
      <c r="U124"/>
      <c r="V124"/>
      <c r="W124"/>
      <c r="X124"/>
      <c r="Y124"/>
    </row>
    <row r="125" spans="3:25" x14ac:dyDescent="0.3">
      <c r="C125" s="21" t="s">
        <v>33</v>
      </c>
      <c r="D125" s="21" t="s">
        <v>32</v>
      </c>
      <c r="E125" s="21">
        <v>250</v>
      </c>
      <c r="G125" s="20">
        <f t="shared" si="2"/>
        <v>2</v>
      </c>
      <c r="H125" s="20">
        <f t="shared" si="3"/>
        <v>1</v>
      </c>
      <c r="I125" s="21">
        <v>250</v>
      </c>
      <c r="Q125">
        <v>97</v>
      </c>
      <c r="R125">
        <v>198.88392487225525</v>
      </c>
      <c r="S125">
        <v>6.1160751277447503</v>
      </c>
      <c r="T125"/>
      <c r="U125"/>
      <c r="V125"/>
      <c r="W125"/>
      <c r="X125"/>
      <c r="Y125"/>
    </row>
    <row r="126" spans="3:25" x14ac:dyDescent="0.3">
      <c r="C126" s="21" t="s">
        <v>33</v>
      </c>
      <c r="D126" s="21" t="s">
        <v>34</v>
      </c>
      <c r="E126" s="21">
        <v>187</v>
      </c>
      <c r="G126" s="20">
        <f t="shared" si="2"/>
        <v>2</v>
      </c>
      <c r="H126" s="20">
        <f t="shared" si="3"/>
        <v>2</v>
      </c>
      <c r="I126" s="21">
        <v>187</v>
      </c>
      <c r="Q126">
        <v>98</v>
      </c>
      <c r="R126">
        <v>359.50459970330218</v>
      </c>
      <c r="S126">
        <v>4.4954002966978237</v>
      </c>
      <c r="T126"/>
      <c r="U126"/>
      <c r="V126"/>
      <c r="W126"/>
      <c r="X126"/>
      <c r="Y126"/>
    </row>
    <row r="127" spans="3:25" x14ac:dyDescent="0.3">
      <c r="C127" s="21" t="s">
        <v>33</v>
      </c>
      <c r="D127" s="21" t="s">
        <v>32</v>
      </c>
      <c r="E127" s="21">
        <v>258</v>
      </c>
      <c r="G127" s="20">
        <f t="shared" si="2"/>
        <v>2</v>
      </c>
      <c r="H127" s="20">
        <f t="shared" si="3"/>
        <v>1</v>
      </c>
      <c r="I127" s="21">
        <v>258</v>
      </c>
      <c r="Q127">
        <v>99</v>
      </c>
      <c r="R127">
        <v>198.88392487225525</v>
      </c>
      <c r="S127">
        <v>8.1160751277447503</v>
      </c>
      <c r="T127"/>
      <c r="U127"/>
      <c r="V127"/>
      <c r="W127"/>
      <c r="X127"/>
      <c r="Y127"/>
    </row>
    <row r="128" spans="3:25" x14ac:dyDescent="0.3">
      <c r="C128" s="21" t="s">
        <v>33</v>
      </c>
      <c r="D128" s="21" t="s">
        <v>34</v>
      </c>
      <c r="E128" s="21">
        <v>192</v>
      </c>
      <c r="G128" s="20">
        <f t="shared" si="2"/>
        <v>2</v>
      </c>
      <c r="H128" s="20">
        <f t="shared" si="3"/>
        <v>2</v>
      </c>
      <c r="I128" s="21">
        <v>192</v>
      </c>
      <c r="Q128">
        <v>100</v>
      </c>
      <c r="R128">
        <v>359.50459970330218</v>
      </c>
      <c r="S128">
        <v>-2.5045997033021763</v>
      </c>
      <c r="T128"/>
      <c r="U128"/>
      <c r="V128"/>
      <c r="W128"/>
      <c r="X128"/>
      <c r="Y128"/>
    </row>
    <row r="129" spans="3:25" x14ac:dyDescent="0.3">
      <c r="C129" s="21" t="s">
        <v>33</v>
      </c>
      <c r="D129" s="21" t="s">
        <v>32</v>
      </c>
      <c r="E129" s="21">
        <v>268</v>
      </c>
      <c r="G129" s="20">
        <f t="shared" si="2"/>
        <v>2</v>
      </c>
      <c r="H129" s="20">
        <f t="shared" si="3"/>
        <v>1</v>
      </c>
      <c r="I129" s="21">
        <v>268</v>
      </c>
      <c r="Q129">
        <v>101</v>
      </c>
      <c r="R129">
        <v>298.14056158701999</v>
      </c>
      <c r="S129">
        <v>-5.1405615870199881</v>
      </c>
      <c r="T129"/>
      <c r="U129"/>
      <c r="V129"/>
      <c r="W129"/>
      <c r="X129"/>
      <c r="Y129"/>
    </row>
    <row r="130" spans="3:25" x14ac:dyDescent="0.3">
      <c r="C130" s="21" t="s">
        <v>33</v>
      </c>
      <c r="D130" s="21" t="s">
        <v>34</v>
      </c>
      <c r="E130" s="21">
        <v>186</v>
      </c>
      <c r="G130" s="20">
        <f t="shared" si="2"/>
        <v>2</v>
      </c>
      <c r="H130" s="20">
        <f t="shared" si="3"/>
        <v>2</v>
      </c>
      <c r="I130" s="21">
        <v>186</v>
      </c>
      <c r="Q130">
        <v>102</v>
      </c>
      <c r="R130">
        <v>359.50459970330218</v>
      </c>
      <c r="S130">
        <v>-1.5045997033021763</v>
      </c>
      <c r="T130"/>
      <c r="U130"/>
      <c r="V130"/>
      <c r="W130"/>
      <c r="X130"/>
      <c r="Y130"/>
    </row>
    <row r="131" spans="3:25" x14ac:dyDescent="0.3">
      <c r="C131" s="21" t="s">
        <v>33</v>
      </c>
      <c r="D131" s="21" t="s">
        <v>34</v>
      </c>
      <c r="E131" s="21">
        <v>213</v>
      </c>
      <c r="G131" s="20">
        <f t="shared" si="2"/>
        <v>2</v>
      </c>
      <c r="H131" s="20">
        <f t="shared" si="3"/>
        <v>2</v>
      </c>
      <c r="I131" s="21">
        <v>213</v>
      </c>
      <c r="Q131">
        <v>103</v>
      </c>
      <c r="R131">
        <v>260.24796298853744</v>
      </c>
      <c r="S131">
        <v>-2.2479629885374379</v>
      </c>
      <c r="T131"/>
      <c r="U131"/>
      <c r="V131"/>
      <c r="W131"/>
      <c r="X131"/>
      <c r="Y131"/>
    </row>
    <row r="132" spans="3:25" x14ac:dyDescent="0.3">
      <c r="C132" s="21" t="s">
        <v>31</v>
      </c>
      <c r="D132" s="21" t="s">
        <v>34</v>
      </c>
      <c r="E132" s="21">
        <v>313</v>
      </c>
      <c r="G132" s="20">
        <f t="shared" si="2"/>
        <v>1</v>
      </c>
      <c r="H132" s="20">
        <f t="shared" si="3"/>
        <v>2</v>
      </c>
      <c r="I132" s="21">
        <v>313</v>
      </c>
      <c r="Q132">
        <v>104</v>
      </c>
      <c r="R132">
        <v>198.88392487225525</v>
      </c>
      <c r="S132">
        <v>6.1160751277447503</v>
      </c>
      <c r="T132"/>
      <c r="U132"/>
      <c r="V132"/>
      <c r="W132"/>
      <c r="X132"/>
      <c r="Y132"/>
    </row>
    <row r="133" spans="3:25" x14ac:dyDescent="0.3">
      <c r="C133" s="21" t="s">
        <v>33</v>
      </c>
      <c r="D133" s="21" t="s">
        <v>34</v>
      </c>
      <c r="E133" s="21">
        <v>213</v>
      </c>
      <c r="G133" s="20">
        <f t="shared" ref="G133:G196" si="4">IF(C133="weekend",1,2)</f>
        <v>2</v>
      </c>
      <c r="H133" s="20">
        <f t="shared" ref="H133:H196" si="5">IF(D133="sunny",1,2)</f>
        <v>2</v>
      </c>
      <c r="I133" s="21">
        <v>213</v>
      </c>
      <c r="Q133">
        <v>105</v>
      </c>
      <c r="R133">
        <v>298.14056158701999</v>
      </c>
      <c r="S133">
        <v>-8.1405615870199881</v>
      </c>
      <c r="T133"/>
      <c r="U133"/>
      <c r="V133"/>
      <c r="W133"/>
      <c r="X133"/>
      <c r="Y133"/>
    </row>
    <row r="134" spans="3:25" x14ac:dyDescent="0.3">
      <c r="C134" s="21" t="s">
        <v>33</v>
      </c>
      <c r="D134" s="21" t="s">
        <v>32</v>
      </c>
      <c r="E134" s="21">
        <v>257</v>
      </c>
      <c r="G134" s="20">
        <f t="shared" si="4"/>
        <v>2</v>
      </c>
      <c r="H134" s="20">
        <f t="shared" si="5"/>
        <v>1</v>
      </c>
      <c r="I134" s="21">
        <v>257</v>
      </c>
      <c r="Q134">
        <v>106</v>
      </c>
      <c r="R134">
        <v>260.24796298853744</v>
      </c>
      <c r="S134">
        <v>-5.2479629885374379</v>
      </c>
      <c r="T134"/>
      <c r="U134"/>
      <c r="V134"/>
      <c r="W134"/>
      <c r="X134"/>
      <c r="Y134"/>
    </row>
    <row r="135" spans="3:25" x14ac:dyDescent="0.3">
      <c r="C135" s="21" t="s">
        <v>31</v>
      </c>
      <c r="D135" s="21" t="s">
        <v>32</v>
      </c>
      <c r="E135" s="21">
        <v>352</v>
      </c>
      <c r="G135" s="20">
        <f t="shared" si="4"/>
        <v>1</v>
      </c>
      <c r="H135" s="20">
        <f t="shared" si="5"/>
        <v>1</v>
      </c>
      <c r="I135" s="21">
        <v>352</v>
      </c>
      <c r="Q135">
        <v>107</v>
      </c>
      <c r="R135">
        <v>260.24796298853744</v>
      </c>
      <c r="S135">
        <v>4.7520370114625621</v>
      </c>
      <c r="T135"/>
      <c r="U135"/>
      <c r="V135"/>
      <c r="W135"/>
      <c r="X135"/>
      <c r="Y135"/>
    </row>
    <row r="136" spans="3:25" x14ac:dyDescent="0.3">
      <c r="C136" s="21" t="s">
        <v>31</v>
      </c>
      <c r="D136" s="21" t="s">
        <v>34</v>
      </c>
      <c r="E136" s="21">
        <v>303</v>
      </c>
      <c r="G136" s="20">
        <f t="shared" si="4"/>
        <v>1</v>
      </c>
      <c r="H136" s="20">
        <f t="shared" si="5"/>
        <v>2</v>
      </c>
      <c r="I136" s="21">
        <v>303</v>
      </c>
      <c r="Q136">
        <v>108</v>
      </c>
      <c r="R136">
        <v>298.14056158701999</v>
      </c>
      <c r="S136">
        <v>4.8594384129800119</v>
      </c>
      <c r="T136"/>
      <c r="U136"/>
      <c r="V136"/>
      <c r="W136"/>
      <c r="X136"/>
      <c r="Y136"/>
    </row>
    <row r="137" spans="3:25" x14ac:dyDescent="0.3">
      <c r="C137" s="21" t="s">
        <v>31</v>
      </c>
      <c r="D137" s="21" t="s">
        <v>32</v>
      </c>
      <c r="E137" s="21">
        <v>354</v>
      </c>
      <c r="G137" s="20">
        <f t="shared" si="4"/>
        <v>1</v>
      </c>
      <c r="H137" s="20">
        <f t="shared" si="5"/>
        <v>1</v>
      </c>
      <c r="I137" s="21">
        <v>354</v>
      </c>
      <c r="Q137">
        <v>109</v>
      </c>
      <c r="R137">
        <v>260.24796298853744</v>
      </c>
      <c r="S137">
        <v>3.7520370114625621</v>
      </c>
      <c r="T137"/>
      <c r="U137"/>
      <c r="V137"/>
      <c r="W137"/>
      <c r="X137"/>
      <c r="Y137"/>
    </row>
    <row r="138" spans="3:25" x14ac:dyDescent="0.3">
      <c r="C138" s="21" t="s">
        <v>33</v>
      </c>
      <c r="D138" s="21" t="s">
        <v>32</v>
      </c>
      <c r="E138" s="21">
        <v>253</v>
      </c>
      <c r="G138" s="20">
        <f t="shared" si="4"/>
        <v>2</v>
      </c>
      <c r="H138" s="20">
        <f t="shared" si="5"/>
        <v>1</v>
      </c>
      <c r="I138" s="21">
        <v>253</v>
      </c>
      <c r="Q138">
        <v>110</v>
      </c>
      <c r="R138">
        <v>260.24796298853744</v>
      </c>
      <c r="S138">
        <v>3.7520370114625621</v>
      </c>
      <c r="T138"/>
      <c r="U138"/>
      <c r="V138"/>
      <c r="W138"/>
      <c r="X138"/>
      <c r="Y138"/>
    </row>
    <row r="139" spans="3:25" x14ac:dyDescent="0.3">
      <c r="C139" s="21" t="s">
        <v>33</v>
      </c>
      <c r="D139" s="21" t="s">
        <v>32</v>
      </c>
      <c r="E139" s="21">
        <v>275</v>
      </c>
      <c r="G139" s="20">
        <f t="shared" si="4"/>
        <v>2</v>
      </c>
      <c r="H139" s="20">
        <f t="shared" si="5"/>
        <v>1</v>
      </c>
      <c r="I139" s="21">
        <v>275</v>
      </c>
      <c r="Q139">
        <v>111</v>
      </c>
      <c r="R139">
        <v>298.14056158701999</v>
      </c>
      <c r="S139">
        <v>-7.1405615870199881</v>
      </c>
      <c r="T139"/>
      <c r="U139"/>
      <c r="V139"/>
      <c r="W139"/>
      <c r="X139"/>
      <c r="Y139"/>
    </row>
    <row r="140" spans="3:25" x14ac:dyDescent="0.3">
      <c r="C140" s="21" t="s">
        <v>31</v>
      </c>
      <c r="D140" s="21" t="s">
        <v>34</v>
      </c>
      <c r="E140" s="21">
        <v>299</v>
      </c>
      <c r="G140" s="20">
        <f t="shared" si="4"/>
        <v>1</v>
      </c>
      <c r="H140" s="20">
        <f t="shared" si="5"/>
        <v>2</v>
      </c>
      <c r="I140" s="21">
        <v>299</v>
      </c>
      <c r="Q140">
        <v>112</v>
      </c>
      <c r="R140">
        <v>260.24796298853744</v>
      </c>
      <c r="S140">
        <v>-6.2479629885374379</v>
      </c>
      <c r="T140"/>
      <c r="U140"/>
      <c r="V140"/>
      <c r="W140"/>
      <c r="X140"/>
      <c r="Y140"/>
    </row>
    <row r="141" spans="3:25" x14ac:dyDescent="0.3">
      <c r="C141" s="21" t="s">
        <v>33</v>
      </c>
      <c r="D141" s="21" t="s">
        <v>32</v>
      </c>
      <c r="E141" s="21">
        <v>245</v>
      </c>
      <c r="G141" s="20">
        <f t="shared" si="4"/>
        <v>2</v>
      </c>
      <c r="H141" s="20">
        <f t="shared" si="5"/>
        <v>1</v>
      </c>
      <c r="I141" s="21">
        <v>245</v>
      </c>
      <c r="Q141">
        <v>113</v>
      </c>
      <c r="R141">
        <v>198.88392487225525</v>
      </c>
      <c r="S141">
        <v>-10.88392487225525</v>
      </c>
      <c r="T141"/>
      <c r="U141"/>
      <c r="V141"/>
      <c r="W141"/>
      <c r="X141"/>
      <c r="Y141"/>
    </row>
    <row r="142" spans="3:25" x14ac:dyDescent="0.3">
      <c r="C142" s="21" t="s">
        <v>33</v>
      </c>
      <c r="D142" s="21" t="s">
        <v>32</v>
      </c>
      <c r="E142" s="21">
        <v>270</v>
      </c>
      <c r="G142" s="20">
        <f t="shared" si="4"/>
        <v>2</v>
      </c>
      <c r="H142" s="20">
        <f t="shared" si="5"/>
        <v>1</v>
      </c>
      <c r="I142" s="21">
        <v>270</v>
      </c>
      <c r="Q142">
        <v>114</v>
      </c>
      <c r="R142">
        <v>198.88392487225525</v>
      </c>
      <c r="S142">
        <v>-3.8839248722552497</v>
      </c>
      <c r="T142"/>
      <c r="U142"/>
      <c r="V142"/>
      <c r="W142"/>
      <c r="X142"/>
      <c r="Y142"/>
    </row>
    <row r="143" spans="3:25" x14ac:dyDescent="0.3">
      <c r="C143" s="21" t="s">
        <v>33</v>
      </c>
      <c r="D143" s="21" t="s">
        <v>32</v>
      </c>
      <c r="E143" s="21">
        <v>256</v>
      </c>
      <c r="G143" s="20">
        <f t="shared" si="4"/>
        <v>2</v>
      </c>
      <c r="H143" s="20">
        <f t="shared" si="5"/>
        <v>1</v>
      </c>
      <c r="I143" s="21">
        <v>256</v>
      </c>
      <c r="Q143">
        <v>115</v>
      </c>
      <c r="R143">
        <v>359.50459970330218</v>
      </c>
      <c r="S143">
        <v>-0.50459970330217629</v>
      </c>
      <c r="T143"/>
      <c r="U143"/>
      <c r="V143"/>
      <c r="W143"/>
      <c r="X143"/>
      <c r="Y143"/>
    </row>
    <row r="144" spans="3:25" x14ac:dyDescent="0.3">
      <c r="C144" s="21" t="s">
        <v>33</v>
      </c>
      <c r="D144" s="21" t="s">
        <v>34</v>
      </c>
      <c r="E144" s="21">
        <v>197</v>
      </c>
      <c r="G144" s="20">
        <f t="shared" si="4"/>
        <v>2</v>
      </c>
      <c r="H144" s="20">
        <f t="shared" si="5"/>
        <v>2</v>
      </c>
      <c r="I144" s="21">
        <v>197</v>
      </c>
      <c r="Q144">
        <v>116</v>
      </c>
      <c r="R144">
        <v>260.24796298853744</v>
      </c>
      <c r="S144">
        <v>-7.2479629885374379</v>
      </c>
      <c r="T144"/>
      <c r="U144"/>
      <c r="V144"/>
      <c r="W144"/>
      <c r="X144"/>
      <c r="Y144"/>
    </row>
    <row r="145" spans="3:25" x14ac:dyDescent="0.3">
      <c r="C145" s="21" t="s">
        <v>31</v>
      </c>
      <c r="D145" s="21" t="s">
        <v>32</v>
      </c>
      <c r="E145" s="21">
        <v>375</v>
      </c>
      <c r="G145" s="20">
        <f t="shared" si="4"/>
        <v>1</v>
      </c>
      <c r="H145" s="20">
        <f t="shared" si="5"/>
        <v>1</v>
      </c>
      <c r="I145" s="21">
        <v>375</v>
      </c>
      <c r="Q145">
        <v>117</v>
      </c>
      <c r="R145">
        <v>359.50459970330218</v>
      </c>
      <c r="S145">
        <v>1.4954002966978237</v>
      </c>
      <c r="T145"/>
      <c r="U145"/>
      <c r="V145"/>
      <c r="W145"/>
      <c r="X145"/>
      <c r="Y145"/>
    </row>
    <row r="146" spans="3:25" x14ac:dyDescent="0.3">
      <c r="C146" s="21" t="s">
        <v>33</v>
      </c>
      <c r="D146" s="21" t="s">
        <v>32</v>
      </c>
      <c r="E146" s="21">
        <v>246</v>
      </c>
      <c r="G146" s="20">
        <f t="shared" si="4"/>
        <v>2</v>
      </c>
      <c r="H146" s="20">
        <f t="shared" si="5"/>
        <v>1</v>
      </c>
      <c r="I146" s="21">
        <v>246</v>
      </c>
      <c r="Q146">
        <v>118</v>
      </c>
      <c r="R146">
        <v>260.24796298853744</v>
      </c>
      <c r="S146">
        <v>-2.2479629885374379</v>
      </c>
      <c r="T146"/>
      <c r="U146"/>
      <c r="V146"/>
      <c r="W146"/>
      <c r="X146"/>
      <c r="Y146"/>
    </row>
    <row r="147" spans="3:25" x14ac:dyDescent="0.3">
      <c r="C147" s="21" t="s">
        <v>33</v>
      </c>
      <c r="D147" s="21" t="s">
        <v>34</v>
      </c>
      <c r="E147" s="21">
        <v>185</v>
      </c>
      <c r="G147" s="20">
        <f t="shared" si="4"/>
        <v>2</v>
      </c>
      <c r="H147" s="20">
        <f t="shared" si="5"/>
        <v>2</v>
      </c>
      <c r="I147" s="21">
        <v>185</v>
      </c>
      <c r="Q147">
        <v>119</v>
      </c>
      <c r="R147">
        <v>198.88392487225525</v>
      </c>
      <c r="S147">
        <v>1.1160751277447503</v>
      </c>
      <c r="T147"/>
      <c r="U147"/>
      <c r="V147"/>
      <c r="W147"/>
      <c r="X147"/>
      <c r="Y147"/>
    </row>
    <row r="148" spans="3:25" x14ac:dyDescent="0.3">
      <c r="C148" s="21" t="s">
        <v>33</v>
      </c>
      <c r="D148" s="21" t="s">
        <v>34</v>
      </c>
      <c r="E148" s="21">
        <v>195</v>
      </c>
      <c r="G148" s="20">
        <f t="shared" si="4"/>
        <v>2</v>
      </c>
      <c r="H148" s="20">
        <f t="shared" si="5"/>
        <v>2</v>
      </c>
      <c r="I148" s="21">
        <v>195</v>
      </c>
      <c r="Q148">
        <v>120</v>
      </c>
      <c r="R148">
        <v>260.24796298853744</v>
      </c>
      <c r="S148">
        <v>13.752037011462562</v>
      </c>
      <c r="T148"/>
      <c r="U148"/>
      <c r="V148"/>
      <c r="W148"/>
      <c r="X148"/>
      <c r="Y148"/>
    </row>
    <row r="149" spans="3:25" x14ac:dyDescent="0.3">
      <c r="C149" s="21" t="s">
        <v>33</v>
      </c>
      <c r="D149" s="21" t="s">
        <v>32</v>
      </c>
      <c r="E149" s="21">
        <v>257</v>
      </c>
      <c r="G149" s="20">
        <f t="shared" si="4"/>
        <v>2</v>
      </c>
      <c r="H149" s="20">
        <f t="shared" si="5"/>
        <v>1</v>
      </c>
      <c r="I149" s="21">
        <v>257</v>
      </c>
      <c r="Q149">
        <v>121</v>
      </c>
      <c r="R149">
        <v>198.88392487225525</v>
      </c>
      <c r="S149">
        <v>-6.8839248722552497</v>
      </c>
      <c r="T149"/>
      <c r="U149"/>
      <c r="V149"/>
      <c r="W149"/>
      <c r="X149"/>
      <c r="Y149"/>
    </row>
    <row r="150" spans="3:25" x14ac:dyDescent="0.3">
      <c r="C150" s="21" t="s">
        <v>33</v>
      </c>
      <c r="D150" s="21" t="s">
        <v>32</v>
      </c>
      <c r="E150" s="21">
        <v>270</v>
      </c>
      <c r="G150" s="20">
        <f t="shared" si="4"/>
        <v>2</v>
      </c>
      <c r="H150" s="20">
        <f t="shared" si="5"/>
        <v>1</v>
      </c>
      <c r="I150" s="21">
        <v>270</v>
      </c>
      <c r="Q150">
        <v>122</v>
      </c>
      <c r="R150">
        <v>260.24796298853744</v>
      </c>
      <c r="S150">
        <v>-10.247962988537438</v>
      </c>
      <c r="T150"/>
      <c r="U150"/>
      <c r="V150"/>
      <c r="W150"/>
      <c r="X150"/>
      <c r="Y150"/>
    </row>
    <row r="151" spans="3:25" x14ac:dyDescent="0.3">
      <c r="C151" s="21" t="s">
        <v>31</v>
      </c>
      <c r="D151" s="21" t="s">
        <v>34</v>
      </c>
      <c r="E151" s="21">
        <v>297</v>
      </c>
      <c r="G151" s="20">
        <f t="shared" si="4"/>
        <v>1</v>
      </c>
      <c r="H151" s="20">
        <f t="shared" si="5"/>
        <v>2</v>
      </c>
      <c r="I151" s="21">
        <v>297</v>
      </c>
      <c r="Q151">
        <v>123</v>
      </c>
      <c r="R151">
        <v>198.88392487225525</v>
      </c>
      <c r="S151">
        <v>-11.88392487225525</v>
      </c>
      <c r="T151"/>
      <c r="U151"/>
      <c r="V151"/>
      <c r="W151"/>
      <c r="X151"/>
      <c r="Y151"/>
    </row>
    <row r="152" spans="3:25" x14ac:dyDescent="0.3">
      <c r="C152" s="21" t="s">
        <v>31</v>
      </c>
      <c r="D152" s="21" t="s">
        <v>32</v>
      </c>
      <c r="E152" s="21">
        <v>356</v>
      </c>
      <c r="G152" s="20">
        <f t="shared" si="4"/>
        <v>1</v>
      </c>
      <c r="H152" s="20">
        <f t="shared" si="5"/>
        <v>1</v>
      </c>
      <c r="I152" s="21">
        <v>356</v>
      </c>
      <c r="Q152">
        <v>124</v>
      </c>
      <c r="R152">
        <v>260.24796298853744</v>
      </c>
      <c r="S152">
        <v>-2.2479629885374379</v>
      </c>
      <c r="T152"/>
      <c r="U152"/>
      <c r="V152"/>
      <c r="W152"/>
      <c r="X152"/>
      <c r="Y152"/>
    </row>
    <row r="153" spans="3:25" x14ac:dyDescent="0.3">
      <c r="C153" s="21" t="s">
        <v>31</v>
      </c>
      <c r="D153" s="21" t="s">
        <v>34</v>
      </c>
      <c r="E153" s="21">
        <v>296</v>
      </c>
      <c r="G153" s="20">
        <f t="shared" si="4"/>
        <v>1</v>
      </c>
      <c r="H153" s="20">
        <f t="shared" si="5"/>
        <v>2</v>
      </c>
      <c r="I153" s="21">
        <v>296</v>
      </c>
      <c r="Q153">
        <v>125</v>
      </c>
      <c r="R153">
        <v>198.88392487225525</v>
      </c>
      <c r="S153">
        <v>-6.8839248722552497</v>
      </c>
      <c r="T153"/>
      <c r="U153"/>
      <c r="V153"/>
      <c r="W153"/>
      <c r="X153"/>
      <c r="Y153"/>
    </row>
    <row r="154" spans="3:25" x14ac:dyDescent="0.3">
      <c r="C154" s="21" t="s">
        <v>33</v>
      </c>
      <c r="D154" s="21" t="s">
        <v>32</v>
      </c>
      <c r="E154" s="21">
        <v>265</v>
      </c>
      <c r="G154" s="20">
        <f t="shared" si="4"/>
        <v>2</v>
      </c>
      <c r="H154" s="20">
        <f t="shared" si="5"/>
        <v>1</v>
      </c>
      <c r="I154" s="21">
        <v>265</v>
      </c>
      <c r="Q154">
        <v>126</v>
      </c>
      <c r="R154">
        <v>260.24796298853744</v>
      </c>
      <c r="S154">
        <v>7.7520370114625621</v>
      </c>
      <c r="T154"/>
      <c r="U154"/>
      <c r="V154"/>
      <c r="W154"/>
      <c r="X154"/>
      <c r="Y154"/>
    </row>
    <row r="155" spans="3:25" x14ac:dyDescent="0.3">
      <c r="C155" s="21" t="s">
        <v>33</v>
      </c>
      <c r="D155" s="21" t="s">
        <v>34</v>
      </c>
      <c r="E155" s="21">
        <v>211</v>
      </c>
      <c r="G155" s="20">
        <f t="shared" si="4"/>
        <v>2</v>
      </c>
      <c r="H155" s="20">
        <f t="shared" si="5"/>
        <v>2</v>
      </c>
      <c r="I155" s="21">
        <v>211</v>
      </c>
      <c r="Q155">
        <v>127</v>
      </c>
      <c r="R155">
        <v>198.88392487225525</v>
      </c>
      <c r="S155">
        <v>-12.88392487225525</v>
      </c>
      <c r="T155"/>
      <c r="U155"/>
      <c r="V155"/>
      <c r="W155"/>
      <c r="X155"/>
      <c r="Y155"/>
    </row>
    <row r="156" spans="3:25" x14ac:dyDescent="0.3">
      <c r="C156" s="21" t="s">
        <v>31</v>
      </c>
      <c r="D156" s="21" t="s">
        <v>34</v>
      </c>
      <c r="E156" s="21">
        <v>299</v>
      </c>
      <c r="G156" s="20">
        <f t="shared" si="4"/>
        <v>1</v>
      </c>
      <c r="H156" s="20">
        <f t="shared" si="5"/>
        <v>2</v>
      </c>
      <c r="I156" s="21">
        <v>299</v>
      </c>
      <c r="Q156">
        <v>128</v>
      </c>
      <c r="R156">
        <v>198.88392487225525</v>
      </c>
      <c r="S156">
        <v>14.11607512774475</v>
      </c>
      <c r="T156"/>
      <c r="U156"/>
      <c r="V156"/>
      <c r="W156"/>
      <c r="X156"/>
      <c r="Y156"/>
    </row>
    <row r="157" spans="3:25" x14ac:dyDescent="0.3">
      <c r="C157" s="21" t="s">
        <v>31</v>
      </c>
      <c r="D157" s="21" t="s">
        <v>34</v>
      </c>
      <c r="E157" s="21">
        <v>303</v>
      </c>
      <c r="G157" s="20">
        <f t="shared" si="4"/>
        <v>1</v>
      </c>
      <c r="H157" s="20">
        <f t="shared" si="5"/>
        <v>2</v>
      </c>
      <c r="I157" s="21">
        <v>303</v>
      </c>
      <c r="Q157">
        <v>129</v>
      </c>
      <c r="R157">
        <v>298.14056158701999</v>
      </c>
      <c r="S157">
        <v>14.859438412980012</v>
      </c>
      <c r="T157"/>
      <c r="U157"/>
      <c r="V157"/>
      <c r="W157"/>
      <c r="X157"/>
      <c r="Y157"/>
    </row>
    <row r="158" spans="3:25" x14ac:dyDescent="0.3">
      <c r="C158" s="21" t="s">
        <v>33</v>
      </c>
      <c r="D158" s="21" t="s">
        <v>32</v>
      </c>
      <c r="E158" s="21">
        <v>261</v>
      </c>
      <c r="G158" s="20">
        <f t="shared" si="4"/>
        <v>2</v>
      </c>
      <c r="H158" s="20">
        <f t="shared" si="5"/>
        <v>1</v>
      </c>
      <c r="I158" s="21">
        <v>261</v>
      </c>
      <c r="Q158">
        <v>130</v>
      </c>
      <c r="R158">
        <v>198.88392487225525</v>
      </c>
      <c r="S158">
        <v>14.11607512774475</v>
      </c>
      <c r="T158"/>
      <c r="U158"/>
      <c r="V158"/>
      <c r="W158"/>
      <c r="X158"/>
      <c r="Y158"/>
    </row>
    <row r="159" spans="3:25" x14ac:dyDescent="0.3">
      <c r="C159" s="21" t="s">
        <v>33</v>
      </c>
      <c r="D159" s="21" t="s">
        <v>34</v>
      </c>
      <c r="E159" s="21">
        <v>208</v>
      </c>
      <c r="G159" s="20">
        <f t="shared" si="4"/>
        <v>2</v>
      </c>
      <c r="H159" s="20">
        <f t="shared" si="5"/>
        <v>2</v>
      </c>
      <c r="I159" s="21">
        <v>208</v>
      </c>
      <c r="Q159">
        <v>131</v>
      </c>
      <c r="R159">
        <v>260.24796298853744</v>
      </c>
      <c r="S159">
        <v>-3.2479629885374379</v>
      </c>
      <c r="T159"/>
      <c r="U159"/>
      <c r="V159"/>
      <c r="W159"/>
      <c r="X159"/>
      <c r="Y159"/>
    </row>
    <row r="160" spans="3:25" x14ac:dyDescent="0.3">
      <c r="C160" s="21" t="s">
        <v>31</v>
      </c>
      <c r="D160" s="21" t="s">
        <v>34</v>
      </c>
      <c r="E160" s="21">
        <v>296</v>
      </c>
      <c r="G160" s="20">
        <f t="shared" si="4"/>
        <v>1</v>
      </c>
      <c r="H160" s="20">
        <f t="shared" si="5"/>
        <v>2</v>
      </c>
      <c r="I160" s="21">
        <v>296</v>
      </c>
      <c r="Q160">
        <v>132</v>
      </c>
      <c r="R160">
        <v>359.50459970330218</v>
      </c>
      <c r="S160">
        <v>-7.5045997033021763</v>
      </c>
      <c r="T160"/>
      <c r="U160"/>
      <c r="V160"/>
      <c r="W160"/>
      <c r="X160"/>
      <c r="Y160"/>
    </row>
    <row r="161" spans="3:25" x14ac:dyDescent="0.3">
      <c r="C161" s="21" t="s">
        <v>33</v>
      </c>
      <c r="D161" s="21" t="s">
        <v>34</v>
      </c>
      <c r="E161" s="21">
        <v>185</v>
      </c>
      <c r="G161" s="20">
        <f t="shared" si="4"/>
        <v>2</v>
      </c>
      <c r="H161" s="20">
        <f t="shared" si="5"/>
        <v>2</v>
      </c>
      <c r="I161" s="21">
        <v>185</v>
      </c>
      <c r="Q161">
        <v>133</v>
      </c>
      <c r="R161">
        <v>298.14056158701999</v>
      </c>
      <c r="S161">
        <v>4.8594384129800119</v>
      </c>
      <c r="T161"/>
      <c r="U161"/>
      <c r="V161"/>
      <c r="W161"/>
      <c r="X161"/>
      <c r="Y161"/>
    </row>
    <row r="162" spans="3:25" x14ac:dyDescent="0.3">
      <c r="C162" s="21" t="s">
        <v>31</v>
      </c>
      <c r="D162" s="21" t="s">
        <v>32</v>
      </c>
      <c r="E162" s="21">
        <v>360</v>
      </c>
      <c r="G162" s="20">
        <f t="shared" si="4"/>
        <v>1</v>
      </c>
      <c r="H162" s="20">
        <f t="shared" si="5"/>
        <v>1</v>
      </c>
      <c r="I162" s="21">
        <v>360</v>
      </c>
      <c r="Q162">
        <v>134</v>
      </c>
      <c r="R162">
        <v>359.50459970330218</v>
      </c>
      <c r="S162">
        <v>-5.5045997033021763</v>
      </c>
      <c r="T162"/>
      <c r="U162"/>
      <c r="V162"/>
      <c r="W162"/>
      <c r="X162"/>
      <c r="Y162"/>
    </row>
    <row r="163" spans="3:25" x14ac:dyDescent="0.3">
      <c r="C163" s="21" t="s">
        <v>33</v>
      </c>
      <c r="D163" s="21" t="s">
        <v>34</v>
      </c>
      <c r="E163" s="21">
        <v>185</v>
      </c>
      <c r="G163" s="20">
        <f t="shared" si="4"/>
        <v>2</v>
      </c>
      <c r="H163" s="20">
        <f t="shared" si="5"/>
        <v>2</v>
      </c>
      <c r="I163" s="21">
        <v>185</v>
      </c>
      <c r="Q163">
        <v>135</v>
      </c>
      <c r="R163">
        <v>260.24796298853744</v>
      </c>
      <c r="S163">
        <v>-7.2479629885374379</v>
      </c>
      <c r="T163"/>
      <c r="U163"/>
      <c r="V163"/>
      <c r="W163"/>
      <c r="X163"/>
      <c r="Y163"/>
    </row>
    <row r="164" spans="3:25" x14ac:dyDescent="0.3">
      <c r="C164" s="21" t="s">
        <v>33</v>
      </c>
      <c r="D164" s="21" t="s">
        <v>34</v>
      </c>
      <c r="E164" s="21">
        <v>189</v>
      </c>
      <c r="G164" s="20">
        <f t="shared" si="4"/>
        <v>2</v>
      </c>
      <c r="H164" s="20">
        <f t="shared" si="5"/>
        <v>2</v>
      </c>
      <c r="I164" s="21">
        <v>189</v>
      </c>
      <c r="Q164">
        <v>136</v>
      </c>
      <c r="R164">
        <v>260.24796298853744</v>
      </c>
      <c r="S164">
        <v>14.752037011462562</v>
      </c>
      <c r="T164"/>
      <c r="U164"/>
      <c r="V164"/>
      <c r="W164"/>
      <c r="X164"/>
      <c r="Y164"/>
    </row>
    <row r="165" spans="3:25" x14ac:dyDescent="0.3">
      <c r="C165" s="21" t="s">
        <v>31</v>
      </c>
      <c r="D165" s="21" t="s">
        <v>34</v>
      </c>
      <c r="E165" s="21">
        <v>299</v>
      </c>
      <c r="G165" s="20">
        <f t="shared" si="4"/>
        <v>1</v>
      </c>
      <c r="H165" s="20">
        <f t="shared" si="5"/>
        <v>2</v>
      </c>
      <c r="I165" s="21">
        <v>299</v>
      </c>
      <c r="Q165">
        <v>137</v>
      </c>
      <c r="R165">
        <v>298.14056158701999</v>
      </c>
      <c r="S165">
        <v>0.85943841298001189</v>
      </c>
      <c r="T165"/>
      <c r="U165"/>
      <c r="V165"/>
      <c r="W165"/>
      <c r="X165"/>
      <c r="Y165"/>
    </row>
    <row r="166" spans="3:25" x14ac:dyDescent="0.3">
      <c r="C166" s="21" t="s">
        <v>33</v>
      </c>
      <c r="D166" s="21" t="s">
        <v>34</v>
      </c>
      <c r="E166" s="21">
        <v>193</v>
      </c>
      <c r="G166" s="20">
        <f t="shared" si="4"/>
        <v>2</v>
      </c>
      <c r="H166" s="20">
        <f t="shared" si="5"/>
        <v>2</v>
      </c>
      <c r="I166" s="21">
        <v>193</v>
      </c>
      <c r="Q166">
        <v>138</v>
      </c>
      <c r="R166">
        <v>260.24796298853744</v>
      </c>
      <c r="S166">
        <v>-15.247962988537438</v>
      </c>
      <c r="T166"/>
      <c r="U166"/>
      <c r="V166"/>
      <c r="W166"/>
      <c r="X166"/>
      <c r="Y166"/>
    </row>
    <row r="167" spans="3:25" x14ac:dyDescent="0.3">
      <c r="C167" s="21" t="s">
        <v>33</v>
      </c>
      <c r="D167" s="21" t="s">
        <v>34</v>
      </c>
      <c r="E167" s="21">
        <v>191</v>
      </c>
      <c r="G167" s="20">
        <f t="shared" si="4"/>
        <v>2</v>
      </c>
      <c r="H167" s="20">
        <f t="shared" si="5"/>
        <v>2</v>
      </c>
      <c r="I167" s="21">
        <v>191</v>
      </c>
      <c r="Q167">
        <v>139</v>
      </c>
      <c r="R167">
        <v>260.24796298853744</v>
      </c>
      <c r="S167">
        <v>9.7520370114625621</v>
      </c>
      <c r="T167"/>
      <c r="U167"/>
      <c r="V167"/>
      <c r="W167"/>
      <c r="X167"/>
      <c r="Y167"/>
    </row>
    <row r="168" spans="3:25" x14ac:dyDescent="0.3">
      <c r="C168" s="21" t="s">
        <v>33</v>
      </c>
      <c r="D168" s="21" t="s">
        <v>32</v>
      </c>
      <c r="E168" s="21">
        <v>267</v>
      </c>
      <c r="G168" s="20">
        <f t="shared" si="4"/>
        <v>2</v>
      </c>
      <c r="H168" s="20">
        <f t="shared" si="5"/>
        <v>1</v>
      </c>
      <c r="I168" s="21">
        <v>267</v>
      </c>
      <c r="Q168">
        <v>140</v>
      </c>
      <c r="R168">
        <v>260.24796298853744</v>
      </c>
      <c r="S168">
        <v>-4.2479629885374379</v>
      </c>
      <c r="T168"/>
      <c r="U168"/>
      <c r="V168"/>
      <c r="W168"/>
      <c r="X168"/>
      <c r="Y168"/>
    </row>
    <row r="169" spans="3:25" x14ac:dyDescent="0.3">
      <c r="C169" s="21" t="s">
        <v>33</v>
      </c>
      <c r="D169" s="21" t="s">
        <v>34</v>
      </c>
      <c r="E169" s="21">
        <v>213</v>
      </c>
      <c r="G169" s="20">
        <f t="shared" si="4"/>
        <v>2</v>
      </c>
      <c r="H169" s="20">
        <f t="shared" si="5"/>
        <v>2</v>
      </c>
      <c r="I169" s="21">
        <v>213</v>
      </c>
      <c r="Q169">
        <v>141</v>
      </c>
      <c r="R169">
        <v>198.88392487225525</v>
      </c>
      <c r="S169">
        <v>-1.8839248722552497</v>
      </c>
      <c r="T169"/>
      <c r="U169"/>
      <c r="V169"/>
      <c r="W169"/>
      <c r="X169"/>
      <c r="Y169"/>
    </row>
    <row r="170" spans="3:25" x14ac:dyDescent="0.3">
      <c r="C170" s="21" t="s">
        <v>33</v>
      </c>
      <c r="D170" s="21" t="s">
        <v>32</v>
      </c>
      <c r="E170" s="21">
        <v>253</v>
      </c>
      <c r="G170" s="20">
        <f t="shared" si="4"/>
        <v>2</v>
      </c>
      <c r="H170" s="20">
        <f t="shared" si="5"/>
        <v>1</v>
      </c>
      <c r="I170" s="21">
        <v>253</v>
      </c>
      <c r="Q170">
        <v>142</v>
      </c>
      <c r="R170">
        <v>359.50459970330218</v>
      </c>
      <c r="S170">
        <v>15.495400296697824</v>
      </c>
      <c r="T170"/>
      <c r="U170"/>
      <c r="V170"/>
      <c r="W170"/>
      <c r="X170"/>
      <c r="Y170"/>
    </row>
    <row r="171" spans="3:25" x14ac:dyDescent="0.3">
      <c r="C171" s="21" t="s">
        <v>33</v>
      </c>
      <c r="D171" s="21" t="s">
        <v>34</v>
      </c>
      <c r="E171" s="21">
        <v>205</v>
      </c>
      <c r="G171" s="20">
        <f t="shared" si="4"/>
        <v>2</v>
      </c>
      <c r="H171" s="20">
        <f t="shared" si="5"/>
        <v>2</v>
      </c>
      <c r="I171" s="21">
        <v>205</v>
      </c>
      <c r="Q171">
        <v>143</v>
      </c>
      <c r="R171">
        <v>260.24796298853744</v>
      </c>
      <c r="S171">
        <v>-14.247962988537438</v>
      </c>
      <c r="T171"/>
      <c r="U171"/>
      <c r="V171"/>
      <c r="W171"/>
      <c r="X171"/>
      <c r="Y171"/>
    </row>
    <row r="172" spans="3:25" x14ac:dyDescent="0.3">
      <c r="C172" s="21" t="s">
        <v>31</v>
      </c>
      <c r="D172" s="21" t="s">
        <v>34</v>
      </c>
      <c r="E172" s="21">
        <v>294</v>
      </c>
      <c r="G172" s="20">
        <f t="shared" si="4"/>
        <v>1</v>
      </c>
      <c r="H172" s="20">
        <f t="shared" si="5"/>
        <v>2</v>
      </c>
      <c r="I172" s="21">
        <v>294</v>
      </c>
      <c r="Q172">
        <v>144</v>
      </c>
      <c r="R172">
        <v>198.88392487225525</v>
      </c>
      <c r="S172">
        <v>-13.88392487225525</v>
      </c>
      <c r="T172"/>
      <c r="U172"/>
      <c r="V172"/>
      <c r="W172"/>
      <c r="X172"/>
      <c r="Y172"/>
    </row>
    <row r="173" spans="3:25" x14ac:dyDescent="0.3">
      <c r="C173" s="21" t="s">
        <v>33</v>
      </c>
      <c r="D173" s="21" t="s">
        <v>34</v>
      </c>
      <c r="E173" s="21">
        <v>209</v>
      </c>
      <c r="G173" s="20">
        <f t="shared" si="4"/>
        <v>2</v>
      </c>
      <c r="H173" s="20">
        <f t="shared" si="5"/>
        <v>2</v>
      </c>
      <c r="I173" s="21">
        <v>209</v>
      </c>
      <c r="Q173">
        <v>145</v>
      </c>
      <c r="R173">
        <v>198.88392487225525</v>
      </c>
      <c r="S173">
        <v>-3.8839248722552497</v>
      </c>
      <c r="T173"/>
      <c r="U173"/>
      <c r="V173"/>
      <c r="W173"/>
      <c r="X173"/>
      <c r="Y173"/>
    </row>
    <row r="174" spans="3:25" x14ac:dyDescent="0.3">
      <c r="C174" s="21" t="s">
        <v>33</v>
      </c>
      <c r="D174" s="21" t="s">
        <v>32</v>
      </c>
      <c r="E174" s="21">
        <v>258</v>
      </c>
      <c r="G174" s="20">
        <f t="shared" si="4"/>
        <v>2</v>
      </c>
      <c r="H174" s="20">
        <f t="shared" si="5"/>
        <v>1</v>
      </c>
      <c r="I174" s="21">
        <v>258</v>
      </c>
      <c r="Q174">
        <v>146</v>
      </c>
      <c r="R174">
        <v>260.24796298853744</v>
      </c>
      <c r="S174">
        <v>-3.2479629885374379</v>
      </c>
      <c r="T174"/>
      <c r="U174"/>
      <c r="V174"/>
      <c r="W174"/>
      <c r="X174"/>
      <c r="Y174"/>
    </row>
    <row r="175" spans="3:25" x14ac:dyDescent="0.3">
      <c r="C175" s="21" t="s">
        <v>33</v>
      </c>
      <c r="D175" s="21" t="s">
        <v>34</v>
      </c>
      <c r="E175" s="21">
        <v>212</v>
      </c>
      <c r="G175" s="20">
        <f t="shared" si="4"/>
        <v>2</v>
      </c>
      <c r="H175" s="20">
        <f t="shared" si="5"/>
        <v>2</v>
      </c>
      <c r="I175" s="21">
        <v>212</v>
      </c>
      <c r="Q175">
        <v>147</v>
      </c>
      <c r="R175">
        <v>260.24796298853744</v>
      </c>
      <c r="S175">
        <v>9.7520370114625621</v>
      </c>
      <c r="T175"/>
      <c r="U175"/>
      <c r="V175"/>
      <c r="W175"/>
      <c r="X175"/>
      <c r="Y175"/>
    </row>
    <row r="176" spans="3:25" x14ac:dyDescent="0.3">
      <c r="C176" s="21" t="s">
        <v>33</v>
      </c>
      <c r="D176" s="21" t="s">
        <v>34</v>
      </c>
      <c r="E176" s="21">
        <v>195</v>
      </c>
      <c r="G176" s="20">
        <f t="shared" si="4"/>
        <v>2</v>
      </c>
      <c r="H176" s="20">
        <f t="shared" si="5"/>
        <v>2</v>
      </c>
      <c r="I176" s="21">
        <v>195</v>
      </c>
      <c r="Q176">
        <v>148</v>
      </c>
      <c r="R176">
        <v>298.14056158701999</v>
      </c>
      <c r="S176">
        <v>-1.1405615870199881</v>
      </c>
      <c r="T176"/>
      <c r="U176"/>
      <c r="V176"/>
      <c r="W176"/>
      <c r="X176"/>
      <c r="Y176"/>
    </row>
    <row r="177" spans="3:25" x14ac:dyDescent="0.3">
      <c r="C177" s="21" t="s">
        <v>33</v>
      </c>
      <c r="D177" s="21" t="s">
        <v>32</v>
      </c>
      <c r="E177" s="21">
        <v>247</v>
      </c>
      <c r="G177" s="20">
        <f t="shared" si="4"/>
        <v>2</v>
      </c>
      <c r="H177" s="20">
        <f t="shared" si="5"/>
        <v>1</v>
      </c>
      <c r="I177" s="21">
        <v>247</v>
      </c>
      <c r="Q177">
        <v>149</v>
      </c>
      <c r="R177">
        <v>359.50459970330218</v>
      </c>
      <c r="S177">
        <v>-3.5045997033021763</v>
      </c>
      <c r="T177"/>
      <c r="U177"/>
      <c r="V177"/>
      <c r="W177"/>
      <c r="X177"/>
      <c r="Y177"/>
    </row>
    <row r="178" spans="3:25" x14ac:dyDescent="0.3">
      <c r="C178" s="21" t="s">
        <v>33</v>
      </c>
      <c r="D178" s="21" t="s">
        <v>34</v>
      </c>
      <c r="E178" s="21">
        <v>204</v>
      </c>
      <c r="G178" s="20">
        <f t="shared" si="4"/>
        <v>2</v>
      </c>
      <c r="H178" s="20">
        <f t="shared" si="5"/>
        <v>2</v>
      </c>
      <c r="I178" s="21">
        <v>204</v>
      </c>
      <c r="Q178">
        <v>150</v>
      </c>
      <c r="R178">
        <v>298.14056158701999</v>
      </c>
      <c r="S178">
        <v>-2.1405615870199881</v>
      </c>
      <c r="T178"/>
      <c r="U178"/>
      <c r="V178"/>
      <c r="W178"/>
      <c r="X178"/>
      <c r="Y178"/>
    </row>
    <row r="179" spans="3:25" x14ac:dyDescent="0.3">
      <c r="C179" s="21" t="s">
        <v>33</v>
      </c>
      <c r="D179" s="21" t="s">
        <v>32</v>
      </c>
      <c r="E179" s="21">
        <v>265</v>
      </c>
      <c r="G179" s="20">
        <f t="shared" si="4"/>
        <v>2</v>
      </c>
      <c r="H179" s="20">
        <f t="shared" si="5"/>
        <v>1</v>
      </c>
      <c r="I179" s="21">
        <v>265</v>
      </c>
      <c r="Q179">
        <v>151</v>
      </c>
      <c r="R179">
        <v>260.24796298853744</v>
      </c>
      <c r="S179">
        <v>4.7520370114625621</v>
      </c>
      <c r="T179"/>
      <c r="U179"/>
      <c r="V179"/>
      <c r="W179"/>
      <c r="X179"/>
      <c r="Y179"/>
    </row>
    <row r="180" spans="3:25" x14ac:dyDescent="0.3">
      <c r="C180" s="21" t="s">
        <v>33</v>
      </c>
      <c r="D180" s="21" t="s">
        <v>32</v>
      </c>
      <c r="E180" s="21">
        <v>251</v>
      </c>
      <c r="G180" s="20">
        <f t="shared" si="4"/>
        <v>2</v>
      </c>
      <c r="H180" s="20">
        <f t="shared" si="5"/>
        <v>1</v>
      </c>
      <c r="I180" s="21">
        <v>251</v>
      </c>
      <c r="Q180">
        <v>152</v>
      </c>
      <c r="R180">
        <v>198.88392487225525</v>
      </c>
      <c r="S180">
        <v>12.11607512774475</v>
      </c>
      <c r="T180"/>
      <c r="U180"/>
      <c r="V180"/>
      <c r="W180"/>
      <c r="X180"/>
      <c r="Y180"/>
    </row>
    <row r="181" spans="3:25" x14ac:dyDescent="0.3">
      <c r="C181" s="21" t="s">
        <v>31</v>
      </c>
      <c r="D181" s="21" t="s">
        <v>34</v>
      </c>
      <c r="E181" s="21">
        <v>295</v>
      </c>
      <c r="G181" s="20">
        <f t="shared" si="4"/>
        <v>1</v>
      </c>
      <c r="H181" s="20">
        <f t="shared" si="5"/>
        <v>2</v>
      </c>
      <c r="I181" s="21">
        <v>295</v>
      </c>
      <c r="Q181">
        <v>153</v>
      </c>
      <c r="R181">
        <v>298.14056158701999</v>
      </c>
      <c r="S181">
        <v>0.85943841298001189</v>
      </c>
      <c r="T181"/>
      <c r="U181"/>
      <c r="V181"/>
      <c r="W181"/>
      <c r="X181"/>
      <c r="Y181"/>
    </row>
    <row r="182" spans="3:25" x14ac:dyDescent="0.3">
      <c r="C182" s="21" t="s">
        <v>33</v>
      </c>
      <c r="D182" s="21" t="s">
        <v>34</v>
      </c>
      <c r="E182" s="21">
        <v>203</v>
      </c>
      <c r="G182" s="20">
        <f t="shared" si="4"/>
        <v>2</v>
      </c>
      <c r="H182" s="20">
        <f t="shared" si="5"/>
        <v>2</v>
      </c>
      <c r="I182" s="21">
        <v>203</v>
      </c>
      <c r="Q182">
        <v>154</v>
      </c>
      <c r="R182">
        <v>298.14056158701999</v>
      </c>
      <c r="S182">
        <v>4.8594384129800119</v>
      </c>
      <c r="T182"/>
      <c r="U182"/>
      <c r="V182"/>
      <c r="W182"/>
      <c r="X182"/>
      <c r="Y182"/>
    </row>
    <row r="183" spans="3:25" x14ac:dyDescent="0.3">
      <c r="C183" s="21" t="s">
        <v>31</v>
      </c>
      <c r="D183" s="21" t="s">
        <v>32</v>
      </c>
      <c r="E183" s="21">
        <v>373</v>
      </c>
      <c r="G183" s="20">
        <f t="shared" si="4"/>
        <v>1</v>
      </c>
      <c r="H183" s="20">
        <f t="shared" si="5"/>
        <v>1</v>
      </c>
      <c r="I183" s="21">
        <v>373</v>
      </c>
      <c r="Q183">
        <v>155</v>
      </c>
      <c r="R183">
        <v>260.24796298853744</v>
      </c>
      <c r="S183">
        <v>0.75203701146256208</v>
      </c>
      <c r="T183"/>
      <c r="U183"/>
      <c r="V183"/>
      <c r="W183"/>
      <c r="X183"/>
      <c r="Y183"/>
    </row>
    <row r="184" spans="3:25" x14ac:dyDescent="0.3">
      <c r="C184" s="21" t="s">
        <v>33</v>
      </c>
      <c r="D184" s="21" t="s">
        <v>34</v>
      </c>
      <c r="E184" s="21">
        <v>192</v>
      </c>
      <c r="G184" s="20">
        <f t="shared" si="4"/>
        <v>2</v>
      </c>
      <c r="H184" s="20">
        <f t="shared" si="5"/>
        <v>2</v>
      </c>
      <c r="I184" s="21">
        <v>192</v>
      </c>
      <c r="Q184">
        <v>156</v>
      </c>
      <c r="R184">
        <v>198.88392487225525</v>
      </c>
      <c r="S184">
        <v>9.1160751277447503</v>
      </c>
      <c r="T184"/>
      <c r="U184"/>
      <c r="V184"/>
      <c r="W184"/>
      <c r="X184"/>
      <c r="Y184"/>
    </row>
    <row r="185" spans="3:25" x14ac:dyDescent="0.3">
      <c r="C185" s="21" t="s">
        <v>33</v>
      </c>
      <c r="D185" s="21" t="s">
        <v>32</v>
      </c>
      <c r="E185" s="21">
        <v>250</v>
      </c>
      <c r="G185" s="20">
        <f t="shared" si="4"/>
        <v>2</v>
      </c>
      <c r="H185" s="20">
        <f t="shared" si="5"/>
        <v>1</v>
      </c>
      <c r="I185" s="21">
        <v>250</v>
      </c>
      <c r="Q185">
        <v>157</v>
      </c>
      <c r="R185">
        <v>298.14056158701999</v>
      </c>
      <c r="S185">
        <v>-2.1405615870199881</v>
      </c>
      <c r="T185"/>
      <c r="U185"/>
      <c r="V185"/>
      <c r="W185"/>
      <c r="X185"/>
      <c r="Y185"/>
    </row>
    <row r="186" spans="3:25" x14ac:dyDescent="0.3">
      <c r="C186" s="21" t="s">
        <v>31</v>
      </c>
      <c r="D186" s="21" t="s">
        <v>32</v>
      </c>
      <c r="E186" s="21">
        <v>356</v>
      </c>
      <c r="G186" s="20">
        <f t="shared" si="4"/>
        <v>1</v>
      </c>
      <c r="H186" s="20">
        <f t="shared" si="5"/>
        <v>1</v>
      </c>
      <c r="I186" s="21">
        <v>356</v>
      </c>
      <c r="Q186">
        <v>158</v>
      </c>
      <c r="R186">
        <v>198.88392487225525</v>
      </c>
      <c r="S186">
        <v>-13.88392487225525</v>
      </c>
      <c r="T186"/>
      <c r="U186"/>
      <c r="V186"/>
      <c r="W186"/>
      <c r="X186"/>
      <c r="Y186"/>
    </row>
    <row r="187" spans="3:25" x14ac:dyDescent="0.3">
      <c r="C187" s="21" t="s">
        <v>33</v>
      </c>
      <c r="D187" s="21" t="s">
        <v>32</v>
      </c>
      <c r="E187" s="21">
        <v>273</v>
      </c>
      <c r="G187" s="20">
        <f t="shared" si="4"/>
        <v>2</v>
      </c>
      <c r="H187" s="20">
        <f t="shared" si="5"/>
        <v>1</v>
      </c>
      <c r="I187" s="21">
        <v>273</v>
      </c>
      <c r="Q187">
        <v>159</v>
      </c>
      <c r="R187">
        <v>359.50459970330218</v>
      </c>
      <c r="S187">
        <v>0.49540029669782371</v>
      </c>
      <c r="T187"/>
      <c r="U187"/>
      <c r="V187"/>
      <c r="W187"/>
      <c r="X187"/>
      <c r="Y187"/>
    </row>
    <row r="188" spans="3:25" x14ac:dyDescent="0.3">
      <c r="C188" s="21" t="s">
        <v>33</v>
      </c>
      <c r="D188" s="21" t="s">
        <v>32</v>
      </c>
      <c r="E188" s="21">
        <v>251</v>
      </c>
      <c r="G188" s="20">
        <f t="shared" si="4"/>
        <v>2</v>
      </c>
      <c r="H188" s="20">
        <f t="shared" si="5"/>
        <v>1</v>
      </c>
      <c r="I188" s="21">
        <v>251</v>
      </c>
      <c r="Q188">
        <v>160</v>
      </c>
      <c r="R188">
        <v>198.88392487225525</v>
      </c>
      <c r="S188">
        <v>-13.88392487225525</v>
      </c>
      <c r="T188"/>
      <c r="U188"/>
      <c r="V188"/>
      <c r="W188"/>
      <c r="X188"/>
      <c r="Y188"/>
    </row>
    <row r="189" spans="3:25" x14ac:dyDescent="0.3">
      <c r="C189" s="21" t="s">
        <v>33</v>
      </c>
      <c r="D189" s="21" t="s">
        <v>34</v>
      </c>
      <c r="E189" s="21">
        <v>202</v>
      </c>
      <c r="G189" s="20">
        <f t="shared" si="4"/>
        <v>2</v>
      </c>
      <c r="H189" s="20">
        <f t="shared" si="5"/>
        <v>2</v>
      </c>
      <c r="I189" s="21">
        <v>202</v>
      </c>
      <c r="Q189">
        <v>161</v>
      </c>
      <c r="R189">
        <v>198.88392487225525</v>
      </c>
      <c r="S189">
        <v>-9.8839248722552497</v>
      </c>
      <c r="T189"/>
      <c r="U189"/>
      <c r="V189"/>
      <c r="W189"/>
      <c r="X189"/>
      <c r="Y189"/>
    </row>
    <row r="190" spans="3:25" x14ac:dyDescent="0.3">
      <c r="C190" s="21" t="s">
        <v>31</v>
      </c>
      <c r="D190" s="21" t="s">
        <v>34</v>
      </c>
      <c r="E190" s="21">
        <v>303</v>
      </c>
      <c r="G190" s="20">
        <f t="shared" si="4"/>
        <v>1</v>
      </c>
      <c r="H190" s="20">
        <f t="shared" si="5"/>
        <v>2</v>
      </c>
      <c r="I190" s="21">
        <v>303</v>
      </c>
      <c r="Q190">
        <v>162</v>
      </c>
      <c r="R190">
        <v>298.14056158701999</v>
      </c>
      <c r="S190">
        <v>0.85943841298001189</v>
      </c>
      <c r="T190"/>
      <c r="U190"/>
      <c r="V190"/>
      <c r="W190"/>
      <c r="X190"/>
      <c r="Y190"/>
    </row>
    <row r="191" spans="3:25" x14ac:dyDescent="0.3">
      <c r="C191" s="21" t="s">
        <v>31</v>
      </c>
      <c r="D191" s="21" t="s">
        <v>32</v>
      </c>
      <c r="E191" s="21">
        <v>349</v>
      </c>
      <c r="G191" s="20">
        <f t="shared" si="4"/>
        <v>1</v>
      </c>
      <c r="H191" s="20">
        <f t="shared" si="5"/>
        <v>1</v>
      </c>
      <c r="I191" s="21">
        <v>349</v>
      </c>
      <c r="Q191">
        <v>163</v>
      </c>
      <c r="R191">
        <v>198.88392487225525</v>
      </c>
      <c r="S191">
        <v>-5.8839248722552497</v>
      </c>
      <c r="T191"/>
      <c r="U191"/>
      <c r="V191"/>
      <c r="W191"/>
      <c r="X191"/>
      <c r="Y191"/>
    </row>
    <row r="192" spans="3:25" x14ac:dyDescent="0.3">
      <c r="C192" s="21" t="s">
        <v>31</v>
      </c>
      <c r="D192" s="21" t="s">
        <v>32</v>
      </c>
      <c r="E192" s="21">
        <v>355</v>
      </c>
      <c r="G192" s="20">
        <f t="shared" si="4"/>
        <v>1</v>
      </c>
      <c r="H192" s="20">
        <f t="shared" si="5"/>
        <v>1</v>
      </c>
      <c r="I192" s="21">
        <v>355</v>
      </c>
      <c r="Q192">
        <v>164</v>
      </c>
      <c r="R192">
        <v>198.88392487225525</v>
      </c>
      <c r="S192">
        <v>-7.8839248722552497</v>
      </c>
      <c r="T192"/>
      <c r="U192"/>
      <c r="V192"/>
      <c r="W192"/>
      <c r="X192"/>
      <c r="Y192"/>
    </row>
    <row r="193" spans="3:25" x14ac:dyDescent="0.3">
      <c r="C193" s="21" t="s">
        <v>33</v>
      </c>
      <c r="D193" s="21" t="s">
        <v>32</v>
      </c>
      <c r="E193" s="21">
        <v>268</v>
      </c>
      <c r="G193" s="20">
        <f t="shared" si="4"/>
        <v>2</v>
      </c>
      <c r="H193" s="20">
        <f t="shared" si="5"/>
        <v>1</v>
      </c>
      <c r="I193" s="21">
        <v>268</v>
      </c>
      <c r="Q193">
        <v>165</v>
      </c>
      <c r="R193">
        <v>260.24796298853744</v>
      </c>
      <c r="S193">
        <v>6.7520370114625621</v>
      </c>
      <c r="T193"/>
      <c r="U193"/>
      <c r="V193"/>
      <c r="W193"/>
      <c r="X193"/>
      <c r="Y193"/>
    </row>
    <row r="194" spans="3:25" x14ac:dyDescent="0.3">
      <c r="C194" s="21" t="s">
        <v>31</v>
      </c>
      <c r="D194" s="21" t="s">
        <v>32</v>
      </c>
      <c r="E194" s="21">
        <v>368</v>
      </c>
      <c r="G194" s="20">
        <f t="shared" si="4"/>
        <v>1</v>
      </c>
      <c r="H194" s="20">
        <f t="shared" si="5"/>
        <v>1</v>
      </c>
      <c r="I194" s="21">
        <v>368</v>
      </c>
      <c r="Q194">
        <v>166</v>
      </c>
      <c r="R194">
        <v>198.88392487225525</v>
      </c>
      <c r="S194">
        <v>14.11607512774475</v>
      </c>
      <c r="T194"/>
      <c r="U194"/>
      <c r="V194"/>
      <c r="W194"/>
      <c r="X194"/>
      <c r="Y194"/>
    </row>
    <row r="195" spans="3:25" x14ac:dyDescent="0.3">
      <c r="C195" s="21" t="s">
        <v>33</v>
      </c>
      <c r="D195" s="21" t="s">
        <v>32</v>
      </c>
      <c r="E195" s="21">
        <v>249</v>
      </c>
      <c r="G195" s="20">
        <f t="shared" si="4"/>
        <v>2</v>
      </c>
      <c r="H195" s="20">
        <f t="shared" si="5"/>
        <v>1</v>
      </c>
      <c r="I195" s="21">
        <v>249</v>
      </c>
      <c r="Q195">
        <v>167</v>
      </c>
      <c r="R195">
        <v>260.24796298853744</v>
      </c>
      <c r="S195">
        <v>-7.2479629885374379</v>
      </c>
      <c r="T195"/>
      <c r="U195"/>
      <c r="V195"/>
      <c r="W195"/>
      <c r="X195"/>
      <c r="Y195"/>
    </row>
    <row r="196" spans="3:25" x14ac:dyDescent="0.3">
      <c r="C196" s="21" t="s">
        <v>33</v>
      </c>
      <c r="D196" s="21" t="s">
        <v>32</v>
      </c>
      <c r="E196" s="21">
        <v>270</v>
      </c>
      <c r="G196" s="20">
        <f t="shared" si="4"/>
        <v>2</v>
      </c>
      <c r="H196" s="20">
        <f t="shared" si="5"/>
        <v>1</v>
      </c>
      <c r="I196" s="21">
        <v>270</v>
      </c>
      <c r="Q196">
        <v>168</v>
      </c>
      <c r="R196">
        <v>198.88392487225525</v>
      </c>
      <c r="S196">
        <v>6.1160751277447503</v>
      </c>
      <c r="T196"/>
      <c r="U196"/>
      <c r="V196"/>
      <c r="W196"/>
      <c r="X196"/>
      <c r="Y196"/>
    </row>
    <row r="197" spans="3:25" x14ac:dyDescent="0.3">
      <c r="C197" s="21" t="s">
        <v>33</v>
      </c>
      <c r="D197" s="21" t="s">
        <v>34</v>
      </c>
      <c r="E197" s="21">
        <v>195</v>
      </c>
      <c r="G197" s="20">
        <f t="shared" ref="G197:G207" si="6">IF(C197="weekend",1,2)</f>
        <v>2</v>
      </c>
      <c r="H197" s="20">
        <f t="shared" ref="H197:H207" si="7">IF(D197="sunny",1,2)</f>
        <v>2</v>
      </c>
      <c r="I197" s="21">
        <v>195</v>
      </c>
      <c r="Q197">
        <v>169</v>
      </c>
      <c r="R197">
        <v>298.14056158701999</v>
      </c>
      <c r="S197">
        <v>-4.1405615870199881</v>
      </c>
      <c r="T197"/>
      <c r="U197"/>
      <c r="V197"/>
      <c r="W197"/>
      <c r="X197"/>
      <c r="Y197"/>
    </row>
    <row r="198" spans="3:25" x14ac:dyDescent="0.3">
      <c r="C198" s="21" t="s">
        <v>33</v>
      </c>
      <c r="D198" s="21" t="s">
        <v>32</v>
      </c>
      <c r="E198" s="21">
        <v>270</v>
      </c>
      <c r="G198" s="20">
        <f t="shared" si="6"/>
        <v>2</v>
      </c>
      <c r="H198" s="20">
        <f t="shared" si="7"/>
        <v>1</v>
      </c>
      <c r="I198" s="21">
        <v>270</v>
      </c>
      <c r="Q198">
        <v>170</v>
      </c>
      <c r="R198">
        <v>198.88392487225525</v>
      </c>
      <c r="S198">
        <v>10.11607512774475</v>
      </c>
      <c r="T198"/>
      <c r="U198"/>
      <c r="V198"/>
      <c r="W198"/>
      <c r="X198"/>
      <c r="Y198"/>
    </row>
    <row r="199" spans="3:25" x14ac:dyDescent="0.3">
      <c r="C199" s="21" t="s">
        <v>33</v>
      </c>
      <c r="D199" s="21" t="s">
        <v>32</v>
      </c>
      <c r="E199" s="21">
        <v>261</v>
      </c>
      <c r="G199" s="20">
        <f t="shared" si="6"/>
        <v>2</v>
      </c>
      <c r="H199" s="20">
        <f t="shared" si="7"/>
        <v>1</v>
      </c>
      <c r="I199" s="21">
        <v>261</v>
      </c>
      <c r="Q199">
        <v>171</v>
      </c>
      <c r="R199">
        <v>260.24796298853744</v>
      </c>
      <c r="S199">
        <v>-2.2479629885374379</v>
      </c>
      <c r="T199"/>
      <c r="U199"/>
      <c r="V199"/>
      <c r="W199"/>
      <c r="X199"/>
      <c r="Y199"/>
    </row>
    <row r="200" spans="3:25" x14ac:dyDescent="0.3">
      <c r="C200" s="21" t="s">
        <v>31</v>
      </c>
      <c r="D200" s="21" t="s">
        <v>34</v>
      </c>
      <c r="E200" s="21">
        <v>295</v>
      </c>
      <c r="G200" s="20">
        <f t="shared" si="6"/>
        <v>1</v>
      </c>
      <c r="H200" s="20">
        <f t="shared" si="7"/>
        <v>2</v>
      </c>
      <c r="I200" s="21">
        <v>295</v>
      </c>
      <c r="Q200">
        <v>172</v>
      </c>
      <c r="R200">
        <v>198.88392487225525</v>
      </c>
      <c r="S200">
        <v>13.11607512774475</v>
      </c>
      <c r="T200"/>
      <c r="U200"/>
      <c r="V200"/>
      <c r="W200"/>
      <c r="X200"/>
      <c r="Y200"/>
    </row>
    <row r="201" spans="3:25" x14ac:dyDescent="0.3">
      <c r="C201" s="21" t="s">
        <v>33</v>
      </c>
      <c r="D201" s="21" t="s">
        <v>34</v>
      </c>
      <c r="E201" s="21">
        <v>185</v>
      </c>
      <c r="G201" s="20">
        <f t="shared" si="6"/>
        <v>2</v>
      </c>
      <c r="H201" s="20">
        <f t="shared" si="7"/>
        <v>2</v>
      </c>
      <c r="I201" s="21">
        <v>185</v>
      </c>
      <c r="Q201">
        <v>173</v>
      </c>
      <c r="R201">
        <v>198.88392487225525</v>
      </c>
      <c r="S201">
        <v>-3.8839248722552497</v>
      </c>
      <c r="T201"/>
      <c r="U201"/>
      <c r="V201"/>
      <c r="W201"/>
      <c r="X201"/>
      <c r="Y201"/>
    </row>
    <row r="202" spans="3:25" x14ac:dyDescent="0.3">
      <c r="C202" s="21" t="s">
        <v>33</v>
      </c>
      <c r="D202" s="21" t="s">
        <v>34</v>
      </c>
      <c r="E202" s="21">
        <v>196</v>
      </c>
      <c r="G202" s="20">
        <f t="shared" si="6"/>
        <v>2</v>
      </c>
      <c r="H202" s="20">
        <f t="shared" si="7"/>
        <v>2</v>
      </c>
      <c r="I202" s="21">
        <v>196</v>
      </c>
      <c r="Q202">
        <v>174</v>
      </c>
      <c r="R202">
        <v>260.24796298853744</v>
      </c>
      <c r="S202">
        <v>-13.247962988537438</v>
      </c>
      <c r="T202"/>
      <c r="U202"/>
      <c r="V202"/>
      <c r="W202"/>
      <c r="X202"/>
      <c r="Y202"/>
    </row>
    <row r="203" spans="3:25" x14ac:dyDescent="0.3">
      <c r="C203" s="21" t="s">
        <v>33</v>
      </c>
      <c r="D203" s="21" t="s">
        <v>34</v>
      </c>
      <c r="E203" s="21">
        <v>193</v>
      </c>
      <c r="G203" s="20">
        <f t="shared" si="6"/>
        <v>2</v>
      </c>
      <c r="H203" s="20">
        <f t="shared" si="7"/>
        <v>2</v>
      </c>
      <c r="I203" s="21">
        <v>193</v>
      </c>
      <c r="Q203">
        <v>175</v>
      </c>
      <c r="R203">
        <v>198.88392487225525</v>
      </c>
      <c r="S203">
        <v>5.1160751277447503</v>
      </c>
      <c r="T203"/>
      <c r="U203"/>
      <c r="V203"/>
      <c r="W203"/>
      <c r="X203"/>
      <c r="Y203"/>
    </row>
    <row r="204" spans="3:25" x14ac:dyDescent="0.3">
      <c r="C204" s="21" t="s">
        <v>33</v>
      </c>
      <c r="D204" s="21" t="s">
        <v>34</v>
      </c>
      <c r="E204" s="21">
        <v>203</v>
      </c>
      <c r="G204" s="20">
        <f t="shared" si="6"/>
        <v>2</v>
      </c>
      <c r="H204" s="20">
        <f t="shared" si="7"/>
        <v>2</v>
      </c>
      <c r="I204" s="21">
        <v>203</v>
      </c>
      <c r="Q204">
        <v>176</v>
      </c>
      <c r="R204">
        <v>260.24796298853744</v>
      </c>
      <c r="S204">
        <v>4.7520370114625621</v>
      </c>
      <c r="T204"/>
      <c r="U204"/>
      <c r="V204"/>
      <c r="W204"/>
      <c r="X204"/>
      <c r="Y204"/>
    </row>
    <row r="205" spans="3:25" x14ac:dyDescent="0.3">
      <c r="C205" s="21" t="s">
        <v>31</v>
      </c>
      <c r="D205" s="21" t="s">
        <v>34</v>
      </c>
      <c r="E205" s="21">
        <v>287</v>
      </c>
      <c r="G205" s="20">
        <f t="shared" si="6"/>
        <v>1</v>
      </c>
      <c r="H205" s="20">
        <f t="shared" si="7"/>
        <v>2</v>
      </c>
      <c r="I205" s="21">
        <v>287</v>
      </c>
      <c r="Q205">
        <v>177</v>
      </c>
      <c r="R205">
        <v>260.24796298853744</v>
      </c>
      <c r="S205">
        <v>-9.2479629885374379</v>
      </c>
      <c r="T205"/>
      <c r="U205"/>
      <c r="V205"/>
      <c r="W205"/>
      <c r="X205"/>
      <c r="Y205"/>
    </row>
    <row r="206" spans="3:25" x14ac:dyDescent="0.3">
      <c r="C206" s="21" t="s">
        <v>33</v>
      </c>
      <c r="D206" s="21" t="s">
        <v>32</v>
      </c>
      <c r="E206" s="21">
        <v>248</v>
      </c>
      <c r="G206" s="20">
        <f t="shared" si="6"/>
        <v>2</v>
      </c>
      <c r="H206" s="20">
        <f t="shared" si="7"/>
        <v>1</v>
      </c>
      <c r="I206" s="21">
        <v>248</v>
      </c>
      <c r="Q206">
        <v>178</v>
      </c>
      <c r="R206">
        <v>298.14056158701999</v>
      </c>
      <c r="S206">
        <v>-3.1405615870199881</v>
      </c>
      <c r="T206"/>
      <c r="U206"/>
      <c r="V206"/>
      <c r="W206"/>
      <c r="X206"/>
      <c r="Y206"/>
    </row>
    <row r="207" spans="3:25" x14ac:dyDescent="0.3">
      <c r="C207" s="21" t="s">
        <v>33</v>
      </c>
      <c r="D207" s="21" t="s">
        <v>34</v>
      </c>
      <c r="E207" s="21">
        <v>200</v>
      </c>
      <c r="G207" s="20">
        <f t="shared" si="6"/>
        <v>2</v>
      </c>
      <c r="H207" s="20">
        <f t="shared" si="7"/>
        <v>2</v>
      </c>
      <c r="I207" s="21">
        <v>200</v>
      </c>
      <c r="Q207">
        <v>179</v>
      </c>
      <c r="R207">
        <v>198.88392487225525</v>
      </c>
      <c r="S207">
        <v>4.1160751277447503</v>
      </c>
      <c r="T207"/>
      <c r="U207"/>
      <c r="V207"/>
      <c r="W207"/>
      <c r="X207"/>
      <c r="Y207"/>
    </row>
    <row r="208" spans="3:25" x14ac:dyDescent="0.3">
      <c r="Q208">
        <v>180</v>
      </c>
      <c r="R208">
        <v>359.50459970330218</v>
      </c>
      <c r="S208">
        <v>13.495400296697824</v>
      </c>
      <c r="T208"/>
      <c r="U208"/>
      <c r="V208"/>
      <c r="W208"/>
      <c r="X208"/>
      <c r="Y208"/>
    </row>
    <row r="209" spans="17:25" x14ac:dyDescent="0.3">
      <c r="Q209">
        <v>181</v>
      </c>
      <c r="R209">
        <v>198.88392487225525</v>
      </c>
      <c r="S209">
        <v>-6.8839248722552497</v>
      </c>
      <c r="T209"/>
      <c r="U209"/>
      <c r="V209"/>
      <c r="W209"/>
      <c r="X209"/>
      <c r="Y209"/>
    </row>
    <row r="210" spans="17:25" x14ac:dyDescent="0.3">
      <c r="Q210">
        <v>182</v>
      </c>
      <c r="R210">
        <v>260.24796298853744</v>
      </c>
      <c r="S210">
        <v>-10.247962988537438</v>
      </c>
      <c r="T210"/>
      <c r="U210"/>
      <c r="V210"/>
      <c r="W210"/>
      <c r="X210"/>
      <c r="Y210"/>
    </row>
    <row r="211" spans="17:25" x14ac:dyDescent="0.3">
      <c r="Q211">
        <v>183</v>
      </c>
      <c r="R211">
        <v>359.50459970330218</v>
      </c>
      <c r="S211">
        <v>-3.5045997033021763</v>
      </c>
      <c r="T211"/>
      <c r="U211"/>
      <c r="V211"/>
      <c r="W211"/>
      <c r="X211"/>
      <c r="Y211"/>
    </row>
    <row r="212" spans="17:25" x14ac:dyDescent="0.3">
      <c r="Q212">
        <v>184</v>
      </c>
      <c r="R212">
        <v>260.24796298853744</v>
      </c>
      <c r="S212">
        <v>12.752037011462562</v>
      </c>
      <c r="T212"/>
      <c r="U212"/>
      <c r="V212"/>
      <c r="W212"/>
      <c r="X212"/>
      <c r="Y212"/>
    </row>
    <row r="213" spans="17:25" x14ac:dyDescent="0.3">
      <c r="Q213">
        <v>185</v>
      </c>
      <c r="R213">
        <v>260.24796298853744</v>
      </c>
      <c r="S213">
        <v>-9.2479629885374379</v>
      </c>
      <c r="T213"/>
      <c r="U213"/>
      <c r="V213"/>
      <c r="W213"/>
      <c r="X213"/>
      <c r="Y213"/>
    </row>
    <row r="214" spans="17:25" x14ac:dyDescent="0.3">
      <c r="Q214">
        <v>186</v>
      </c>
      <c r="R214">
        <v>198.88392487225525</v>
      </c>
      <c r="S214">
        <v>3.1160751277447503</v>
      </c>
      <c r="T214"/>
      <c r="U214"/>
      <c r="V214"/>
      <c r="W214"/>
      <c r="X214"/>
      <c r="Y214"/>
    </row>
    <row r="215" spans="17:25" x14ac:dyDescent="0.3">
      <c r="Q215">
        <v>187</v>
      </c>
      <c r="R215">
        <v>298.14056158701999</v>
      </c>
      <c r="S215">
        <v>4.8594384129800119</v>
      </c>
      <c r="T215"/>
      <c r="U215"/>
      <c r="V215"/>
      <c r="W215"/>
      <c r="X215"/>
      <c r="Y215"/>
    </row>
    <row r="216" spans="17:25" x14ac:dyDescent="0.3">
      <c r="Q216">
        <v>188</v>
      </c>
      <c r="R216">
        <v>359.50459970330218</v>
      </c>
      <c r="S216">
        <v>-10.504599703302176</v>
      </c>
      <c r="T216"/>
      <c r="U216"/>
      <c r="V216"/>
      <c r="W216"/>
      <c r="X216"/>
      <c r="Y216"/>
    </row>
    <row r="217" spans="17:25" x14ac:dyDescent="0.3">
      <c r="Q217">
        <v>189</v>
      </c>
      <c r="R217">
        <v>359.50459970330218</v>
      </c>
      <c r="S217">
        <v>-4.5045997033021763</v>
      </c>
      <c r="T217"/>
      <c r="U217"/>
      <c r="V217"/>
      <c r="W217"/>
      <c r="X217"/>
      <c r="Y217"/>
    </row>
    <row r="218" spans="17:25" x14ac:dyDescent="0.3">
      <c r="Q218">
        <v>190</v>
      </c>
      <c r="R218">
        <v>260.24796298853744</v>
      </c>
      <c r="S218">
        <v>7.7520370114625621</v>
      </c>
      <c r="T218"/>
      <c r="U218"/>
      <c r="V218"/>
      <c r="W218"/>
      <c r="X218"/>
      <c r="Y218"/>
    </row>
    <row r="219" spans="17:25" x14ac:dyDescent="0.3">
      <c r="Q219">
        <v>191</v>
      </c>
      <c r="R219">
        <v>359.50459970330218</v>
      </c>
      <c r="S219">
        <v>8.4954002966978237</v>
      </c>
      <c r="T219"/>
      <c r="U219"/>
      <c r="V219"/>
      <c r="W219"/>
      <c r="X219"/>
      <c r="Y219"/>
    </row>
    <row r="220" spans="17:25" x14ac:dyDescent="0.3">
      <c r="Q220">
        <v>192</v>
      </c>
      <c r="R220">
        <v>260.24796298853744</v>
      </c>
      <c r="S220">
        <v>-11.247962988537438</v>
      </c>
      <c r="T220"/>
      <c r="U220"/>
      <c r="V220"/>
      <c r="W220"/>
      <c r="X220"/>
      <c r="Y220"/>
    </row>
    <row r="221" spans="17:25" x14ac:dyDescent="0.3">
      <c r="Q221">
        <v>193</v>
      </c>
      <c r="R221">
        <v>260.24796298853744</v>
      </c>
      <c r="S221">
        <v>9.7520370114625621</v>
      </c>
      <c r="T221"/>
      <c r="U221"/>
      <c r="V221"/>
      <c r="W221"/>
      <c r="X221"/>
      <c r="Y221"/>
    </row>
    <row r="222" spans="17:25" x14ac:dyDescent="0.3">
      <c r="Q222">
        <v>194</v>
      </c>
      <c r="R222">
        <v>198.88392487225525</v>
      </c>
      <c r="S222">
        <v>-3.8839248722552497</v>
      </c>
      <c r="T222"/>
      <c r="U222"/>
      <c r="V222"/>
      <c r="W222"/>
      <c r="X222"/>
      <c r="Y222"/>
    </row>
    <row r="223" spans="17:25" x14ac:dyDescent="0.3">
      <c r="Q223">
        <v>195</v>
      </c>
      <c r="R223">
        <v>260.24796298853744</v>
      </c>
      <c r="S223">
        <v>9.7520370114625621</v>
      </c>
      <c r="T223"/>
      <c r="U223"/>
      <c r="V223"/>
      <c r="W223"/>
      <c r="X223"/>
      <c r="Y223"/>
    </row>
    <row r="224" spans="17:25" x14ac:dyDescent="0.3">
      <c r="Q224">
        <v>196</v>
      </c>
      <c r="R224">
        <v>260.24796298853744</v>
      </c>
      <c r="S224">
        <v>0.75203701146256208</v>
      </c>
      <c r="T224"/>
      <c r="U224"/>
      <c r="V224"/>
      <c r="W224"/>
      <c r="X224"/>
      <c r="Y224"/>
    </row>
    <row r="225" spans="17:25" x14ac:dyDescent="0.3">
      <c r="Q225">
        <v>197</v>
      </c>
      <c r="R225">
        <v>298.14056158701999</v>
      </c>
      <c r="S225">
        <v>-3.1405615870199881</v>
      </c>
      <c r="T225"/>
      <c r="U225"/>
      <c r="V225"/>
      <c r="W225"/>
      <c r="X225"/>
      <c r="Y225"/>
    </row>
    <row r="226" spans="17:25" x14ac:dyDescent="0.3">
      <c r="Q226">
        <v>198</v>
      </c>
      <c r="R226">
        <v>198.88392487225525</v>
      </c>
      <c r="S226">
        <v>-13.88392487225525</v>
      </c>
      <c r="T226"/>
      <c r="U226"/>
      <c r="V226"/>
      <c r="W226"/>
      <c r="X226"/>
      <c r="Y226"/>
    </row>
    <row r="227" spans="17:25" x14ac:dyDescent="0.3">
      <c r="Q227">
        <v>199</v>
      </c>
      <c r="R227">
        <v>198.88392487225525</v>
      </c>
      <c r="S227">
        <v>-2.8839248722552497</v>
      </c>
      <c r="T227"/>
      <c r="U227"/>
      <c r="V227"/>
      <c r="W227"/>
      <c r="X227"/>
      <c r="Y227"/>
    </row>
    <row r="228" spans="17:25" x14ac:dyDescent="0.3">
      <c r="Q228">
        <v>200</v>
      </c>
      <c r="R228">
        <v>198.88392487225525</v>
      </c>
      <c r="S228">
        <v>-5.8839248722552497</v>
      </c>
      <c r="T228"/>
      <c r="U228"/>
      <c r="V228"/>
      <c r="W228"/>
      <c r="X228"/>
      <c r="Y228"/>
    </row>
    <row r="229" spans="17:25" x14ac:dyDescent="0.3">
      <c r="Q229">
        <v>201</v>
      </c>
      <c r="R229">
        <v>198.88392487225525</v>
      </c>
      <c r="S229">
        <v>4.1160751277447503</v>
      </c>
      <c r="T229"/>
      <c r="U229"/>
      <c r="V229"/>
      <c r="W229"/>
      <c r="X229"/>
      <c r="Y229"/>
    </row>
    <row r="230" spans="17:25" x14ac:dyDescent="0.3">
      <c r="Q230">
        <v>202</v>
      </c>
      <c r="R230">
        <v>298.14056158701999</v>
      </c>
      <c r="S230">
        <v>-11.140561587019988</v>
      </c>
      <c r="T230"/>
      <c r="U230"/>
      <c r="V230"/>
      <c r="W230"/>
      <c r="X230"/>
      <c r="Y230"/>
    </row>
    <row r="231" spans="17:25" x14ac:dyDescent="0.3">
      <c r="Q231">
        <v>203</v>
      </c>
      <c r="R231">
        <v>260.24796298853744</v>
      </c>
      <c r="S231">
        <v>-12.247962988537438</v>
      </c>
      <c r="T231"/>
      <c r="U231"/>
      <c r="V231"/>
      <c r="W231"/>
      <c r="X231"/>
      <c r="Y231"/>
    </row>
    <row r="232" spans="17:25" ht="15" thickBot="1" x14ac:dyDescent="0.35">
      <c r="Q232" s="16">
        <v>204</v>
      </c>
      <c r="R232" s="16">
        <v>198.88392487225525</v>
      </c>
      <c r="S232" s="16">
        <v>1.1160751277447503</v>
      </c>
      <c r="T232"/>
      <c r="U232"/>
      <c r="V232"/>
      <c r="W232"/>
      <c r="X232"/>
      <c r="Y232"/>
    </row>
  </sheetData>
  <mergeCells count="3">
    <mergeCell ref="J11:O20"/>
    <mergeCell ref="J25:K25"/>
    <mergeCell ref="M25:N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57"/>
  <sheetViews>
    <sheetView zoomScale="90" zoomScaleNormal="90" workbookViewId="0"/>
  </sheetViews>
  <sheetFormatPr defaultRowHeight="13.2" x14ac:dyDescent="0.25"/>
  <cols>
    <col min="1" max="1" width="15.33203125" customWidth="1"/>
    <col min="2" max="2" width="8.88671875" customWidth="1"/>
    <col min="5" max="5" width="12.5546875" customWidth="1"/>
    <col min="6" max="9" width="13.109375" customWidth="1"/>
    <col min="20" max="20" width="13.21875" customWidth="1"/>
  </cols>
  <sheetData>
    <row r="1" spans="1:25" ht="28.8" thickBot="1" x14ac:dyDescent="0.55000000000000004">
      <c r="A1" s="1" t="s">
        <v>35</v>
      </c>
    </row>
    <row r="2" spans="1:25" x14ac:dyDescent="0.25">
      <c r="L2" s="5" t="s">
        <v>7</v>
      </c>
      <c r="M2" s="6"/>
      <c r="N2" s="6"/>
      <c r="O2" s="6"/>
      <c r="P2" s="6"/>
      <c r="Q2" s="6"/>
      <c r="R2" s="7"/>
    </row>
    <row r="3" spans="1:25" x14ac:dyDescent="0.25">
      <c r="L3" s="8" t="s">
        <v>10</v>
      </c>
      <c r="M3" s="9"/>
      <c r="N3" s="9"/>
      <c r="O3" s="9"/>
      <c r="P3" s="9"/>
      <c r="Q3" s="9"/>
      <c r="R3" s="10"/>
    </row>
    <row r="4" spans="1:25" x14ac:dyDescent="0.25">
      <c r="L4" s="11" t="s">
        <v>14</v>
      </c>
      <c r="M4" s="9"/>
      <c r="N4" s="9"/>
      <c r="O4" s="9"/>
      <c r="P4" s="9"/>
      <c r="Q4" s="9"/>
      <c r="R4" s="10"/>
      <c r="T4" t="s">
        <v>95</v>
      </c>
    </row>
    <row r="5" spans="1:25" ht="40.200000000000003" thickBot="1" x14ac:dyDescent="0.3">
      <c r="B5" s="50" t="s">
        <v>8</v>
      </c>
      <c r="C5" s="50"/>
      <c r="D5" s="50"/>
      <c r="E5" s="50"/>
      <c r="F5" s="50"/>
      <c r="H5" s="4" t="s">
        <v>2</v>
      </c>
      <c r="I5" s="4" t="s">
        <v>3</v>
      </c>
      <c r="J5" s="4" t="s">
        <v>4</v>
      </c>
      <c r="K5" s="4" t="s">
        <v>9</v>
      </c>
      <c r="L5" s="11" t="s">
        <v>11</v>
      </c>
      <c r="M5" s="9"/>
      <c r="N5" s="9"/>
      <c r="O5" s="9"/>
      <c r="P5" s="9"/>
      <c r="Q5" s="9"/>
      <c r="R5" s="10"/>
    </row>
    <row r="6" spans="1:25" ht="26.4" x14ac:dyDescent="0.25">
      <c r="B6" s="3" t="s">
        <v>1</v>
      </c>
      <c r="C6" s="4" t="s">
        <v>2</v>
      </c>
      <c r="D6" s="4" t="s">
        <v>3</v>
      </c>
      <c r="E6" s="4" t="s">
        <v>4</v>
      </c>
      <c r="F6" s="4" t="s">
        <v>9</v>
      </c>
      <c r="H6">
        <f>IF(C6="Yes",1,2)</f>
        <v>2</v>
      </c>
      <c r="I6">
        <f>IF(D6="Yes",1,2)</f>
        <v>2</v>
      </c>
      <c r="J6" s="2">
        <v>0</v>
      </c>
      <c r="K6" s="2">
        <v>36</v>
      </c>
      <c r="L6" s="12" t="s">
        <v>12</v>
      </c>
      <c r="M6" s="13"/>
      <c r="N6" s="9"/>
      <c r="O6" s="9"/>
      <c r="P6" s="9"/>
      <c r="Q6" s="9"/>
      <c r="R6" s="10"/>
      <c r="T6" s="71" t="s">
        <v>96</v>
      </c>
      <c r="U6" s="71"/>
    </row>
    <row r="7" spans="1:25" x14ac:dyDescent="0.25">
      <c r="B7" s="2">
        <v>1</v>
      </c>
      <c r="C7" s="2" t="s">
        <v>5</v>
      </c>
      <c r="D7" s="2" t="s">
        <v>5</v>
      </c>
      <c r="E7" s="2">
        <v>0</v>
      </c>
      <c r="F7" s="2">
        <v>36</v>
      </c>
      <c r="H7">
        <f t="shared" ref="H7:I17" si="0">IF(C7="Yes",1,2)</f>
        <v>1</v>
      </c>
      <c r="I7">
        <f t="shared" si="0"/>
        <v>1</v>
      </c>
      <c r="J7" s="2">
        <v>1</v>
      </c>
      <c r="K7" s="2">
        <v>38</v>
      </c>
      <c r="L7" s="11" t="s">
        <v>13</v>
      </c>
      <c r="M7" s="9"/>
      <c r="N7" s="9"/>
      <c r="O7" s="9"/>
      <c r="P7" s="9"/>
      <c r="Q7" s="9"/>
      <c r="R7" s="10"/>
      <c r="T7" t="s">
        <v>97</v>
      </c>
      <c r="U7">
        <v>0.93888604852913471</v>
      </c>
    </row>
    <row r="8" spans="1:25" x14ac:dyDescent="0.25">
      <c r="B8" s="2">
        <v>2</v>
      </c>
      <c r="C8" s="2" t="s">
        <v>5</v>
      </c>
      <c r="D8" s="2" t="s">
        <v>5</v>
      </c>
      <c r="E8" s="2">
        <v>1</v>
      </c>
      <c r="F8" s="2">
        <v>38</v>
      </c>
      <c r="H8">
        <f t="shared" si="0"/>
        <v>1</v>
      </c>
      <c r="I8">
        <f t="shared" si="0"/>
        <v>1</v>
      </c>
      <c r="J8" s="2">
        <v>2</v>
      </c>
      <c r="K8" s="2">
        <v>40</v>
      </c>
      <c r="L8" s="8"/>
      <c r="M8" s="9"/>
      <c r="N8" s="9"/>
      <c r="O8" s="9"/>
      <c r="P8" s="9"/>
      <c r="Q8" s="9"/>
      <c r="R8" s="10"/>
      <c r="T8" t="s">
        <v>98</v>
      </c>
      <c r="U8">
        <v>0.8815070121226527</v>
      </c>
    </row>
    <row r="9" spans="1:25" x14ac:dyDescent="0.25">
      <c r="B9" s="2">
        <v>3</v>
      </c>
      <c r="C9" s="2" t="s">
        <v>5</v>
      </c>
      <c r="D9" s="2" t="s">
        <v>5</v>
      </c>
      <c r="E9" s="2">
        <v>2</v>
      </c>
      <c r="F9" s="2">
        <v>40</v>
      </c>
      <c r="H9">
        <f t="shared" si="0"/>
        <v>1</v>
      </c>
      <c r="I9">
        <f t="shared" si="0"/>
        <v>1</v>
      </c>
      <c r="J9" s="2">
        <v>0</v>
      </c>
      <c r="K9" s="2">
        <v>40</v>
      </c>
      <c r="L9" s="11" t="s">
        <v>16</v>
      </c>
      <c r="M9" s="9"/>
      <c r="N9" s="9"/>
      <c r="O9" s="9"/>
      <c r="P9" s="9"/>
      <c r="Q9" s="9"/>
      <c r="R9" s="10"/>
      <c r="T9" t="s">
        <v>99</v>
      </c>
      <c r="U9">
        <v>0.85517523703879783</v>
      </c>
    </row>
    <row r="10" spans="1:25" x14ac:dyDescent="0.25">
      <c r="B10" s="2">
        <v>4</v>
      </c>
      <c r="C10" s="2" t="s">
        <v>5</v>
      </c>
      <c r="D10" s="2" t="s">
        <v>6</v>
      </c>
      <c r="E10" s="2">
        <v>0</v>
      </c>
      <c r="F10" s="2">
        <v>40</v>
      </c>
      <c r="H10">
        <f t="shared" si="0"/>
        <v>1</v>
      </c>
      <c r="I10">
        <f t="shared" si="0"/>
        <v>2</v>
      </c>
      <c r="J10" s="2">
        <v>1</v>
      </c>
      <c r="K10" s="2">
        <v>42</v>
      </c>
      <c r="L10" s="11" t="s">
        <v>15</v>
      </c>
      <c r="M10" s="9"/>
      <c r="N10" s="9"/>
      <c r="O10" s="9"/>
      <c r="P10" s="9"/>
      <c r="Q10" s="9"/>
      <c r="R10" s="10"/>
      <c r="T10" t="s">
        <v>100</v>
      </c>
      <c r="U10">
        <v>4.8040299440889935</v>
      </c>
    </row>
    <row r="11" spans="1:25" ht="13.8" thickBot="1" x14ac:dyDescent="0.3">
      <c r="B11" s="2">
        <v>5</v>
      </c>
      <c r="C11" s="2" t="s">
        <v>5</v>
      </c>
      <c r="D11" s="2" t="s">
        <v>6</v>
      </c>
      <c r="E11" s="2">
        <v>1</v>
      </c>
      <c r="F11" s="2">
        <v>42</v>
      </c>
      <c r="H11">
        <f t="shared" si="0"/>
        <v>1</v>
      </c>
      <c r="I11">
        <f t="shared" si="0"/>
        <v>2</v>
      </c>
      <c r="J11" s="2">
        <v>2</v>
      </c>
      <c r="K11" s="2">
        <v>44</v>
      </c>
      <c r="L11" s="11"/>
      <c r="M11" s="9"/>
      <c r="N11" s="9"/>
      <c r="O11" s="9"/>
      <c r="P11" s="9"/>
      <c r="Q11" s="9"/>
      <c r="R11" s="10"/>
      <c r="T11" s="16" t="s">
        <v>101</v>
      </c>
      <c r="U11" s="16">
        <v>12</v>
      </c>
    </row>
    <row r="12" spans="1:25" x14ac:dyDescent="0.25">
      <c r="B12" s="2">
        <v>6</v>
      </c>
      <c r="C12" s="2" t="s">
        <v>5</v>
      </c>
      <c r="D12" s="2" t="s">
        <v>6</v>
      </c>
      <c r="E12" s="2">
        <v>2</v>
      </c>
      <c r="F12" s="2">
        <v>44</v>
      </c>
      <c r="H12">
        <f t="shared" si="0"/>
        <v>1</v>
      </c>
      <c r="I12">
        <f t="shared" si="0"/>
        <v>2</v>
      </c>
      <c r="J12" s="2">
        <v>0</v>
      </c>
      <c r="K12" s="2">
        <v>12</v>
      </c>
      <c r="L12" s="8" t="s">
        <v>24</v>
      </c>
      <c r="M12" s="9"/>
      <c r="N12" s="9"/>
      <c r="O12" s="9"/>
      <c r="P12" s="9"/>
      <c r="Q12" s="9"/>
      <c r="R12" s="10"/>
    </row>
    <row r="13" spans="1:25" ht="13.8" thickBot="1" x14ac:dyDescent="0.3">
      <c r="B13" s="2">
        <v>7</v>
      </c>
      <c r="C13" s="2" t="s">
        <v>6</v>
      </c>
      <c r="D13" s="2" t="s">
        <v>5</v>
      </c>
      <c r="E13" s="2">
        <v>0</v>
      </c>
      <c r="F13" s="2">
        <v>12</v>
      </c>
      <c r="H13">
        <f t="shared" si="0"/>
        <v>2</v>
      </c>
      <c r="I13">
        <f t="shared" si="0"/>
        <v>1</v>
      </c>
      <c r="J13" s="2">
        <v>1</v>
      </c>
      <c r="K13" s="2">
        <v>20</v>
      </c>
      <c r="L13" s="11" t="s">
        <v>17</v>
      </c>
      <c r="M13" s="9"/>
      <c r="N13" s="9"/>
      <c r="O13" s="9"/>
      <c r="P13" s="9"/>
      <c r="Q13" s="9"/>
      <c r="R13" s="10"/>
      <c r="T13" t="s">
        <v>102</v>
      </c>
    </row>
    <row r="14" spans="1:25" ht="13.8" thickBot="1" x14ac:dyDescent="0.3">
      <c r="B14" s="2">
        <v>8</v>
      </c>
      <c r="C14" s="2" t="s">
        <v>6</v>
      </c>
      <c r="D14" s="2" t="s">
        <v>5</v>
      </c>
      <c r="E14" s="2">
        <v>1</v>
      </c>
      <c r="F14" s="2">
        <v>20</v>
      </c>
      <c r="H14">
        <f t="shared" si="0"/>
        <v>2</v>
      </c>
      <c r="I14">
        <f t="shared" si="0"/>
        <v>1</v>
      </c>
      <c r="J14" s="2">
        <v>2</v>
      </c>
      <c r="K14" s="2">
        <v>30</v>
      </c>
      <c r="L14" s="11" t="s">
        <v>18</v>
      </c>
      <c r="M14" s="9"/>
      <c r="N14" s="9"/>
      <c r="O14" s="9"/>
      <c r="P14" s="9"/>
      <c r="Q14" s="9"/>
      <c r="R14" s="10"/>
      <c r="T14" s="72"/>
      <c r="U14" s="72" t="s">
        <v>107</v>
      </c>
      <c r="V14" s="72" t="s">
        <v>108</v>
      </c>
      <c r="W14" s="72" t="s">
        <v>109</v>
      </c>
      <c r="X14" s="72" t="s">
        <v>110</v>
      </c>
      <c r="Y14" s="72" t="s">
        <v>111</v>
      </c>
    </row>
    <row r="15" spans="1:25" x14ac:dyDescent="0.25">
      <c r="B15" s="2">
        <v>9</v>
      </c>
      <c r="C15" s="2" t="s">
        <v>6</v>
      </c>
      <c r="D15" s="2" t="s">
        <v>5</v>
      </c>
      <c r="E15" s="2">
        <v>2</v>
      </c>
      <c r="F15" s="2">
        <v>30</v>
      </c>
      <c r="H15">
        <f t="shared" si="0"/>
        <v>2</v>
      </c>
      <c r="I15">
        <f t="shared" si="0"/>
        <v>1</v>
      </c>
      <c r="J15" s="2">
        <v>0</v>
      </c>
      <c r="K15" s="2">
        <v>8</v>
      </c>
      <c r="L15" s="51"/>
      <c r="M15" s="52"/>
      <c r="N15" s="52"/>
      <c r="O15" s="52"/>
      <c r="P15" s="52"/>
      <c r="Q15" s="52"/>
      <c r="R15" s="53"/>
      <c r="T15" t="s">
        <v>103</v>
      </c>
      <c r="U15">
        <v>2</v>
      </c>
      <c r="V15">
        <v>1545.2083333333333</v>
      </c>
      <c r="W15">
        <v>772.60416666666663</v>
      </c>
      <c r="X15">
        <v>33.476930792377132</v>
      </c>
      <c r="Y15">
        <v>6.7860480094868609E-5</v>
      </c>
    </row>
    <row r="16" spans="1:25" x14ac:dyDescent="0.25">
      <c r="B16" s="2">
        <v>10</v>
      </c>
      <c r="C16" s="2" t="s">
        <v>6</v>
      </c>
      <c r="D16" s="2" t="s">
        <v>6</v>
      </c>
      <c r="E16" s="2">
        <v>0</v>
      </c>
      <c r="F16" s="2">
        <v>8</v>
      </c>
      <c r="H16">
        <f t="shared" si="0"/>
        <v>2</v>
      </c>
      <c r="I16">
        <f t="shared" si="0"/>
        <v>2</v>
      </c>
      <c r="J16" s="2">
        <v>1</v>
      </c>
      <c r="K16" s="2">
        <v>16</v>
      </c>
      <c r="L16" s="54"/>
      <c r="M16" s="55"/>
      <c r="N16" s="55"/>
      <c r="O16" s="55"/>
      <c r="P16" s="55"/>
      <c r="Q16" s="55"/>
      <c r="R16" s="56"/>
      <c r="T16" t="s">
        <v>104</v>
      </c>
      <c r="U16">
        <v>9</v>
      </c>
      <c r="V16">
        <v>207.70833333333331</v>
      </c>
      <c r="W16">
        <v>23.078703703703702</v>
      </c>
    </row>
    <row r="17" spans="1:28" ht="13.8" thickBot="1" x14ac:dyDescent="0.3">
      <c r="B17" s="2">
        <v>11</v>
      </c>
      <c r="C17" s="2" t="s">
        <v>6</v>
      </c>
      <c r="D17" s="2" t="s">
        <v>6</v>
      </c>
      <c r="E17" s="2">
        <v>1</v>
      </c>
      <c r="F17" s="2">
        <v>16</v>
      </c>
      <c r="H17">
        <f t="shared" si="0"/>
        <v>2</v>
      </c>
      <c r="I17">
        <f t="shared" si="0"/>
        <v>2</v>
      </c>
      <c r="J17" s="2">
        <v>2</v>
      </c>
      <c r="K17" s="2">
        <v>33</v>
      </c>
      <c r="L17" s="54"/>
      <c r="M17" s="55"/>
      <c r="N17" s="55"/>
      <c r="O17" s="55"/>
      <c r="P17" s="55"/>
      <c r="Q17" s="55"/>
      <c r="R17" s="56"/>
      <c r="T17" s="16" t="s">
        <v>105</v>
      </c>
      <c r="U17" s="16">
        <v>11</v>
      </c>
      <c r="V17" s="16">
        <v>1752.9166666666665</v>
      </c>
      <c r="W17" s="16"/>
      <c r="X17" s="16"/>
      <c r="Y17" s="16"/>
    </row>
    <row r="18" spans="1:28" ht="13.8" thickBot="1" x14ac:dyDescent="0.3">
      <c r="B18" s="2">
        <v>12</v>
      </c>
      <c r="C18" s="2" t="s">
        <v>6</v>
      </c>
      <c r="D18" s="2" t="s">
        <v>6</v>
      </c>
      <c r="E18" s="2">
        <v>2</v>
      </c>
      <c r="F18" s="2">
        <v>33</v>
      </c>
      <c r="L18" s="54"/>
      <c r="M18" s="55"/>
      <c r="N18" s="55"/>
      <c r="O18" s="55"/>
      <c r="P18" s="55"/>
      <c r="Q18" s="55"/>
      <c r="R18" s="56"/>
    </row>
    <row r="19" spans="1:28" ht="39.6" x14ac:dyDescent="0.25">
      <c r="H19" s="79" t="s">
        <v>2</v>
      </c>
      <c r="I19" s="79" t="s">
        <v>4</v>
      </c>
      <c r="J19" s="79" t="s">
        <v>9</v>
      </c>
      <c r="L19" s="54"/>
      <c r="M19" s="55"/>
      <c r="N19" s="55"/>
      <c r="O19" s="55"/>
      <c r="P19" s="55"/>
      <c r="Q19" s="55"/>
      <c r="R19" s="56"/>
      <c r="T19" s="72"/>
      <c r="U19" s="72" t="s">
        <v>112</v>
      </c>
      <c r="V19" s="72" t="s">
        <v>100</v>
      </c>
      <c r="W19" s="72" t="s">
        <v>113</v>
      </c>
      <c r="X19" s="72" t="s">
        <v>114</v>
      </c>
      <c r="Y19" s="72" t="s">
        <v>115</v>
      </c>
      <c r="Z19" s="72" t="s">
        <v>116</v>
      </c>
      <c r="AA19" s="72" t="s">
        <v>117</v>
      </c>
      <c r="AB19" s="72" t="s">
        <v>118</v>
      </c>
    </row>
    <row r="20" spans="1:28" x14ac:dyDescent="0.25">
      <c r="A20" s="77" t="s">
        <v>95</v>
      </c>
      <c r="H20">
        <v>1</v>
      </c>
      <c r="I20" s="2">
        <v>0</v>
      </c>
      <c r="J20" s="2">
        <v>36</v>
      </c>
      <c r="L20" s="54"/>
      <c r="M20" s="55"/>
      <c r="N20" s="55"/>
      <c r="O20" s="55"/>
      <c r="P20" s="55"/>
      <c r="Q20" s="55"/>
      <c r="R20" s="56"/>
      <c r="T20" t="s">
        <v>106</v>
      </c>
      <c r="U20">
        <v>53.791666666666664</v>
      </c>
      <c r="V20">
        <v>4.7028811434462945</v>
      </c>
      <c r="W20">
        <v>11.438023846643054</v>
      </c>
      <c r="X20">
        <v>1.1573275368654581E-6</v>
      </c>
      <c r="Y20">
        <v>43.153010402231018</v>
      </c>
      <c r="Z20">
        <v>64.43032293110231</v>
      </c>
      <c r="AA20">
        <v>43.153010402231018</v>
      </c>
      <c r="AB20">
        <v>64.43032293110231</v>
      </c>
    </row>
    <row r="21" spans="1:28" ht="13.8" thickBot="1" x14ac:dyDescent="0.3">
      <c r="H21">
        <v>1</v>
      </c>
      <c r="I21" s="2">
        <v>1</v>
      </c>
      <c r="J21" s="2">
        <v>38</v>
      </c>
      <c r="L21" s="54"/>
      <c r="M21" s="55"/>
      <c r="N21" s="55"/>
      <c r="O21" s="55"/>
      <c r="P21" s="55"/>
      <c r="Q21" s="55"/>
      <c r="R21" s="56"/>
      <c r="T21" t="s">
        <v>2</v>
      </c>
      <c r="U21">
        <v>-20.166666666666664</v>
      </c>
      <c r="V21">
        <v>2.7736079814148038</v>
      </c>
      <c r="W21">
        <v>-7.2709145639174819</v>
      </c>
      <c r="X21">
        <v>4.7092101250163218E-5</v>
      </c>
      <c r="Y21">
        <v>-26.441003828618435</v>
      </c>
      <c r="Z21">
        <v>-13.892329504714894</v>
      </c>
      <c r="AA21">
        <v>-26.441003828618435</v>
      </c>
      <c r="AB21">
        <v>-13.892329504714894</v>
      </c>
    </row>
    <row r="22" spans="1:28" ht="13.8" thickBot="1" x14ac:dyDescent="0.3">
      <c r="A22" s="71" t="s">
        <v>96</v>
      </c>
      <c r="B22" s="71"/>
      <c r="H22">
        <v>1</v>
      </c>
      <c r="I22" s="2">
        <v>2</v>
      </c>
      <c r="J22" s="2">
        <v>40</v>
      </c>
      <c r="L22" s="54"/>
      <c r="M22" s="55"/>
      <c r="N22" s="55"/>
      <c r="O22" s="55"/>
      <c r="P22" s="55"/>
      <c r="Q22" s="55"/>
      <c r="R22" s="56"/>
      <c r="T22" s="16" t="s">
        <v>4</v>
      </c>
      <c r="U22" s="16">
        <v>6.3749999999999982</v>
      </c>
      <c r="V22" s="16">
        <v>1.6984810752442789</v>
      </c>
      <c r="W22" s="16">
        <v>3.7533535656752215</v>
      </c>
      <c r="X22" s="16">
        <v>4.5311876469063348E-3</v>
      </c>
      <c r="Y22" s="16">
        <v>2.532768869758955</v>
      </c>
      <c r="Z22" s="16">
        <v>10.217231130241041</v>
      </c>
      <c r="AA22" s="16">
        <v>2.532768869758955</v>
      </c>
      <c r="AB22" s="16">
        <v>10.217231130241041</v>
      </c>
    </row>
    <row r="23" spans="1:28" x14ac:dyDescent="0.25">
      <c r="A23" t="s">
        <v>97</v>
      </c>
      <c r="B23">
        <v>0.94012576979774054</v>
      </c>
      <c r="H23">
        <v>1</v>
      </c>
      <c r="I23" s="2">
        <v>0</v>
      </c>
      <c r="J23" s="2">
        <v>40</v>
      </c>
      <c r="L23" s="54"/>
      <c r="M23" s="55"/>
      <c r="N23" s="55"/>
      <c r="O23" s="55"/>
      <c r="P23" s="55"/>
      <c r="Q23" s="55"/>
      <c r="R23" s="56"/>
    </row>
    <row r="24" spans="1:28" x14ac:dyDescent="0.25">
      <c r="A24" t="s">
        <v>98</v>
      </c>
      <c r="B24">
        <v>0.88383646303779417</v>
      </c>
      <c r="H24">
        <v>1</v>
      </c>
      <c r="I24" s="2">
        <v>1</v>
      </c>
      <c r="J24" s="2">
        <v>42</v>
      </c>
      <c r="L24" s="54"/>
      <c r="M24" s="55"/>
      <c r="N24" s="55"/>
      <c r="O24" s="55"/>
      <c r="P24" s="55"/>
      <c r="Q24" s="55"/>
      <c r="R24" s="56"/>
    </row>
    <row r="25" spans="1:28" x14ac:dyDescent="0.25">
      <c r="A25" t="s">
        <v>99</v>
      </c>
      <c r="B25">
        <v>0.84027513667696696</v>
      </c>
      <c r="H25">
        <v>1</v>
      </c>
      <c r="I25" s="2">
        <v>2</v>
      </c>
      <c r="J25" s="2">
        <v>44</v>
      </c>
      <c r="L25" s="54"/>
      <c r="M25" s="55"/>
      <c r="N25" s="55"/>
      <c r="O25" s="55"/>
      <c r="P25" s="55"/>
      <c r="Q25" s="55"/>
      <c r="R25" s="56"/>
    </row>
    <row r="26" spans="1:28" ht="13.8" thickBot="1" x14ac:dyDescent="0.3">
      <c r="A26" t="s">
        <v>100</v>
      </c>
      <c r="B26">
        <v>5.0451090176526421</v>
      </c>
      <c r="H26">
        <v>2</v>
      </c>
      <c r="I26" s="2">
        <v>0</v>
      </c>
      <c r="J26" s="2">
        <v>12</v>
      </c>
      <c r="L26" s="57"/>
      <c r="M26" s="58"/>
      <c r="N26" s="58"/>
      <c r="O26" s="58"/>
      <c r="P26" s="58"/>
      <c r="Q26" s="58"/>
      <c r="R26" s="59"/>
      <c r="T26" t="s">
        <v>119</v>
      </c>
    </row>
    <row r="27" spans="1:28" ht="13.8" thickBot="1" x14ac:dyDescent="0.3">
      <c r="A27" s="16" t="s">
        <v>101</v>
      </c>
      <c r="B27" s="16">
        <v>12</v>
      </c>
      <c r="H27">
        <v>2</v>
      </c>
      <c r="I27" s="2">
        <v>1</v>
      </c>
      <c r="J27" s="2">
        <v>20</v>
      </c>
      <c r="L27" s="18" t="s">
        <v>26</v>
      </c>
      <c r="M27" s="9"/>
      <c r="N27" s="9"/>
      <c r="O27" s="9"/>
      <c r="P27" s="9"/>
      <c r="Q27" s="9"/>
      <c r="R27" s="10"/>
    </row>
    <row r="28" spans="1:28" x14ac:dyDescent="0.25">
      <c r="H28">
        <v>2</v>
      </c>
      <c r="I28" s="2">
        <v>2</v>
      </c>
      <c r="J28" s="2">
        <v>30</v>
      </c>
      <c r="L28" s="18" t="s">
        <v>27</v>
      </c>
      <c r="M28" s="9"/>
      <c r="N28" s="9"/>
      <c r="O28" s="9"/>
      <c r="P28" s="9"/>
      <c r="Q28" s="9"/>
      <c r="R28" s="10"/>
      <c r="T28" s="72" t="s">
        <v>120</v>
      </c>
      <c r="U28" s="72" t="s">
        <v>124</v>
      </c>
      <c r="V28" s="72" t="s">
        <v>121</v>
      </c>
    </row>
    <row r="29" spans="1:28" ht="13.8" thickBot="1" x14ac:dyDescent="0.3">
      <c r="A29" t="s">
        <v>102</v>
      </c>
      <c r="H29">
        <v>2</v>
      </c>
      <c r="I29" s="2">
        <v>0</v>
      </c>
      <c r="J29" s="2">
        <v>8</v>
      </c>
      <c r="L29" s="8"/>
      <c r="M29" s="9"/>
      <c r="N29" s="9"/>
      <c r="O29" s="9"/>
      <c r="P29" s="9"/>
      <c r="Q29" s="9"/>
      <c r="R29" s="10"/>
      <c r="T29">
        <v>1</v>
      </c>
      <c r="U29">
        <v>33.625</v>
      </c>
      <c r="V29">
        <v>2.375</v>
      </c>
    </row>
    <row r="30" spans="1:28" x14ac:dyDescent="0.25">
      <c r="A30" s="72"/>
      <c r="B30" s="72" t="s">
        <v>107</v>
      </c>
      <c r="C30" s="72" t="s">
        <v>108</v>
      </c>
      <c r="D30" s="72" t="s">
        <v>109</v>
      </c>
      <c r="E30" s="72" t="s">
        <v>110</v>
      </c>
      <c r="F30" s="72" t="s">
        <v>111</v>
      </c>
      <c r="H30">
        <v>2</v>
      </c>
      <c r="I30" s="2">
        <v>1</v>
      </c>
      <c r="J30" s="2">
        <v>16</v>
      </c>
      <c r="L30" s="11" t="s">
        <v>19</v>
      </c>
      <c r="M30" s="9"/>
      <c r="N30" s="9"/>
      <c r="O30" s="9"/>
      <c r="P30" s="9"/>
      <c r="Q30" s="9"/>
      <c r="R30" s="10"/>
      <c r="T30">
        <v>2</v>
      </c>
      <c r="U30">
        <v>40</v>
      </c>
      <c r="V30">
        <v>-2</v>
      </c>
    </row>
    <row r="31" spans="1:28" x14ac:dyDescent="0.25">
      <c r="A31" t="s">
        <v>103</v>
      </c>
      <c r="B31">
        <v>3</v>
      </c>
      <c r="C31">
        <v>1549.2916666666665</v>
      </c>
      <c r="D31">
        <v>516.43055555555554</v>
      </c>
      <c r="E31">
        <v>20.289475479162402</v>
      </c>
      <c r="F31">
        <v>4.2675301835844496E-4</v>
      </c>
      <c r="H31">
        <v>2</v>
      </c>
      <c r="I31" s="2">
        <v>2</v>
      </c>
      <c r="J31" s="2">
        <v>33</v>
      </c>
      <c r="L31" s="11" t="s">
        <v>20</v>
      </c>
      <c r="M31" s="9"/>
      <c r="N31" s="9"/>
      <c r="O31" s="14" t="s">
        <v>21</v>
      </c>
      <c r="P31" s="9"/>
      <c r="Q31" s="14" t="s">
        <v>22</v>
      </c>
      <c r="R31" s="10"/>
      <c r="T31">
        <v>3</v>
      </c>
      <c r="U31">
        <v>46.375</v>
      </c>
      <c r="V31">
        <v>-6.375</v>
      </c>
    </row>
    <row r="32" spans="1:28" ht="13.8" thickBot="1" x14ac:dyDescent="0.3">
      <c r="A32" t="s">
        <v>104</v>
      </c>
      <c r="B32">
        <v>8</v>
      </c>
      <c r="C32">
        <v>203.62500000000003</v>
      </c>
      <c r="D32">
        <v>25.453125000000004</v>
      </c>
      <c r="L32" s="15" t="s">
        <v>23</v>
      </c>
      <c r="M32" s="16"/>
      <c r="N32" s="60">
        <v>39</v>
      </c>
      <c r="O32" s="60"/>
      <c r="P32" s="19" t="s">
        <v>25</v>
      </c>
      <c r="Q32" s="16"/>
      <c r="R32" s="17"/>
      <c r="T32">
        <v>4</v>
      </c>
      <c r="U32">
        <v>33.625</v>
      </c>
      <c r="V32">
        <v>6.375</v>
      </c>
    </row>
    <row r="33" spans="1:22" ht="13.8" thickBot="1" x14ac:dyDescent="0.3">
      <c r="A33" s="16" t="s">
        <v>105</v>
      </c>
      <c r="B33" s="16">
        <v>11</v>
      </c>
      <c r="C33" s="16">
        <v>1752.9166666666665</v>
      </c>
      <c r="D33" s="16"/>
      <c r="E33" s="16"/>
      <c r="F33" s="16"/>
      <c r="T33">
        <v>5</v>
      </c>
      <c r="U33">
        <v>40</v>
      </c>
      <c r="V33">
        <v>2</v>
      </c>
    </row>
    <row r="34" spans="1:22" ht="13.8" thickBot="1" x14ac:dyDescent="0.3">
      <c r="T34">
        <v>6</v>
      </c>
      <c r="U34">
        <v>46.375</v>
      </c>
      <c r="V34">
        <v>-2.375</v>
      </c>
    </row>
    <row r="35" spans="1:22" ht="14.4" x14ac:dyDescent="0.3">
      <c r="A35" s="72"/>
      <c r="B35" s="72" t="s">
        <v>112</v>
      </c>
      <c r="C35" s="72" t="s">
        <v>100</v>
      </c>
      <c r="D35" s="72" t="s">
        <v>113</v>
      </c>
      <c r="E35" s="72" t="s">
        <v>114</v>
      </c>
      <c r="F35" s="72" t="s">
        <v>115</v>
      </c>
      <c r="G35" s="72" t="s">
        <v>116</v>
      </c>
      <c r="H35" s="72" t="s">
        <v>117</v>
      </c>
      <c r="I35" s="72" t="s">
        <v>118</v>
      </c>
      <c r="K35" s="73"/>
      <c r="T35">
        <v>7</v>
      </c>
      <c r="U35">
        <v>13.458333333333336</v>
      </c>
      <c r="V35">
        <v>-1.4583333333333357</v>
      </c>
    </row>
    <row r="36" spans="1:22" x14ac:dyDescent="0.25">
      <c r="A36" t="s">
        <v>106</v>
      </c>
      <c r="B36">
        <v>52.041666666666671</v>
      </c>
      <c r="C36">
        <v>6.594120250268416</v>
      </c>
      <c r="D36">
        <v>7.8921318828767637</v>
      </c>
      <c r="E36">
        <v>4.814460103115609E-5</v>
      </c>
      <c r="F36">
        <v>36.835598101514165</v>
      </c>
      <c r="G36">
        <v>67.247735231819178</v>
      </c>
      <c r="H36">
        <v>36.835598101514165</v>
      </c>
      <c r="I36">
        <v>67.247735231819178</v>
      </c>
      <c r="T36">
        <v>8</v>
      </c>
      <c r="U36">
        <v>19.833333333333336</v>
      </c>
      <c r="V36">
        <v>0.1666666666666643</v>
      </c>
    </row>
    <row r="37" spans="1:22" x14ac:dyDescent="0.25">
      <c r="A37" t="s">
        <v>2</v>
      </c>
      <c r="B37">
        <v>-20.166666666666668</v>
      </c>
      <c r="C37">
        <v>2.9127950494327615</v>
      </c>
      <c r="D37">
        <v>-6.9234760168223746</v>
      </c>
      <c r="E37">
        <v>1.2161725198437126E-4</v>
      </c>
      <c r="F37">
        <v>-26.883584095660844</v>
      </c>
      <c r="G37">
        <v>-13.449749237672494</v>
      </c>
      <c r="H37">
        <v>-26.883584095660844</v>
      </c>
      <c r="I37">
        <v>-13.449749237672494</v>
      </c>
      <c r="T37">
        <v>9</v>
      </c>
      <c r="U37">
        <v>26.208333333333332</v>
      </c>
      <c r="V37">
        <v>3.7916666666666679</v>
      </c>
    </row>
    <row r="38" spans="1:22" x14ac:dyDescent="0.25">
      <c r="A38" t="s">
        <v>3</v>
      </c>
      <c r="B38">
        <v>1.1666666666666685</v>
      </c>
      <c r="C38">
        <v>2.9127950494327601</v>
      </c>
      <c r="D38">
        <v>0.40053167039468363</v>
      </c>
      <c r="E38" s="78">
        <v>0.69924841300041463</v>
      </c>
      <c r="F38">
        <v>-5.5502507623275026</v>
      </c>
      <c r="G38">
        <v>7.8835840956608401</v>
      </c>
      <c r="H38">
        <v>-5.5502507623275026</v>
      </c>
      <c r="I38">
        <v>7.8835840956608401</v>
      </c>
      <c r="T38">
        <v>10</v>
      </c>
      <c r="U38">
        <v>13.458333333333336</v>
      </c>
      <c r="V38">
        <v>-5.4583333333333357</v>
      </c>
    </row>
    <row r="39" spans="1:22" ht="13.8" thickBot="1" x14ac:dyDescent="0.3">
      <c r="A39" s="16" t="s">
        <v>4</v>
      </c>
      <c r="B39" s="16">
        <v>6.3749999999999982</v>
      </c>
      <c r="C39" s="16">
        <v>1.783715399103792</v>
      </c>
      <c r="D39" s="16">
        <v>3.5740006523479284</v>
      </c>
      <c r="E39" s="16">
        <v>7.2513098606285372E-3</v>
      </c>
      <c r="F39" s="16">
        <v>2.2617449136393022</v>
      </c>
      <c r="G39" s="16">
        <v>10.488255086360695</v>
      </c>
      <c r="H39" s="16">
        <v>2.2617449136393022</v>
      </c>
      <c r="I39" s="16">
        <v>10.488255086360695</v>
      </c>
      <c r="T39">
        <v>11</v>
      </c>
      <c r="U39">
        <v>19.833333333333336</v>
      </c>
      <c r="V39">
        <v>-3.8333333333333357</v>
      </c>
    </row>
    <row r="40" spans="1:22" ht="13.8" thickBot="1" x14ac:dyDescent="0.3">
      <c r="P40" s="77" t="s">
        <v>125</v>
      </c>
      <c r="T40" s="16">
        <v>12</v>
      </c>
      <c r="U40" s="16">
        <v>26.208333333333332</v>
      </c>
      <c r="V40" s="16">
        <v>6.7916666666666679</v>
      </c>
    </row>
    <row r="43" spans="1:22" x14ac:dyDescent="0.25">
      <c r="A43" t="s">
        <v>119</v>
      </c>
    </row>
    <row r="44" spans="1:22" ht="13.8" thickBot="1" x14ac:dyDescent="0.3"/>
    <row r="45" spans="1:22" x14ac:dyDescent="0.25">
      <c r="A45" s="72" t="s">
        <v>120</v>
      </c>
      <c r="B45" s="72" t="s">
        <v>124</v>
      </c>
      <c r="C45" s="72" t="s">
        <v>121</v>
      </c>
    </row>
    <row r="46" spans="1:22" x14ac:dyDescent="0.25">
      <c r="A46">
        <v>1</v>
      </c>
      <c r="B46">
        <v>33.041666666666671</v>
      </c>
      <c r="C46">
        <v>2.9583333333333286</v>
      </c>
    </row>
    <row r="47" spans="1:22" x14ac:dyDescent="0.25">
      <c r="A47">
        <v>2</v>
      </c>
      <c r="B47">
        <v>39.416666666666671</v>
      </c>
      <c r="C47">
        <v>-1.4166666666666714</v>
      </c>
    </row>
    <row r="48" spans="1:22" x14ac:dyDescent="0.25">
      <c r="A48">
        <v>3</v>
      </c>
      <c r="B48">
        <v>45.791666666666671</v>
      </c>
      <c r="C48">
        <v>-5.7916666666666714</v>
      </c>
    </row>
    <row r="49" spans="1:3" x14ac:dyDescent="0.25">
      <c r="A49">
        <v>4</v>
      </c>
      <c r="B49">
        <v>34.208333333333343</v>
      </c>
      <c r="C49">
        <v>5.7916666666666572</v>
      </c>
    </row>
    <row r="50" spans="1:3" x14ac:dyDescent="0.25">
      <c r="A50">
        <v>5</v>
      </c>
      <c r="B50">
        <v>40.583333333333343</v>
      </c>
      <c r="C50">
        <v>1.4166666666666572</v>
      </c>
    </row>
    <row r="51" spans="1:3" x14ac:dyDescent="0.25">
      <c r="A51">
        <v>6</v>
      </c>
      <c r="B51">
        <v>46.958333333333343</v>
      </c>
      <c r="C51">
        <v>-2.9583333333333428</v>
      </c>
    </row>
    <row r="52" spans="1:3" x14ac:dyDescent="0.25">
      <c r="A52">
        <v>7</v>
      </c>
      <c r="B52">
        <v>12.875000000000004</v>
      </c>
      <c r="C52">
        <v>-0.87500000000000355</v>
      </c>
    </row>
    <row r="53" spans="1:3" x14ac:dyDescent="0.25">
      <c r="A53">
        <v>8</v>
      </c>
      <c r="B53">
        <v>19.25</v>
      </c>
      <c r="C53">
        <v>0.75</v>
      </c>
    </row>
    <row r="54" spans="1:3" x14ac:dyDescent="0.25">
      <c r="A54">
        <v>9</v>
      </c>
      <c r="B54">
        <v>25.625</v>
      </c>
      <c r="C54">
        <v>4.375</v>
      </c>
    </row>
    <row r="55" spans="1:3" x14ac:dyDescent="0.25">
      <c r="A55">
        <v>10</v>
      </c>
      <c r="B55">
        <v>14.041666666666673</v>
      </c>
      <c r="C55">
        <v>-6.0416666666666732</v>
      </c>
    </row>
    <row r="56" spans="1:3" x14ac:dyDescent="0.25">
      <c r="A56">
        <v>11</v>
      </c>
      <c r="B56">
        <v>20.416666666666671</v>
      </c>
      <c r="C56">
        <v>-4.4166666666666714</v>
      </c>
    </row>
    <row r="57" spans="1:3" ht="13.8" thickBot="1" x14ac:dyDescent="0.3">
      <c r="A57" s="16">
        <v>12</v>
      </c>
      <c r="B57" s="16">
        <v>26.791666666666671</v>
      </c>
      <c r="C57" s="16">
        <v>6.2083333333333286</v>
      </c>
    </row>
  </sheetData>
  <mergeCells count="3">
    <mergeCell ref="B5:F5"/>
    <mergeCell ref="L15:R26"/>
    <mergeCell ref="N32:O32"/>
  </mergeCells>
  <phoneticPr fontId="0" type="noConversion"/>
  <pageMargins left="0.75" right="0.75" top="1" bottom="1" header="0.5" footer="0.5"/>
  <pageSetup orientation="portrait" horizontalDpi="4294967295" verticalDpi="4294967295" r:id="rId1"/>
  <headerFooter alignWithMargins="0">
    <oddHeader>&amp;A</oddHeader>
    <oddFooter>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13"/>
  <sheetViews>
    <sheetView zoomScale="77" workbookViewId="0">
      <selection activeCell="E27" sqref="E27"/>
    </sheetView>
  </sheetViews>
  <sheetFormatPr defaultColWidth="9.109375" defaultRowHeight="14.4" x14ac:dyDescent="0.3"/>
  <cols>
    <col min="1" max="1" width="9.109375" style="20"/>
    <col min="2" max="2" width="7.33203125" style="20" customWidth="1"/>
    <col min="3" max="3" width="29.109375" style="20" bestFit="1" customWidth="1"/>
    <col min="4" max="4" width="9.109375" style="20"/>
    <col min="5" max="5" width="14.5546875" style="20" customWidth="1"/>
    <col min="6" max="8" width="9.109375" style="20"/>
    <col min="9" max="9" width="20.44140625" style="20" customWidth="1"/>
    <col min="10" max="10" width="11.44140625" style="20" customWidth="1"/>
    <col min="11" max="16" width="9.109375" style="20"/>
    <col min="17" max="17" width="18.33203125" style="20" customWidth="1"/>
    <col min="18" max="18" width="9.109375" style="20"/>
    <col min="19" max="19" width="14.21875" style="20" customWidth="1"/>
    <col min="20" max="20" width="17.33203125" style="20" customWidth="1"/>
    <col min="21" max="16384" width="9.109375" style="20"/>
  </cols>
  <sheetData>
    <row r="1" spans="1:27" ht="28.8" x14ac:dyDescent="0.55000000000000004">
      <c r="A1" s="23" t="s">
        <v>45</v>
      </c>
    </row>
    <row r="2" spans="1:27" ht="29.4" thickBot="1" x14ac:dyDescent="0.6">
      <c r="A2" s="23"/>
    </row>
    <row r="3" spans="1:27" x14ac:dyDescent="0.3">
      <c r="B3" s="36" t="s">
        <v>46</v>
      </c>
      <c r="C3" s="36" t="s">
        <v>47</v>
      </c>
      <c r="D3" s="36" t="s">
        <v>48</v>
      </c>
      <c r="E3" s="36" t="s">
        <v>49</v>
      </c>
      <c r="F3" s="36" t="s">
        <v>50</v>
      </c>
      <c r="G3" s="36" t="s">
        <v>51</v>
      </c>
      <c r="H3" s="36" t="s">
        <v>52</v>
      </c>
      <c r="I3" s="37" t="s">
        <v>53</v>
      </c>
      <c r="J3" s="37" t="s">
        <v>54</v>
      </c>
      <c r="L3" s="38" t="s">
        <v>7</v>
      </c>
      <c r="M3" s="39"/>
      <c r="N3" s="39"/>
      <c r="O3" s="39"/>
      <c r="P3" s="39"/>
      <c r="Q3" s="40"/>
      <c r="S3" t="s">
        <v>95</v>
      </c>
      <c r="T3"/>
      <c r="U3"/>
      <c r="V3"/>
      <c r="W3"/>
      <c r="X3"/>
      <c r="Y3"/>
      <c r="Z3"/>
      <c r="AA3"/>
    </row>
    <row r="4" spans="1:27" ht="15" thickBot="1" x14ac:dyDescent="0.35">
      <c r="B4" s="41">
        <v>2000</v>
      </c>
      <c r="C4" s="21" t="s">
        <v>55</v>
      </c>
      <c r="D4" s="21">
        <v>864</v>
      </c>
      <c r="E4" s="21">
        <v>995</v>
      </c>
      <c r="F4" s="21">
        <v>309</v>
      </c>
      <c r="G4" s="21">
        <v>34</v>
      </c>
      <c r="H4" s="21">
        <v>236</v>
      </c>
      <c r="I4" s="42" cm="1">
        <f t="array" ref="I4:I213">TREND(D4:D153,E4:H153,E4:H213)</f>
        <v>917.15812458638425</v>
      </c>
      <c r="J4" s="42">
        <f>D4-I4</f>
        <v>-53.158124586384247</v>
      </c>
      <c r="L4" s="30" t="s">
        <v>56</v>
      </c>
      <c r="M4" s="31"/>
      <c r="N4" s="31"/>
      <c r="O4" s="31"/>
      <c r="P4" s="31"/>
      <c r="Q4" s="32"/>
      <c r="S4"/>
      <c r="T4"/>
      <c r="U4"/>
      <c r="V4"/>
      <c r="W4"/>
      <c r="X4"/>
      <c r="Y4"/>
      <c r="Z4"/>
      <c r="AA4"/>
    </row>
    <row r="5" spans="1:27" x14ac:dyDescent="0.3">
      <c r="B5" s="41">
        <v>2000</v>
      </c>
      <c r="C5" s="21" t="s">
        <v>57</v>
      </c>
      <c r="D5" s="21">
        <v>794</v>
      </c>
      <c r="E5" s="21">
        <v>992</v>
      </c>
      <c r="F5" s="21">
        <v>310</v>
      </c>
      <c r="G5" s="21">
        <v>22</v>
      </c>
      <c r="H5" s="21">
        <v>184</v>
      </c>
      <c r="I5" s="42">
        <v>809.19767267242742</v>
      </c>
      <c r="J5" s="42">
        <f t="shared" ref="J5:J68" si="0">D5-I5</f>
        <v>-15.197672672427416</v>
      </c>
      <c r="L5" s="30" t="s">
        <v>58</v>
      </c>
      <c r="M5" s="31"/>
      <c r="N5" s="31"/>
      <c r="O5" s="31"/>
      <c r="P5" s="31"/>
      <c r="Q5" s="32"/>
      <c r="S5" s="70" t="s">
        <v>96</v>
      </c>
      <c r="T5" s="70"/>
      <c r="U5"/>
      <c r="V5"/>
      <c r="W5"/>
      <c r="X5"/>
      <c r="Y5"/>
      <c r="Z5"/>
      <c r="AA5"/>
    </row>
    <row r="6" spans="1:27" x14ac:dyDescent="0.3">
      <c r="B6" s="41">
        <v>2000</v>
      </c>
      <c r="C6" s="21" t="s">
        <v>59</v>
      </c>
      <c r="D6" s="21">
        <v>792</v>
      </c>
      <c r="E6" s="21">
        <v>988</v>
      </c>
      <c r="F6" s="21">
        <v>316</v>
      </c>
      <c r="G6" s="21">
        <v>32</v>
      </c>
      <c r="H6" s="21">
        <v>167</v>
      </c>
      <c r="I6" s="42">
        <v>787.74295334271574</v>
      </c>
      <c r="J6" s="42">
        <f t="shared" si="0"/>
        <v>4.2570466572842633</v>
      </c>
      <c r="L6" s="30"/>
      <c r="M6" s="31"/>
      <c r="N6" s="31"/>
      <c r="O6" s="31"/>
      <c r="P6" s="31"/>
      <c r="Q6" s="32"/>
      <c r="S6" s="67" t="s">
        <v>97</v>
      </c>
      <c r="T6" s="67">
        <v>0.92417103734133954</v>
      </c>
      <c r="U6"/>
      <c r="V6"/>
      <c r="W6"/>
      <c r="X6"/>
      <c r="Y6"/>
      <c r="Z6"/>
      <c r="AA6"/>
    </row>
    <row r="7" spans="1:27" x14ac:dyDescent="0.3">
      <c r="B7" s="41">
        <v>2000</v>
      </c>
      <c r="C7" s="21" t="s">
        <v>60</v>
      </c>
      <c r="D7" s="21">
        <v>978</v>
      </c>
      <c r="E7" s="21">
        <v>1041</v>
      </c>
      <c r="F7" s="21">
        <v>325</v>
      </c>
      <c r="G7" s="21">
        <v>33</v>
      </c>
      <c r="H7" s="21">
        <v>216</v>
      </c>
      <c r="I7" s="42">
        <v>921.85814156096922</v>
      </c>
      <c r="J7" s="42">
        <f t="shared" si="0"/>
        <v>56.141858439030784</v>
      </c>
      <c r="L7" s="30" t="s">
        <v>61</v>
      </c>
      <c r="M7" s="31"/>
      <c r="N7" s="31"/>
      <c r="O7" s="31"/>
      <c r="P7" s="31"/>
      <c r="Q7" s="32"/>
      <c r="S7" s="67" t="s">
        <v>98</v>
      </c>
      <c r="T7" s="67">
        <v>0.85409210626056753</v>
      </c>
      <c r="U7"/>
      <c r="V7"/>
      <c r="W7"/>
      <c r="X7"/>
      <c r="Y7"/>
      <c r="Z7"/>
      <c r="AA7"/>
    </row>
    <row r="8" spans="1:27" x14ac:dyDescent="0.3">
      <c r="B8" s="41">
        <v>2000</v>
      </c>
      <c r="C8" s="21" t="s">
        <v>62</v>
      </c>
      <c r="D8" s="21">
        <v>950</v>
      </c>
      <c r="E8" s="21">
        <v>1078</v>
      </c>
      <c r="F8" s="21">
        <v>310</v>
      </c>
      <c r="G8" s="21">
        <v>30</v>
      </c>
      <c r="H8" s="21">
        <v>221</v>
      </c>
      <c r="I8" s="42">
        <v>940.79570448967411</v>
      </c>
      <c r="J8" s="42">
        <f t="shared" si="0"/>
        <v>9.2042955103258919</v>
      </c>
      <c r="L8" s="30" t="s">
        <v>63</v>
      </c>
      <c r="M8" s="31"/>
      <c r="N8" s="31"/>
      <c r="O8" s="31"/>
      <c r="P8" s="31"/>
      <c r="Q8" s="32"/>
      <c r="S8" s="67" t="s">
        <v>99</v>
      </c>
      <c r="T8" s="67">
        <v>0.85006706091603146</v>
      </c>
      <c r="U8"/>
      <c r="V8"/>
      <c r="W8"/>
      <c r="X8"/>
      <c r="Y8"/>
      <c r="Z8"/>
      <c r="AA8"/>
    </row>
    <row r="9" spans="1:27" x14ac:dyDescent="0.3">
      <c r="B9" s="41">
        <v>2000</v>
      </c>
      <c r="C9" s="21" t="s">
        <v>64</v>
      </c>
      <c r="D9" s="21">
        <v>823</v>
      </c>
      <c r="E9" s="21">
        <v>1028</v>
      </c>
      <c r="F9" s="21">
        <v>307</v>
      </c>
      <c r="G9" s="21">
        <v>41</v>
      </c>
      <c r="H9" s="21">
        <v>177</v>
      </c>
      <c r="I9" s="42">
        <v>832.49308293494369</v>
      </c>
      <c r="J9" s="42">
        <f t="shared" si="0"/>
        <v>-9.4930829349436863</v>
      </c>
      <c r="L9" s="30" t="s">
        <v>41</v>
      </c>
      <c r="M9" s="31"/>
      <c r="N9" s="31"/>
      <c r="O9" s="31"/>
      <c r="P9" s="31"/>
      <c r="Q9" s="32"/>
      <c r="S9" s="67" t="s">
        <v>100</v>
      </c>
      <c r="T9" s="67">
        <v>33.121706093738531</v>
      </c>
      <c r="U9"/>
      <c r="V9"/>
      <c r="W9"/>
      <c r="X9"/>
      <c r="Y9"/>
      <c r="Z9"/>
      <c r="AA9"/>
    </row>
    <row r="10" spans="1:27" ht="15" thickBot="1" x14ac:dyDescent="0.35">
      <c r="B10" s="41">
        <v>2000</v>
      </c>
      <c r="C10" s="21" t="s">
        <v>65</v>
      </c>
      <c r="D10" s="21">
        <v>879</v>
      </c>
      <c r="E10" s="21">
        <v>1186</v>
      </c>
      <c r="F10" s="21">
        <v>281</v>
      </c>
      <c r="G10" s="21">
        <v>27</v>
      </c>
      <c r="H10" s="21">
        <v>150</v>
      </c>
      <c r="I10" s="42">
        <v>852.75431703231266</v>
      </c>
      <c r="J10" s="42">
        <f t="shared" si="0"/>
        <v>26.245682967687344</v>
      </c>
      <c r="K10" s="43"/>
      <c r="L10" s="61"/>
      <c r="M10" s="62"/>
      <c r="N10" s="62"/>
      <c r="O10" s="62"/>
      <c r="P10" s="62"/>
      <c r="Q10" s="63"/>
      <c r="S10" s="68" t="s">
        <v>101</v>
      </c>
      <c r="T10" s="68">
        <v>150</v>
      </c>
      <c r="U10"/>
      <c r="V10"/>
      <c r="W10"/>
      <c r="X10"/>
      <c r="Y10"/>
      <c r="Z10"/>
      <c r="AA10"/>
    </row>
    <row r="11" spans="1:27" x14ac:dyDescent="0.3">
      <c r="B11" s="41">
        <v>2000</v>
      </c>
      <c r="C11" s="21" t="s">
        <v>66</v>
      </c>
      <c r="D11" s="21">
        <v>748</v>
      </c>
      <c r="E11" s="21">
        <v>1026</v>
      </c>
      <c r="F11" s="21">
        <v>325</v>
      </c>
      <c r="G11" s="21">
        <v>49</v>
      </c>
      <c r="H11" s="21">
        <v>116</v>
      </c>
      <c r="I11" s="42">
        <v>738.21228801503389</v>
      </c>
      <c r="J11" s="42">
        <f t="shared" si="0"/>
        <v>9.7877119849661085</v>
      </c>
      <c r="L11" s="61"/>
      <c r="M11" s="62"/>
      <c r="N11" s="62"/>
      <c r="O11" s="62"/>
      <c r="P11" s="62"/>
      <c r="Q11" s="63"/>
      <c r="S11"/>
      <c r="T11"/>
      <c r="U11"/>
      <c r="V11"/>
      <c r="W11"/>
      <c r="X11"/>
      <c r="Y11"/>
      <c r="Z11"/>
      <c r="AA11"/>
    </row>
    <row r="12" spans="1:27" ht="15" thickBot="1" x14ac:dyDescent="0.35">
      <c r="B12" s="41">
        <v>2000</v>
      </c>
      <c r="C12" s="21" t="s">
        <v>67</v>
      </c>
      <c r="D12" s="21">
        <v>871</v>
      </c>
      <c r="E12" s="21">
        <v>1017</v>
      </c>
      <c r="F12" s="21">
        <v>294</v>
      </c>
      <c r="G12" s="21">
        <v>25</v>
      </c>
      <c r="H12" s="21">
        <v>205</v>
      </c>
      <c r="I12" s="42">
        <v>854.23838405441484</v>
      </c>
      <c r="J12" s="42">
        <f t="shared" si="0"/>
        <v>16.761615945585163</v>
      </c>
      <c r="L12" s="61"/>
      <c r="M12" s="62"/>
      <c r="N12" s="62"/>
      <c r="O12" s="62"/>
      <c r="P12" s="62"/>
      <c r="Q12" s="63"/>
      <c r="S12" t="s">
        <v>102</v>
      </c>
      <c r="T12"/>
      <c r="U12"/>
      <c r="V12"/>
      <c r="W12"/>
      <c r="X12"/>
      <c r="Y12"/>
      <c r="Z12"/>
      <c r="AA12"/>
    </row>
    <row r="13" spans="1:27" x14ac:dyDescent="0.3">
      <c r="B13" s="41">
        <v>2000</v>
      </c>
      <c r="C13" s="21" t="s">
        <v>68</v>
      </c>
      <c r="D13" s="21">
        <v>947</v>
      </c>
      <c r="E13" s="21">
        <v>958</v>
      </c>
      <c r="F13" s="21">
        <v>281</v>
      </c>
      <c r="G13" s="21">
        <v>23</v>
      </c>
      <c r="H13" s="21">
        <v>239</v>
      </c>
      <c r="I13" s="42">
        <v>867.21481497687682</v>
      </c>
      <c r="J13" s="42">
        <f t="shared" si="0"/>
        <v>79.785185023123177</v>
      </c>
      <c r="L13" s="61"/>
      <c r="M13" s="62"/>
      <c r="N13" s="62"/>
      <c r="O13" s="62"/>
      <c r="P13" s="62"/>
      <c r="Q13" s="63"/>
      <c r="S13" s="69"/>
      <c r="T13" s="69" t="s">
        <v>107</v>
      </c>
      <c r="U13" s="69" t="s">
        <v>108</v>
      </c>
      <c r="V13" s="69" t="s">
        <v>109</v>
      </c>
      <c r="W13" s="69" t="s">
        <v>110</v>
      </c>
      <c r="X13" s="69" t="s">
        <v>111</v>
      </c>
      <c r="Y13"/>
      <c r="Z13"/>
      <c r="AA13"/>
    </row>
    <row r="14" spans="1:27" x14ac:dyDescent="0.3">
      <c r="B14" s="41">
        <v>2000</v>
      </c>
      <c r="C14" s="21" t="s">
        <v>69</v>
      </c>
      <c r="D14" s="21">
        <v>907</v>
      </c>
      <c r="E14" s="21">
        <v>957</v>
      </c>
      <c r="F14" s="21">
        <v>300</v>
      </c>
      <c r="G14" s="21">
        <v>26</v>
      </c>
      <c r="H14" s="21">
        <v>198</v>
      </c>
      <c r="I14" s="42">
        <v>807.71339367989685</v>
      </c>
      <c r="J14" s="42">
        <f t="shared" si="0"/>
        <v>99.286606320103147</v>
      </c>
      <c r="L14" s="61"/>
      <c r="M14" s="62"/>
      <c r="N14" s="62"/>
      <c r="O14" s="62"/>
      <c r="P14" s="62"/>
      <c r="Q14" s="63"/>
      <c r="S14" s="67" t="s">
        <v>103</v>
      </c>
      <c r="T14" s="67">
        <v>4</v>
      </c>
      <c r="U14" s="67">
        <v>931149.29822213436</v>
      </c>
      <c r="V14" s="67">
        <v>232787.32455553359</v>
      </c>
      <c r="W14" s="67">
        <v>212.19440606302319</v>
      </c>
      <c r="X14" s="67">
        <v>1.5649931470573675E-59</v>
      </c>
      <c r="Y14"/>
      <c r="Z14"/>
      <c r="AA14"/>
    </row>
    <row r="15" spans="1:27" x14ac:dyDescent="0.3">
      <c r="B15" s="41">
        <v>2000</v>
      </c>
      <c r="C15" s="21" t="s">
        <v>70</v>
      </c>
      <c r="D15" s="21">
        <v>733</v>
      </c>
      <c r="E15" s="21">
        <v>977</v>
      </c>
      <c r="F15" s="21">
        <v>253</v>
      </c>
      <c r="G15" s="21">
        <v>22</v>
      </c>
      <c r="H15" s="21">
        <v>162</v>
      </c>
      <c r="I15" s="42">
        <v>712.39960619111366</v>
      </c>
      <c r="J15" s="42">
        <f t="shared" si="0"/>
        <v>20.600393808886338</v>
      </c>
      <c r="L15" s="61"/>
      <c r="M15" s="62"/>
      <c r="N15" s="62"/>
      <c r="O15" s="62"/>
      <c r="P15" s="62"/>
      <c r="Q15" s="63"/>
      <c r="S15" s="67" t="s">
        <v>104</v>
      </c>
      <c r="T15" s="67">
        <v>145</v>
      </c>
      <c r="U15" s="67">
        <v>159071.87511119945</v>
      </c>
      <c r="V15" s="67">
        <v>1097.0474145599962</v>
      </c>
      <c r="W15" s="67"/>
      <c r="X15" s="67"/>
      <c r="Y15"/>
      <c r="Z15"/>
      <c r="AA15"/>
    </row>
    <row r="16" spans="1:27" ht="15" thickBot="1" x14ac:dyDescent="0.35">
      <c r="B16" s="41">
        <v>2000</v>
      </c>
      <c r="C16" s="21" t="s">
        <v>71</v>
      </c>
      <c r="D16" s="21">
        <v>848</v>
      </c>
      <c r="E16" s="21">
        <v>1063</v>
      </c>
      <c r="F16" s="21">
        <v>330</v>
      </c>
      <c r="G16" s="21">
        <v>35</v>
      </c>
      <c r="H16" s="21">
        <v>173</v>
      </c>
      <c r="I16" s="42">
        <v>861.51767977726604</v>
      </c>
      <c r="J16" s="42">
        <f t="shared" si="0"/>
        <v>-13.517679777266039</v>
      </c>
      <c r="L16" s="61"/>
      <c r="M16" s="62"/>
      <c r="N16" s="62"/>
      <c r="O16" s="62"/>
      <c r="P16" s="62"/>
      <c r="Q16" s="63"/>
      <c r="S16" s="68" t="s">
        <v>105</v>
      </c>
      <c r="T16" s="68">
        <v>149</v>
      </c>
      <c r="U16" s="68">
        <v>1090221.1733333338</v>
      </c>
      <c r="V16" s="68"/>
      <c r="W16" s="68"/>
      <c r="X16" s="68"/>
      <c r="Y16"/>
      <c r="Z16"/>
      <c r="AA16"/>
    </row>
    <row r="17" spans="2:27" ht="15" thickBot="1" x14ac:dyDescent="0.35">
      <c r="B17" s="41">
        <v>2000</v>
      </c>
      <c r="C17" s="21" t="s">
        <v>72</v>
      </c>
      <c r="D17" s="21">
        <v>861</v>
      </c>
      <c r="E17" s="21">
        <v>969</v>
      </c>
      <c r="F17" s="21">
        <v>328</v>
      </c>
      <c r="G17" s="21">
        <v>21</v>
      </c>
      <c r="H17" s="21">
        <v>244</v>
      </c>
      <c r="I17" s="42">
        <v>919.98109582902248</v>
      </c>
      <c r="J17" s="42">
        <f t="shared" si="0"/>
        <v>-58.981095829022479</v>
      </c>
      <c r="L17" s="61"/>
      <c r="M17" s="62"/>
      <c r="N17" s="62"/>
      <c r="O17" s="62"/>
      <c r="P17" s="62"/>
      <c r="Q17" s="63"/>
      <c r="S17"/>
      <c r="T17"/>
      <c r="U17"/>
      <c r="V17"/>
      <c r="W17"/>
      <c r="X17"/>
      <c r="Y17"/>
      <c r="Z17"/>
      <c r="AA17"/>
    </row>
    <row r="18" spans="2:27" x14ac:dyDescent="0.3">
      <c r="B18" s="41">
        <v>2000</v>
      </c>
      <c r="C18" s="21" t="s">
        <v>73</v>
      </c>
      <c r="D18" s="21">
        <v>792</v>
      </c>
      <c r="E18" s="21">
        <v>961</v>
      </c>
      <c r="F18" s="21">
        <v>282</v>
      </c>
      <c r="G18" s="21">
        <v>44</v>
      </c>
      <c r="H18" s="21">
        <v>179</v>
      </c>
      <c r="I18" s="42">
        <v>774.85110146295438</v>
      </c>
      <c r="J18" s="42">
        <f t="shared" si="0"/>
        <v>17.148898537045625</v>
      </c>
      <c r="L18" s="61"/>
      <c r="M18" s="62"/>
      <c r="N18" s="62"/>
      <c r="O18" s="62"/>
      <c r="P18" s="62"/>
      <c r="Q18" s="63"/>
      <c r="S18" s="69"/>
      <c r="T18" s="69" t="s">
        <v>112</v>
      </c>
      <c r="U18" s="69" t="s">
        <v>100</v>
      </c>
      <c r="V18" s="69" t="s">
        <v>113</v>
      </c>
      <c r="W18" s="69" t="s">
        <v>114</v>
      </c>
      <c r="X18" s="69" t="s">
        <v>115</v>
      </c>
      <c r="Y18" s="69" t="s">
        <v>116</v>
      </c>
      <c r="Z18" s="69" t="s">
        <v>117</v>
      </c>
      <c r="AA18" s="69" t="s">
        <v>118</v>
      </c>
    </row>
    <row r="19" spans="2:27" x14ac:dyDescent="0.3">
      <c r="B19" s="41">
        <v>2000</v>
      </c>
      <c r="C19" s="21" t="s">
        <v>74</v>
      </c>
      <c r="D19" s="21">
        <v>810</v>
      </c>
      <c r="E19" s="21">
        <v>1011</v>
      </c>
      <c r="F19" s="21">
        <v>274</v>
      </c>
      <c r="G19" s="21">
        <v>26</v>
      </c>
      <c r="H19" s="21">
        <v>179</v>
      </c>
      <c r="I19" s="42">
        <v>786.45553391715248</v>
      </c>
      <c r="J19" s="42">
        <f t="shared" si="0"/>
        <v>23.544466082847521</v>
      </c>
      <c r="L19" s="61"/>
      <c r="M19" s="62"/>
      <c r="N19" s="62"/>
      <c r="O19" s="62"/>
      <c r="P19" s="62"/>
      <c r="Q19" s="63"/>
      <c r="S19" s="67" t="s">
        <v>106</v>
      </c>
      <c r="T19" s="67">
        <v>-448.3693706302538</v>
      </c>
      <c r="U19" s="67">
        <v>51.525900696216361</v>
      </c>
      <c r="V19" s="67">
        <v>-8.7018249962038681</v>
      </c>
      <c r="W19" s="67">
        <v>6.5726426017940414E-15</v>
      </c>
      <c r="X19" s="67">
        <v>-550.20822978456465</v>
      </c>
      <c r="Y19" s="67">
        <v>-346.530511475943</v>
      </c>
      <c r="Z19" s="67">
        <v>-550.20822978456465</v>
      </c>
      <c r="AA19" s="67">
        <v>-346.530511475943</v>
      </c>
    </row>
    <row r="20" spans="2:27" x14ac:dyDescent="0.3">
      <c r="B20" s="41">
        <v>2000</v>
      </c>
      <c r="C20" s="21" t="s">
        <v>75</v>
      </c>
      <c r="D20" s="21">
        <v>764</v>
      </c>
      <c r="E20" s="21">
        <v>948</v>
      </c>
      <c r="F20" s="21">
        <v>272</v>
      </c>
      <c r="G20" s="21">
        <v>23</v>
      </c>
      <c r="H20" s="21">
        <v>183</v>
      </c>
      <c r="I20" s="42">
        <v>748.8476598546581</v>
      </c>
      <c r="J20" s="42">
        <f t="shared" si="0"/>
        <v>15.152340145341896</v>
      </c>
      <c r="L20" s="61"/>
      <c r="M20" s="62"/>
      <c r="N20" s="62"/>
      <c r="O20" s="62"/>
      <c r="P20" s="62"/>
      <c r="Q20" s="63"/>
      <c r="S20" s="67" t="s">
        <v>49</v>
      </c>
      <c r="T20" s="67">
        <v>0.65153417194514451</v>
      </c>
      <c r="U20" s="67">
        <v>4.8692643506597313E-2</v>
      </c>
      <c r="V20" s="67">
        <v>13.380546321270662</v>
      </c>
      <c r="W20" s="67">
        <v>4.2446921141450493E-27</v>
      </c>
      <c r="X20" s="67">
        <v>0.55529513105665473</v>
      </c>
      <c r="Y20" s="67">
        <v>0.74777321283363429</v>
      </c>
      <c r="Z20" s="67">
        <v>0.55529513105665473</v>
      </c>
      <c r="AA20" s="67">
        <v>0.74777321283363429</v>
      </c>
    </row>
    <row r="21" spans="2:27" x14ac:dyDescent="0.3">
      <c r="B21" s="41">
        <v>2000</v>
      </c>
      <c r="C21" s="21" t="s">
        <v>76</v>
      </c>
      <c r="D21" s="21">
        <v>825</v>
      </c>
      <c r="E21" s="21">
        <v>1007</v>
      </c>
      <c r="F21" s="21">
        <v>302</v>
      </c>
      <c r="G21" s="21">
        <v>36</v>
      </c>
      <c r="H21" s="21">
        <v>200</v>
      </c>
      <c r="I21" s="42">
        <v>853.70724348401927</v>
      </c>
      <c r="J21" s="42">
        <f t="shared" si="0"/>
        <v>-28.707243484019273</v>
      </c>
      <c r="L21" s="61"/>
      <c r="M21" s="62"/>
      <c r="N21" s="62"/>
      <c r="O21" s="62"/>
      <c r="P21" s="62"/>
      <c r="Q21" s="63"/>
      <c r="S21" s="67" t="s">
        <v>50</v>
      </c>
      <c r="T21" s="67">
        <v>0.80583270663285489</v>
      </c>
      <c r="U21" s="67">
        <v>0.10783517848453411</v>
      </c>
      <c r="V21" s="67">
        <v>7.4728184063647527</v>
      </c>
      <c r="W21" s="67">
        <v>6.8101256901014351E-12</v>
      </c>
      <c r="X21" s="67">
        <v>0.59270083692887021</v>
      </c>
      <c r="Y21" s="67">
        <v>1.0189645763368396</v>
      </c>
      <c r="Z21" s="67">
        <v>0.59270083692887021</v>
      </c>
      <c r="AA21" s="67">
        <v>1.0189645763368396</v>
      </c>
    </row>
    <row r="22" spans="2:27" x14ac:dyDescent="0.3">
      <c r="B22" s="41">
        <v>2000</v>
      </c>
      <c r="C22" s="21" t="s">
        <v>77</v>
      </c>
      <c r="D22" s="21">
        <v>968</v>
      </c>
      <c r="E22" s="21">
        <v>1130</v>
      </c>
      <c r="F22" s="21">
        <v>320</v>
      </c>
      <c r="G22" s="21">
        <v>53</v>
      </c>
      <c r="H22" s="21">
        <v>161</v>
      </c>
      <c r="I22" s="42">
        <v>889.22361692631421</v>
      </c>
      <c r="J22" s="42">
        <f t="shared" si="0"/>
        <v>78.776383073685793</v>
      </c>
      <c r="L22" s="61"/>
      <c r="M22" s="62"/>
      <c r="N22" s="62"/>
      <c r="O22" s="62"/>
      <c r="P22" s="62"/>
      <c r="Q22" s="63"/>
      <c r="S22" s="67" t="s">
        <v>51</v>
      </c>
      <c r="T22" s="67">
        <v>0.80697858277755896</v>
      </c>
      <c r="U22" s="67">
        <v>0.33780791674404914</v>
      </c>
      <c r="V22" s="67">
        <v>2.388868178566081</v>
      </c>
      <c r="W22" s="67">
        <v>1.8186959805331679E-2</v>
      </c>
      <c r="X22" s="67">
        <v>0.13931489539567943</v>
      </c>
      <c r="Y22" s="67">
        <v>1.4746422701594386</v>
      </c>
      <c r="Z22" s="67">
        <v>0.13931489539567943</v>
      </c>
      <c r="AA22" s="67">
        <v>1.4746422701594386</v>
      </c>
    </row>
    <row r="23" spans="2:27" ht="15" thickBot="1" x14ac:dyDescent="0.35">
      <c r="B23" s="41">
        <v>2000</v>
      </c>
      <c r="C23" s="21" t="s">
        <v>78</v>
      </c>
      <c r="D23" s="21">
        <v>731</v>
      </c>
      <c r="E23" s="21">
        <v>978</v>
      </c>
      <c r="F23" s="21">
        <v>274</v>
      </c>
      <c r="G23" s="21">
        <v>29</v>
      </c>
      <c r="H23" s="21">
        <v>160</v>
      </c>
      <c r="I23" s="42">
        <v>731.88678731596769</v>
      </c>
      <c r="J23" s="42">
        <f t="shared" si="0"/>
        <v>-0.88678731596769467</v>
      </c>
      <c r="L23" s="61"/>
      <c r="M23" s="62"/>
      <c r="N23" s="62"/>
      <c r="O23" s="62"/>
      <c r="P23" s="62"/>
      <c r="Q23" s="63"/>
      <c r="S23" s="68" t="s">
        <v>52</v>
      </c>
      <c r="T23" s="68">
        <v>1.8678449829119916</v>
      </c>
      <c r="U23" s="68">
        <v>8.9195352167937905E-2</v>
      </c>
      <c r="V23" s="68">
        <v>20.941057325444429</v>
      </c>
      <c r="W23" s="68">
        <v>1.0997177579385556E-45</v>
      </c>
      <c r="X23" s="68">
        <v>1.6915539761772602</v>
      </c>
      <c r="Y23" s="68">
        <v>2.0441359896467231</v>
      </c>
      <c r="Z23" s="68">
        <v>1.6915539761772602</v>
      </c>
      <c r="AA23" s="68">
        <v>2.0441359896467231</v>
      </c>
    </row>
    <row r="24" spans="2:27" x14ac:dyDescent="0.3">
      <c r="B24" s="41">
        <v>2000</v>
      </c>
      <c r="C24" s="21" t="s">
        <v>79</v>
      </c>
      <c r="D24" s="21">
        <v>938</v>
      </c>
      <c r="E24" s="21">
        <v>973</v>
      </c>
      <c r="F24" s="21">
        <v>289</v>
      </c>
      <c r="G24" s="21">
        <v>36</v>
      </c>
      <c r="H24" s="21">
        <v>249</v>
      </c>
      <c r="I24" s="42">
        <v>912.60366061434502</v>
      </c>
      <c r="J24" s="42">
        <f t="shared" si="0"/>
        <v>25.396339385654983</v>
      </c>
      <c r="L24" s="33" t="s">
        <v>27</v>
      </c>
      <c r="M24" s="31"/>
      <c r="N24" s="31"/>
      <c r="O24" s="31"/>
      <c r="P24" s="31"/>
      <c r="Q24" s="32"/>
      <c r="S24"/>
      <c r="T24"/>
      <c r="U24"/>
      <c r="V24"/>
      <c r="W24"/>
      <c r="X24"/>
      <c r="Y24"/>
      <c r="Z24"/>
      <c r="AA24"/>
    </row>
    <row r="25" spans="2:27" x14ac:dyDescent="0.3">
      <c r="B25" s="41">
        <v>2000</v>
      </c>
      <c r="C25" s="21" t="s">
        <v>80</v>
      </c>
      <c r="D25" s="21">
        <v>798</v>
      </c>
      <c r="E25" s="21">
        <v>904</v>
      </c>
      <c r="F25" s="21">
        <v>265</v>
      </c>
      <c r="G25" s="21">
        <v>28</v>
      </c>
      <c r="H25" s="21">
        <v>211</v>
      </c>
      <c r="I25" s="42">
        <v>770.87387977806543</v>
      </c>
      <c r="J25" s="42">
        <f t="shared" si="0"/>
        <v>27.126120221934571</v>
      </c>
      <c r="L25" s="30"/>
      <c r="M25" s="31"/>
      <c r="N25" s="31"/>
      <c r="O25" s="31"/>
      <c r="P25" s="31"/>
      <c r="Q25" s="32"/>
      <c r="S25"/>
      <c r="T25"/>
      <c r="U25"/>
      <c r="V25"/>
      <c r="W25"/>
      <c r="X25"/>
      <c r="Y25"/>
      <c r="Z25"/>
      <c r="AA25"/>
    </row>
    <row r="26" spans="2:27" x14ac:dyDescent="0.3">
      <c r="B26" s="41">
        <v>2000</v>
      </c>
      <c r="C26" s="21" t="s">
        <v>81</v>
      </c>
      <c r="D26" s="21">
        <v>740</v>
      </c>
      <c r="E26" s="21">
        <v>867</v>
      </c>
      <c r="F26" s="21">
        <v>297</v>
      </c>
      <c r="G26" s="21">
        <v>25</v>
      </c>
      <c r="H26" s="21">
        <v>177</v>
      </c>
      <c r="I26" s="42">
        <v>706.62609686100586</v>
      </c>
      <c r="J26" s="42">
        <f t="shared" si="0"/>
        <v>33.373903138994137</v>
      </c>
      <c r="L26" s="30"/>
      <c r="M26" s="31"/>
      <c r="N26" s="31"/>
      <c r="O26" s="31"/>
      <c r="P26" s="31"/>
      <c r="Q26" s="32"/>
      <c r="S26"/>
      <c r="T26"/>
      <c r="U26"/>
      <c r="V26"/>
      <c r="W26"/>
      <c r="X26"/>
      <c r="Y26"/>
      <c r="Z26"/>
      <c r="AA26"/>
    </row>
    <row r="27" spans="2:27" x14ac:dyDescent="0.3">
      <c r="B27" s="41">
        <v>2000</v>
      </c>
      <c r="C27" s="21" t="s">
        <v>82</v>
      </c>
      <c r="D27" s="21">
        <v>738</v>
      </c>
      <c r="E27" s="21">
        <v>952</v>
      </c>
      <c r="F27" s="21">
        <v>310</v>
      </c>
      <c r="G27" s="21">
        <v>35</v>
      </c>
      <c r="H27" s="21">
        <v>178</v>
      </c>
      <c r="I27" s="42">
        <v>782.41995747325791</v>
      </c>
      <c r="J27" s="42">
        <f t="shared" si="0"/>
        <v>-44.419957473257909</v>
      </c>
      <c r="L27" s="30" t="s">
        <v>83</v>
      </c>
      <c r="M27" s="31"/>
      <c r="N27" s="31"/>
      <c r="O27" s="31"/>
      <c r="P27" s="31"/>
      <c r="Q27" s="32"/>
      <c r="S27" t="s">
        <v>119</v>
      </c>
      <c r="T27"/>
      <c r="U27"/>
      <c r="V27"/>
      <c r="W27"/>
      <c r="X27"/>
      <c r="Y27"/>
      <c r="Z27"/>
      <c r="AA27"/>
    </row>
    <row r="28" spans="2:27" ht="15" thickBot="1" x14ac:dyDescent="0.35">
      <c r="B28" s="41">
        <v>2000</v>
      </c>
      <c r="C28" s="21" t="s">
        <v>84</v>
      </c>
      <c r="D28" s="21">
        <v>807</v>
      </c>
      <c r="E28" s="21">
        <v>945</v>
      </c>
      <c r="F28" s="21">
        <v>282</v>
      </c>
      <c r="G28" s="21">
        <v>20</v>
      </c>
      <c r="H28" s="21">
        <v>198</v>
      </c>
      <c r="I28" s="42">
        <v>780.54812340049853</v>
      </c>
      <c r="J28" s="42">
        <f t="shared" si="0"/>
        <v>26.451876599501475</v>
      </c>
      <c r="L28" s="30" t="s">
        <v>85</v>
      </c>
      <c r="M28" s="31"/>
      <c r="N28" s="31"/>
      <c r="O28" s="31"/>
      <c r="P28" s="31"/>
      <c r="Q28" s="32"/>
      <c r="S28"/>
      <c r="T28"/>
      <c r="U28"/>
      <c r="V28"/>
      <c r="W28"/>
      <c r="X28"/>
      <c r="Y28"/>
      <c r="Z28"/>
      <c r="AA28"/>
    </row>
    <row r="29" spans="2:27" x14ac:dyDescent="0.3">
      <c r="B29" s="41">
        <v>2000</v>
      </c>
      <c r="C29" s="21" t="s">
        <v>86</v>
      </c>
      <c r="D29" s="21">
        <v>708</v>
      </c>
      <c r="E29" s="21">
        <v>898</v>
      </c>
      <c r="F29" s="21">
        <v>304</v>
      </c>
      <c r="G29" s="21">
        <v>40</v>
      </c>
      <c r="H29" s="21">
        <v>144</v>
      </c>
      <c r="I29" s="42">
        <v>682.93027944330288</v>
      </c>
      <c r="J29" s="42">
        <f t="shared" si="0"/>
        <v>25.069720556697121</v>
      </c>
      <c r="L29" s="30" t="s">
        <v>87</v>
      </c>
      <c r="M29" s="31"/>
      <c r="N29" s="31"/>
      <c r="O29" s="31"/>
      <c r="P29" s="31"/>
      <c r="Q29" s="32"/>
      <c r="S29" s="69" t="s">
        <v>120</v>
      </c>
      <c r="T29" s="69" t="s">
        <v>126</v>
      </c>
      <c r="U29" s="69" t="s">
        <v>121</v>
      </c>
      <c r="V29"/>
      <c r="W29"/>
      <c r="X29"/>
      <c r="Y29"/>
      <c r="Z29"/>
      <c r="AA29"/>
    </row>
    <row r="30" spans="2:27" x14ac:dyDescent="0.3">
      <c r="B30" s="41">
        <v>2000</v>
      </c>
      <c r="C30" s="21" t="s">
        <v>88</v>
      </c>
      <c r="D30" s="21">
        <v>793</v>
      </c>
      <c r="E30" s="21">
        <v>987</v>
      </c>
      <c r="F30" s="21">
        <v>320</v>
      </c>
      <c r="G30" s="21">
        <v>31</v>
      </c>
      <c r="H30" s="21">
        <v>168</v>
      </c>
      <c r="I30" s="42">
        <v>791.37561639743626</v>
      </c>
      <c r="J30" s="42">
        <f t="shared" si="0"/>
        <v>1.6243836025637393</v>
      </c>
      <c r="L30" s="30" t="s">
        <v>89</v>
      </c>
      <c r="M30" s="31"/>
      <c r="N30" s="31"/>
      <c r="O30" s="31"/>
      <c r="P30" s="31"/>
      <c r="Q30" s="32"/>
      <c r="S30" s="67">
        <v>1</v>
      </c>
      <c r="T30" s="67">
        <v>917.15812458638413</v>
      </c>
      <c r="U30" s="67">
        <v>-53.158124586384133</v>
      </c>
      <c r="V30"/>
      <c r="W30"/>
      <c r="X30"/>
      <c r="Y30"/>
      <c r="Z30"/>
      <c r="AA30"/>
    </row>
    <row r="31" spans="2:27" x14ac:dyDescent="0.3">
      <c r="B31" s="41">
        <v>2000</v>
      </c>
      <c r="C31" s="21" t="s">
        <v>90</v>
      </c>
      <c r="D31" s="21">
        <v>752</v>
      </c>
      <c r="E31" s="21">
        <v>940</v>
      </c>
      <c r="F31" s="21">
        <v>279</v>
      </c>
      <c r="G31" s="21">
        <v>37</v>
      </c>
      <c r="H31" s="21">
        <v>157</v>
      </c>
      <c r="I31" s="42">
        <v>712.00994602870105</v>
      </c>
      <c r="J31" s="42">
        <f t="shared" si="0"/>
        <v>39.990053971298948</v>
      </c>
      <c r="L31" s="45"/>
      <c r="M31" s="46"/>
      <c r="N31" s="46"/>
      <c r="O31" s="46"/>
      <c r="P31" s="46"/>
      <c r="Q31" s="47"/>
      <c r="S31" s="67">
        <v>2</v>
      </c>
      <c r="T31" s="67">
        <v>809.19767267242742</v>
      </c>
      <c r="U31" s="67">
        <v>-15.197672672427416</v>
      </c>
      <c r="V31"/>
      <c r="W31"/>
      <c r="X31"/>
      <c r="Y31"/>
      <c r="Z31"/>
      <c r="AA31"/>
    </row>
    <row r="32" spans="2:27" x14ac:dyDescent="0.3">
      <c r="B32" s="41">
        <v>2000</v>
      </c>
      <c r="C32" s="21" t="s">
        <v>91</v>
      </c>
      <c r="D32" s="21">
        <v>925</v>
      </c>
      <c r="E32" s="21">
        <v>961</v>
      </c>
      <c r="F32" s="21">
        <v>304</v>
      </c>
      <c r="G32" s="21">
        <v>44</v>
      </c>
      <c r="H32" s="21">
        <v>226</v>
      </c>
      <c r="I32" s="42">
        <v>880.3681352057406</v>
      </c>
      <c r="J32" s="42">
        <f t="shared" si="0"/>
        <v>44.6318647942594</v>
      </c>
      <c r="L32" s="45"/>
      <c r="M32" s="46"/>
      <c r="N32" s="46"/>
      <c r="O32" s="46"/>
      <c r="P32" s="46"/>
      <c r="Q32" s="47"/>
      <c r="S32" s="67">
        <v>3</v>
      </c>
      <c r="T32" s="67">
        <v>787.74295334271551</v>
      </c>
      <c r="U32" s="67">
        <v>4.2570466572844907</v>
      </c>
      <c r="V32"/>
      <c r="W32"/>
      <c r="X32"/>
      <c r="Y32"/>
      <c r="Z32"/>
      <c r="AA32"/>
    </row>
    <row r="33" spans="2:27" ht="15" thickBot="1" x14ac:dyDescent="0.35">
      <c r="B33" s="41">
        <v>2000</v>
      </c>
      <c r="C33" s="21" t="s">
        <v>92</v>
      </c>
      <c r="D33" s="21">
        <v>887</v>
      </c>
      <c r="E33" s="21">
        <v>962</v>
      </c>
      <c r="F33" s="21">
        <v>259</v>
      </c>
      <c r="G33" s="21">
        <v>25</v>
      </c>
      <c r="H33" s="21">
        <v>235</v>
      </c>
      <c r="I33" s="42">
        <v>846.2352093526415</v>
      </c>
      <c r="J33" s="42">
        <f t="shared" si="0"/>
        <v>40.764790647358495</v>
      </c>
      <c r="L33" s="64"/>
      <c r="M33" s="65"/>
      <c r="N33" s="65"/>
      <c r="O33" s="65"/>
      <c r="P33" s="65"/>
      <c r="Q33" s="66"/>
      <c r="S33" s="67">
        <v>4</v>
      </c>
      <c r="T33" s="67">
        <v>921.85814156096922</v>
      </c>
      <c r="U33" s="67">
        <v>56.141858439030784</v>
      </c>
      <c r="V33"/>
      <c r="W33"/>
      <c r="X33"/>
      <c r="Y33"/>
      <c r="Z33"/>
      <c r="AA33"/>
    </row>
    <row r="34" spans="2:27" x14ac:dyDescent="0.3">
      <c r="B34" s="41">
        <v>2001</v>
      </c>
      <c r="C34" s="21" t="s">
        <v>55</v>
      </c>
      <c r="D34" s="21">
        <v>691</v>
      </c>
      <c r="E34" s="21">
        <v>988</v>
      </c>
      <c r="F34" s="21">
        <v>275</v>
      </c>
      <c r="G34" s="21">
        <v>26</v>
      </c>
      <c r="H34" s="21">
        <v>158</v>
      </c>
      <c r="I34" s="42">
        <v>733.05133602789533</v>
      </c>
      <c r="J34" s="42">
        <f t="shared" si="0"/>
        <v>-42.051336027895331</v>
      </c>
      <c r="S34" s="67">
        <v>5</v>
      </c>
      <c r="T34" s="67">
        <v>940.79570448967411</v>
      </c>
      <c r="U34" s="67">
        <v>9.2042955103258919</v>
      </c>
      <c r="V34"/>
      <c r="W34"/>
      <c r="X34"/>
      <c r="Y34"/>
      <c r="Z34"/>
      <c r="AA34"/>
    </row>
    <row r="35" spans="2:27" x14ac:dyDescent="0.3">
      <c r="B35" s="41">
        <v>2001</v>
      </c>
      <c r="C35" s="21" t="s">
        <v>57</v>
      </c>
      <c r="D35" s="21">
        <v>687</v>
      </c>
      <c r="E35" s="21">
        <v>937</v>
      </c>
      <c r="F35" s="21">
        <v>262</v>
      </c>
      <c r="G35" s="21">
        <v>24</v>
      </c>
      <c r="H35" s="21">
        <v>136</v>
      </c>
      <c r="I35" s="42">
        <v>646.6407212828467</v>
      </c>
      <c r="J35" s="42">
        <f t="shared" si="0"/>
        <v>40.359278717153302</v>
      </c>
      <c r="S35" s="67">
        <v>6</v>
      </c>
      <c r="T35" s="67">
        <v>832.49308293494369</v>
      </c>
      <c r="U35" s="67">
        <v>-9.4930829349436863</v>
      </c>
      <c r="V35"/>
      <c r="W35"/>
      <c r="X35"/>
      <c r="Y35"/>
      <c r="Z35"/>
      <c r="AA35"/>
    </row>
    <row r="36" spans="2:27" x14ac:dyDescent="0.3">
      <c r="B36" s="41">
        <v>2001</v>
      </c>
      <c r="C36" s="21" t="s">
        <v>59</v>
      </c>
      <c r="D36" s="21">
        <v>772</v>
      </c>
      <c r="E36" s="21">
        <v>950</v>
      </c>
      <c r="F36" s="21">
        <v>316</v>
      </c>
      <c r="G36" s="21">
        <v>29</v>
      </c>
      <c r="H36" s="21">
        <v>198</v>
      </c>
      <c r="I36" s="42">
        <v>818.46691353073925</v>
      </c>
      <c r="J36" s="42">
        <f t="shared" si="0"/>
        <v>-46.466913530739248</v>
      </c>
      <c r="S36" s="67">
        <v>7</v>
      </c>
      <c r="T36" s="67">
        <v>852.75431703231266</v>
      </c>
      <c r="U36" s="67">
        <v>26.245682967687344</v>
      </c>
      <c r="V36"/>
      <c r="W36"/>
      <c r="X36"/>
      <c r="Y36"/>
      <c r="Z36"/>
      <c r="AA36"/>
    </row>
    <row r="37" spans="2:27" x14ac:dyDescent="0.3">
      <c r="B37" s="41">
        <v>2001</v>
      </c>
      <c r="C37" s="21" t="s">
        <v>60</v>
      </c>
      <c r="D37" s="21">
        <v>798</v>
      </c>
      <c r="E37" s="21">
        <v>920</v>
      </c>
      <c r="F37" s="21">
        <v>300</v>
      </c>
      <c r="G37" s="21">
        <v>29</v>
      </c>
      <c r="H37" s="21">
        <v>214</v>
      </c>
      <c r="I37" s="42">
        <v>815.91308479285112</v>
      </c>
      <c r="J37" s="42">
        <f t="shared" si="0"/>
        <v>-17.913084792851123</v>
      </c>
      <c r="S37" s="67">
        <v>8</v>
      </c>
      <c r="T37" s="67">
        <v>738.21228801503378</v>
      </c>
      <c r="U37" s="67">
        <v>9.7877119849662222</v>
      </c>
      <c r="V37"/>
      <c r="W37"/>
      <c r="X37"/>
      <c r="Y37"/>
      <c r="Z37"/>
      <c r="AA37"/>
    </row>
    <row r="38" spans="2:27" x14ac:dyDescent="0.3">
      <c r="B38" s="41">
        <v>2001</v>
      </c>
      <c r="C38" s="21" t="s">
        <v>62</v>
      </c>
      <c r="D38" s="21">
        <v>897</v>
      </c>
      <c r="E38" s="21">
        <v>1016</v>
      </c>
      <c r="F38" s="21">
        <v>294</v>
      </c>
      <c r="G38" s="21">
        <v>37</v>
      </c>
      <c r="H38" s="21">
        <v>212</v>
      </c>
      <c r="I38" s="42">
        <v>876.34550775618436</v>
      </c>
      <c r="J38" s="42">
        <f t="shared" si="0"/>
        <v>20.654492243815639</v>
      </c>
      <c r="S38" s="67">
        <v>9</v>
      </c>
      <c r="T38" s="67">
        <v>854.23838405441484</v>
      </c>
      <c r="U38" s="67">
        <v>16.761615945585163</v>
      </c>
      <c r="V38"/>
      <c r="W38"/>
      <c r="X38"/>
      <c r="Y38"/>
      <c r="Z38"/>
      <c r="AA38"/>
    </row>
    <row r="39" spans="2:27" x14ac:dyDescent="0.3">
      <c r="B39" s="41">
        <v>2001</v>
      </c>
      <c r="C39" s="21" t="s">
        <v>64</v>
      </c>
      <c r="D39" s="21">
        <v>724</v>
      </c>
      <c r="E39" s="21">
        <v>949</v>
      </c>
      <c r="F39" s="21">
        <v>291</v>
      </c>
      <c r="G39" s="21">
        <v>60</v>
      </c>
      <c r="H39" s="21">
        <v>139</v>
      </c>
      <c r="I39" s="42">
        <v>712.48304376726946</v>
      </c>
      <c r="J39" s="42">
        <f t="shared" si="0"/>
        <v>11.516956232730536</v>
      </c>
      <c r="S39" s="67">
        <v>10</v>
      </c>
      <c r="T39" s="67">
        <v>867.21481497687671</v>
      </c>
      <c r="U39" s="67">
        <v>79.78518502312329</v>
      </c>
      <c r="V39"/>
      <c r="W39"/>
      <c r="X39"/>
      <c r="Y39"/>
      <c r="Z39"/>
      <c r="AA39"/>
    </row>
    <row r="40" spans="2:27" x14ac:dyDescent="0.3">
      <c r="B40" s="41">
        <v>2001</v>
      </c>
      <c r="C40" s="21" t="s">
        <v>65</v>
      </c>
      <c r="D40" s="21">
        <v>729</v>
      </c>
      <c r="E40" s="21">
        <v>1037</v>
      </c>
      <c r="F40" s="21">
        <v>277</v>
      </c>
      <c r="G40" s="21">
        <v>37</v>
      </c>
      <c r="H40" s="21">
        <v>152</v>
      </c>
      <c r="I40" s="42">
        <v>764.25787037955433</v>
      </c>
      <c r="J40" s="42">
        <f t="shared" si="0"/>
        <v>-35.257870379554333</v>
      </c>
      <c r="S40" s="67">
        <v>11</v>
      </c>
      <c r="T40" s="67">
        <v>807.71339367989685</v>
      </c>
      <c r="U40" s="67">
        <v>99.286606320103147</v>
      </c>
      <c r="V40"/>
      <c r="W40"/>
      <c r="X40"/>
      <c r="Y40"/>
      <c r="Z40"/>
      <c r="AA40"/>
    </row>
    <row r="41" spans="2:27" x14ac:dyDescent="0.3">
      <c r="B41" s="41">
        <v>2001</v>
      </c>
      <c r="C41" s="21" t="s">
        <v>66</v>
      </c>
      <c r="D41" s="21">
        <v>771</v>
      </c>
      <c r="E41" s="21">
        <v>984</v>
      </c>
      <c r="F41" s="21">
        <v>328</v>
      </c>
      <c r="G41" s="21">
        <v>38</v>
      </c>
      <c r="H41" s="21">
        <v>164</v>
      </c>
      <c r="I41" s="42">
        <v>794.04514568245872</v>
      </c>
      <c r="J41" s="42">
        <f t="shared" si="0"/>
        <v>-23.045145682458724</v>
      </c>
      <c r="S41" s="67">
        <v>12</v>
      </c>
      <c r="T41" s="67">
        <v>712.39960619111366</v>
      </c>
      <c r="U41" s="67">
        <v>20.600393808886338</v>
      </c>
      <c r="V41"/>
      <c r="W41"/>
      <c r="X41"/>
      <c r="Y41"/>
      <c r="Z41"/>
      <c r="AA41"/>
    </row>
    <row r="42" spans="2:27" x14ac:dyDescent="0.3">
      <c r="B42" s="41">
        <v>2001</v>
      </c>
      <c r="C42" s="21" t="s">
        <v>67</v>
      </c>
      <c r="D42" s="21">
        <v>804</v>
      </c>
      <c r="E42" s="21">
        <v>976</v>
      </c>
      <c r="F42" s="21">
        <v>289</v>
      </c>
      <c r="G42" s="21">
        <v>20</v>
      </c>
      <c r="H42" s="21">
        <v>203</v>
      </c>
      <c r="I42" s="42">
        <v>815.72573659178784</v>
      </c>
      <c r="J42" s="42">
        <f t="shared" si="0"/>
        <v>-11.725736591787836</v>
      </c>
      <c r="S42" s="67">
        <v>13</v>
      </c>
      <c r="T42" s="67">
        <v>861.51767977726604</v>
      </c>
      <c r="U42" s="67">
        <v>-13.517679777266039</v>
      </c>
      <c r="V42"/>
      <c r="W42"/>
      <c r="X42"/>
      <c r="Y42"/>
      <c r="Z42"/>
      <c r="AA42"/>
    </row>
    <row r="43" spans="2:27" x14ac:dyDescent="0.3">
      <c r="B43" s="41">
        <v>2001</v>
      </c>
      <c r="C43" s="21" t="s">
        <v>68</v>
      </c>
      <c r="D43" s="21">
        <v>884</v>
      </c>
      <c r="E43" s="21">
        <v>914</v>
      </c>
      <c r="F43" s="21">
        <v>334</v>
      </c>
      <c r="G43" s="21">
        <v>22</v>
      </c>
      <c r="H43" s="21">
        <v>199</v>
      </c>
      <c r="I43" s="42">
        <v>805.73566696357443</v>
      </c>
      <c r="J43" s="42">
        <f t="shared" si="0"/>
        <v>78.264333036425569</v>
      </c>
      <c r="S43" s="67">
        <v>14</v>
      </c>
      <c r="T43" s="67">
        <v>919.98109582902237</v>
      </c>
      <c r="U43" s="67">
        <v>-58.981095829022365</v>
      </c>
      <c r="V43"/>
      <c r="W43"/>
      <c r="X43"/>
      <c r="Y43"/>
      <c r="Z43"/>
      <c r="AA43"/>
    </row>
    <row r="44" spans="2:27" x14ac:dyDescent="0.3">
      <c r="B44" s="41">
        <v>2001</v>
      </c>
      <c r="C44" s="21" t="s">
        <v>69</v>
      </c>
      <c r="D44" s="21">
        <v>927</v>
      </c>
      <c r="E44" s="21">
        <v>1120</v>
      </c>
      <c r="F44" s="21">
        <v>310</v>
      </c>
      <c r="G44" s="21">
        <v>38</v>
      </c>
      <c r="H44" s="21">
        <v>169</v>
      </c>
      <c r="I44" s="42">
        <v>877.48802926216695</v>
      </c>
      <c r="J44" s="42">
        <f t="shared" si="0"/>
        <v>49.511970737833053</v>
      </c>
      <c r="S44" s="67">
        <v>15</v>
      </c>
      <c r="T44" s="67">
        <v>774.85110146295438</v>
      </c>
      <c r="U44" s="67">
        <v>17.148898537045625</v>
      </c>
      <c r="V44"/>
      <c r="W44"/>
      <c r="X44"/>
      <c r="Y44"/>
      <c r="Z44"/>
      <c r="AA44"/>
    </row>
    <row r="45" spans="2:27" x14ac:dyDescent="0.3">
      <c r="B45" s="41">
        <v>2001</v>
      </c>
      <c r="C45" s="21" t="s">
        <v>70</v>
      </c>
      <c r="D45" s="21">
        <v>672</v>
      </c>
      <c r="E45" s="21">
        <v>973</v>
      </c>
      <c r="F45" s="21">
        <v>311</v>
      </c>
      <c r="G45" s="21">
        <v>21</v>
      </c>
      <c r="H45" s="21">
        <v>121</v>
      </c>
      <c r="I45" s="42">
        <v>679.14314360586945</v>
      </c>
      <c r="J45" s="42">
        <f t="shared" si="0"/>
        <v>-7.1431436058694544</v>
      </c>
      <c r="S45" s="67">
        <v>16</v>
      </c>
      <c r="T45" s="67">
        <v>786.45553391715248</v>
      </c>
      <c r="U45" s="67">
        <v>23.544466082847521</v>
      </c>
      <c r="V45"/>
      <c r="W45"/>
      <c r="X45"/>
      <c r="Y45"/>
      <c r="Z45"/>
      <c r="AA45"/>
    </row>
    <row r="46" spans="2:27" x14ac:dyDescent="0.3">
      <c r="B46" s="41">
        <v>2001</v>
      </c>
      <c r="C46" s="21" t="s">
        <v>71</v>
      </c>
      <c r="D46" s="21">
        <v>890</v>
      </c>
      <c r="E46" s="21">
        <v>971</v>
      </c>
      <c r="F46" s="21">
        <v>326</v>
      </c>
      <c r="G46" s="21">
        <v>23</v>
      </c>
      <c r="H46" s="21">
        <v>246</v>
      </c>
      <c r="I46" s="42">
        <v>925.02214589102596</v>
      </c>
      <c r="J46" s="42">
        <f t="shared" si="0"/>
        <v>-35.022145891025957</v>
      </c>
      <c r="S46" s="67">
        <v>17</v>
      </c>
      <c r="T46" s="67">
        <v>748.8476598546581</v>
      </c>
      <c r="U46" s="67">
        <v>15.152340145341896</v>
      </c>
      <c r="V46"/>
      <c r="W46"/>
      <c r="X46"/>
      <c r="Y46"/>
      <c r="Z46"/>
      <c r="AA46"/>
    </row>
    <row r="47" spans="2:27" x14ac:dyDescent="0.3">
      <c r="B47" s="41">
        <v>2001</v>
      </c>
      <c r="C47" s="21" t="s">
        <v>72</v>
      </c>
      <c r="D47" s="21">
        <v>767</v>
      </c>
      <c r="E47" s="21">
        <v>971</v>
      </c>
      <c r="F47" s="21">
        <v>287</v>
      </c>
      <c r="G47" s="21">
        <v>36</v>
      </c>
      <c r="H47" s="21">
        <v>195</v>
      </c>
      <c r="I47" s="42">
        <v>808.82529777994137</v>
      </c>
      <c r="J47" s="42">
        <f t="shared" si="0"/>
        <v>-41.825297779941366</v>
      </c>
      <c r="S47" s="67">
        <v>18</v>
      </c>
      <c r="T47" s="67">
        <v>853.70724348401927</v>
      </c>
      <c r="U47" s="67">
        <v>-28.707243484019273</v>
      </c>
      <c r="V47"/>
      <c r="W47"/>
      <c r="X47"/>
      <c r="Y47"/>
      <c r="Z47"/>
      <c r="AA47"/>
    </row>
    <row r="48" spans="2:27" x14ac:dyDescent="0.3">
      <c r="B48" s="41">
        <v>2001</v>
      </c>
      <c r="C48" s="21" t="s">
        <v>73</v>
      </c>
      <c r="D48" s="21">
        <v>818</v>
      </c>
      <c r="E48" s="21">
        <v>967</v>
      </c>
      <c r="F48" s="21">
        <v>284</v>
      </c>
      <c r="G48" s="21">
        <v>35</v>
      </c>
      <c r="H48" s="21">
        <v>208</v>
      </c>
      <c r="I48" s="42">
        <v>827.27666916734051</v>
      </c>
      <c r="J48" s="42">
        <f t="shared" si="0"/>
        <v>-9.2766691673405148</v>
      </c>
      <c r="S48" s="67">
        <v>19</v>
      </c>
      <c r="T48" s="67">
        <v>889.22361692631432</v>
      </c>
      <c r="U48" s="67">
        <v>78.776383073685679</v>
      </c>
      <c r="V48"/>
      <c r="W48"/>
      <c r="X48"/>
      <c r="Y48"/>
      <c r="Z48"/>
      <c r="AA48"/>
    </row>
    <row r="49" spans="2:27" x14ac:dyDescent="0.3">
      <c r="B49" s="41">
        <v>2001</v>
      </c>
      <c r="C49" s="21" t="s">
        <v>74</v>
      </c>
      <c r="D49" s="21">
        <v>729</v>
      </c>
      <c r="E49" s="21">
        <v>971</v>
      </c>
      <c r="F49" s="21">
        <v>263</v>
      </c>
      <c r="G49" s="21">
        <v>24</v>
      </c>
      <c r="H49" s="21">
        <v>174</v>
      </c>
      <c r="I49" s="42">
        <v>740.5768251862703</v>
      </c>
      <c r="J49" s="42">
        <f t="shared" si="0"/>
        <v>-11.576825186270298</v>
      </c>
      <c r="S49" s="67">
        <v>20</v>
      </c>
      <c r="T49" s="67">
        <v>731.88678731596758</v>
      </c>
      <c r="U49" s="67">
        <v>-0.88678731596758098</v>
      </c>
      <c r="V49"/>
      <c r="W49"/>
      <c r="X49"/>
      <c r="Y49"/>
      <c r="Z49"/>
      <c r="AA49"/>
    </row>
    <row r="50" spans="2:27" x14ac:dyDescent="0.3">
      <c r="B50" s="41">
        <v>2001</v>
      </c>
      <c r="C50" s="21" t="s">
        <v>75</v>
      </c>
      <c r="D50" s="21">
        <v>777</v>
      </c>
      <c r="E50" s="21">
        <v>915</v>
      </c>
      <c r="F50" s="21">
        <v>268</v>
      </c>
      <c r="G50" s="21">
        <v>32</v>
      </c>
      <c r="H50" s="21">
        <v>194</v>
      </c>
      <c r="I50" s="42">
        <v>751.93280341096693</v>
      </c>
      <c r="J50" s="42">
        <f t="shared" si="0"/>
        <v>25.067196589033074</v>
      </c>
      <c r="S50" s="67">
        <v>21</v>
      </c>
      <c r="T50" s="67">
        <v>912.60366061434502</v>
      </c>
      <c r="U50" s="67">
        <v>25.396339385654983</v>
      </c>
      <c r="V50"/>
      <c r="W50"/>
      <c r="X50"/>
      <c r="Y50"/>
      <c r="Z50"/>
      <c r="AA50"/>
    </row>
    <row r="51" spans="2:27" x14ac:dyDescent="0.3">
      <c r="B51" s="41">
        <v>2001</v>
      </c>
      <c r="C51" s="21" t="s">
        <v>76</v>
      </c>
      <c r="D51" s="21">
        <v>735</v>
      </c>
      <c r="E51" s="21">
        <v>962</v>
      </c>
      <c r="F51" s="21">
        <v>304</v>
      </c>
      <c r="G51" s="21">
        <v>22</v>
      </c>
      <c r="H51" s="21">
        <v>176</v>
      </c>
      <c r="I51" s="42">
        <v>769.87389141097992</v>
      </c>
      <c r="J51" s="42">
        <f t="shared" si="0"/>
        <v>-34.873891410979923</v>
      </c>
      <c r="S51" s="67">
        <v>22</v>
      </c>
      <c r="T51" s="67">
        <v>770.87387977806532</v>
      </c>
      <c r="U51" s="67">
        <v>27.126120221934684</v>
      </c>
      <c r="V51"/>
      <c r="W51"/>
      <c r="X51"/>
      <c r="Y51"/>
      <c r="Z51"/>
      <c r="AA51"/>
    </row>
    <row r="52" spans="2:27" x14ac:dyDescent="0.3">
      <c r="B52" s="41">
        <v>2001</v>
      </c>
      <c r="C52" s="21" t="s">
        <v>77</v>
      </c>
      <c r="D52" s="21">
        <v>923</v>
      </c>
      <c r="E52" s="21">
        <v>1065</v>
      </c>
      <c r="F52" s="21">
        <v>324</v>
      </c>
      <c r="G52" s="21">
        <v>61</v>
      </c>
      <c r="H52" s="21">
        <v>213</v>
      </c>
      <c r="I52" s="42">
        <v>953.68099435005524</v>
      </c>
      <c r="J52" s="42">
        <f t="shared" si="0"/>
        <v>-30.680994350055244</v>
      </c>
      <c r="S52" s="67">
        <v>23</v>
      </c>
      <c r="T52" s="67">
        <v>706.62609686100586</v>
      </c>
      <c r="U52" s="67">
        <v>33.373903138994137</v>
      </c>
      <c r="V52"/>
      <c r="W52"/>
      <c r="X52"/>
      <c r="Y52"/>
      <c r="Z52"/>
      <c r="AA52"/>
    </row>
    <row r="53" spans="2:27" x14ac:dyDescent="0.3">
      <c r="B53" s="41">
        <v>2001</v>
      </c>
      <c r="C53" s="21" t="s">
        <v>78</v>
      </c>
      <c r="D53" s="21">
        <v>742</v>
      </c>
      <c r="E53" s="21">
        <v>940</v>
      </c>
      <c r="F53" s="21">
        <v>325</v>
      </c>
      <c r="G53" s="21">
        <v>30</v>
      </c>
      <c r="H53" s="21">
        <v>166</v>
      </c>
      <c r="I53" s="42">
        <v>760.2400053005772</v>
      </c>
      <c r="J53" s="42">
        <f t="shared" si="0"/>
        <v>-18.240005300577195</v>
      </c>
      <c r="S53" s="67">
        <v>24</v>
      </c>
      <c r="T53" s="67">
        <v>782.41995747325791</v>
      </c>
      <c r="U53" s="67">
        <v>-44.419957473257909</v>
      </c>
      <c r="V53"/>
      <c r="W53"/>
      <c r="X53"/>
      <c r="Y53"/>
      <c r="Z53"/>
      <c r="AA53"/>
    </row>
    <row r="54" spans="2:27" x14ac:dyDescent="0.3">
      <c r="B54" s="41">
        <v>2001</v>
      </c>
      <c r="C54" s="21" t="s">
        <v>79</v>
      </c>
      <c r="D54" s="21">
        <v>847</v>
      </c>
      <c r="E54" s="21">
        <v>950</v>
      </c>
      <c r="F54" s="21">
        <v>313</v>
      </c>
      <c r="G54" s="21">
        <v>29</v>
      </c>
      <c r="H54" s="21">
        <v>208</v>
      </c>
      <c r="I54" s="42">
        <v>834.72786523996047</v>
      </c>
      <c r="J54" s="42">
        <f t="shared" si="0"/>
        <v>12.272134760039535</v>
      </c>
      <c r="S54" s="67">
        <v>25</v>
      </c>
      <c r="T54" s="67">
        <v>780.54812340049853</v>
      </c>
      <c r="U54" s="67">
        <v>26.451876599501475</v>
      </c>
      <c r="V54"/>
      <c r="W54"/>
      <c r="X54"/>
      <c r="Y54"/>
      <c r="Z54"/>
      <c r="AA54"/>
    </row>
    <row r="55" spans="2:27" x14ac:dyDescent="0.3">
      <c r="B55" s="41">
        <v>2001</v>
      </c>
      <c r="C55" s="21" t="s">
        <v>80</v>
      </c>
      <c r="D55" s="21">
        <v>758</v>
      </c>
      <c r="E55" s="21">
        <v>902</v>
      </c>
      <c r="F55" s="21">
        <v>264</v>
      </c>
      <c r="G55" s="21">
        <v>27</v>
      </c>
      <c r="H55" s="21">
        <v>206</v>
      </c>
      <c r="I55" s="42">
        <v>758.61877523020462</v>
      </c>
      <c r="J55" s="42">
        <f t="shared" si="0"/>
        <v>-0.61877523020461922</v>
      </c>
      <c r="S55" s="67">
        <v>26</v>
      </c>
      <c r="T55" s="67">
        <v>682.93027944330288</v>
      </c>
      <c r="U55" s="67">
        <v>25.069720556697121</v>
      </c>
      <c r="V55"/>
      <c r="W55"/>
      <c r="X55"/>
      <c r="Y55"/>
      <c r="Z55"/>
      <c r="AA55"/>
    </row>
    <row r="56" spans="2:27" x14ac:dyDescent="0.3">
      <c r="B56" s="41">
        <v>2001</v>
      </c>
      <c r="C56" s="21" t="s">
        <v>81</v>
      </c>
      <c r="D56" s="21">
        <v>740</v>
      </c>
      <c r="E56" s="21">
        <v>866</v>
      </c>
      <c r="F56" s="21">
        <v>273</v>
      </c>
      <c r="G56" s="21">
        <v>30</v>
      </c>
      <c r="H56" s="21">
        <v>209</v>
      </c>
      <c r="I56" s="42">
        <v>750.44051009694385</v>
      </c>
      <c r="J56" s="42">
        <f t="shared" si="0"/>
        <v>-10.440510096943854</v>
      </c>
      <c r="S56" s="67">
        <v>27</v>
      </c>
      <c r="T56" s="67">
        <v>791.37561639743626</v>
      </c>
      <c r="U56" s="67">
        <v>1.6243836025637393</v>
      </c>
      <c r="V56"/>
      <c r="W56"/>
      <c r="X56"/>
      <c r="Y56"/>
      <c r="Z56"/>
      <c r="AA56"/>
    </row>
    <row r="57" spans="2:27" x14ac:dyDescent="0.3">
      <c r="B57" s="41">
        <v>2001</v>
      </c>
      <c r="C57" s="21" t="s">
        <v>82</v>
      </c>
      <c r="D57" s="21">
        <v>670</v>
      </c>
      <c r="E57" s="21">
        <v>882</v>
      </c>
      <c r="F57" s="21">
        <v>320</v>
      </c>
      <c r="G57" s="21">
        <v>28</v>
      </c>
      <c r="H57" s="21">
        <v>131</v>
      </c>
      <c r="I57" s="42">
        <v>651.43332822711977</v>
      </c>
      <c r="J57" s="42">
        <f t="shared" si="0"/>
        <v>18.566671772880227</v>
      </c>
      <c r="S57" s="67">
        <v>28</v>
      </c>
      <c r="T57" s="67">
        <v>712.00994602870094</v>
      </c>
      <c r="U57" s="67">
        <v>39.990053971299062</v>
      </c>
      <c r="V57"/>
      <c r="W57"/>
      <c r="X57"/>
      <c r="Y57"/>
      <c r="Z57"/>
      <c r="AA57"/>
    </row>
    <row r="58" spans="2:27" x14ac:dyDescent="0.3">
      <c r="B58" s="41">
        <v>2001</v>
      </c>
      <c r="C58" s="21" t="s">
        <v>84</v>
      </c>
      <c r="D58" s="21">
        <v>642</v>
      </c>
      <c r="E58" s="21">
        <v>923</v>
      </c>
      <c r="F58" s="21">
        <v>273</v>
      </c>
      <c r="G58" s="21">
        <v>18</v>
      </c>
      <c r="H58" s="21">
        <v>147</v>
      </c>
      <c r="I58" s="42">
        <v>662.08782596394281</v>
      </c>
      <c r="J58" s="42">
        <f t="shared" si="0"/>
        <v>-20.087825963942805</v>
      </c>
      <c r="S58" s="67">
        <v>29</v>
      </c>
      <c r="T58" s="67">
        <v>880.36813520574071</v>
      </c>
      <c r="U58" s="67">
        <v>44.631864794259286</v>
      </c>
      <c r="V58"/>
      <c r="W58"/>
      <c r="X58"/>
      <c r="Y58"/>
      <c r="Z58"/>
      <c r="AA58"/>
    </row>
    <row r="59" spans="2:27" x14ac:dyDescent="0.3">
      <c r="B59" s="41">
        <v>2001</v>
      </c>
      <c r="C59" s="21" t="s">
        <v>86</v>
      </c>
      <c r="D59" s="21">
        <v>746</v>
      </c>
      <c r="E59" s="21">
        <v>943</v>
      </c>
      <c r="F59" s="21">
        <v>295</v>
      </c>
      <c r="G59" s="21">
        <v>29</v>
      </c>
      <c r="H59" s="21">
        <v>164</v>
      </c>
      <c r="I59" s="42">
        <v>733.47695806882552</v>
      </c>
      <c r="J59" s="42">
        <f t="shared" si="0"/>
        <v>12.523041931174475</v>
      </c>
      <c r="S59" s="67">
        <v>30</v>
      </c>
      <c r="T59" s="67">
        <v>846.23520935264162</v>
      </c>
      <c r="U59" s="67">
        <v>40.764790647358382</v>
      </c>
      <c r="V59"/>
      <c r="W59"/>
      <c r="X59"/>
      <c r="Y59"/>
      <c r="Z59"/>
      <c r="AA59"/>
    </row>
    <row r="60" spans="2:27" x14ac:dyDescent="0.3">
      <c r="B60" s="41">
        <v>2001</v>
      </c>
      <c r="C60" s="21" t="s">
        <v>88</v>
      </c>
      <c r="D60" s="21">
        <v>657</v>
      </c>
      <c r="E60" s="21">
        <v>891</v>
      </c>
      <c r="F60" s="21">
        <v>256</v>
      </c>
      <c r="G60" s="21">
        <v>25</v>
      </c>
      <c r="H60" s="21">
        <v>161</v>
      </c>
      <c r="I60" s="42">
        <v>659.33825628915065</v>
      </c>
      <c r="J60" s="42">
        <f t="shared" si="0"/>
        <v>-2.3382562891506495</v>
      </c>
      <c r="S60" s="67">
        <v>31</v>
      </c>
      <c r="T60" s="67">
        <v>733.05133602789522</v>
      </c>
      <c r="U60" s="67">
        <v>-42.051336027895218</v>
      </c>
      <c r="V60"/>
      <c r="W60"/>
      <c r="X60"/>
      <c r="Y60"/>
      <c r="Z60"/>
      <c r="AA60"/>
    </row>
    <row r="61" spans="2:27" x14ac:dyDescent="0.3">
      <c r="B61" s="41">
        <v>2001</v>
      </c>
      <c r="C61" s="21" t="s">
        <v>90</v>
      </c>
      <c r="D61" s="21">
        <v>789</v>
      </c>
      <c r="E61" s="21">
        <v>919</v>
      </c>
      <c r="F61" s="21">
        <v>273</v>
      </c>
      <c r="G61" s="21">
        <v>26</v>
      </c>
      <c r="H61" s="21">
        <v>161</v>
      </c>
      <c r="I61" s="42">
        <v>692.08734769915054</v>
      </c>
      <c r="J61" s="42">
        <f t="shared" si="0"/>
        <v>96.912652300849459</v>
      </c>
      <c r="S61" s="67">
        <v>32</v>
      </c>
      <c r="T61" s="67">
        <v>646.6407212828467</v>
      </c>
      <c r="U61" s="67">
        <v>40.359278717153302</v>
      </c>
      <c r="V61"/>
      <c r="W61"/>
      <c r="X61"/>
      <c r="Y61"/>
      <c r="Z61"/>
      <c r="AA61"/>
    </row>
    <row r="62" spans="2:27" x14ac:dyDescent="0.3">
      <c r="B62" s="41">
        <v>2001</v>
      </c>
      <c r="C62" s="21" t="s">
        <v>91</v>
      </c>
      <c r="D62" s="21">
        <v>799</v>
      </c>
      <c r="E62" s="21">
        <v>914</v>
      </c>
      <c r="F62" s="21">
        <v>304</v>
      </c>
      <c r="G62" s="21">
        <v>40</v>
      </c>
      <c r="H62" s="21">
        <v>235</v>
      </c>
      <c r="I62" s="42">
        <v>863.32871963941648</v>
      </c>
      <c r="J62" s="42">
        <f t="shared" si="0"/>
        <v>-64.328719639416477</v>
      </c>
      <c r="S62" s="67">
        <v>33</v>
      </c>
      <c r="T62" s="67">
        <v>818.46691353073913</v>
      </c>
      <c r="U62" s="67">
        <v>-46.466913530739134</v>
      </c>
      <c r="V62"/>
      <c r="W62"/>
      <c r="X62"/>
      <c r="Y62"/>
      <c r="Z62"/>
      <c r="AA62"/>
    </row>
    <row r="63" spans="2:27" x14ac:dyDescent="0.3">
      <c r="B63" s="41">
        <v>2001</v>
      </c>
      <c r="C63" s="21" t="s">
        <v>92</v>
      </c>
      <c r="D63" s="21">
        <v>814</v>
      </c>
      <c r="E63" s="21">
        <v>964</v>
      </c>
      <c r="F63" s="21">
        <v>274</v>
      </c>
      <c r="G63" s="21">
        <v>32</v>
      </c>
      <c r="H63" s="21">
        <v>199</v>
      </c>
      <c r="I63" s="42">
        <v>798.03219899063606</v>
      </c>
      <c r="J63" s="42">
        <f t="shared" si="0"/>
        <v>15.967801009363939</v>
      </c>
      <c r="S63" s="67">
        <v>34</v>
      </c>
      <c r="T63" s="67">
        <v>815.91308479285101</v>
      </c>
      <c r="U63" s="67">
        <v>-17.913084792851009</v>
      </c>
      <c r="V63"/>
      <c r="W63"/>
      <c r="X63"/>
      <c r="Y63"/>
      <c r="Z63"/>
      <c r="AA63"/>
    </row>
    <row r="64" spans="2:27" x14ac:dyDescent="0.3">
      <c r="B64" s="41">
        <v>2002</v>
      </c>
      <c r="C64" s="21" t="s">
        <v>92</v>
      </c>
      <c r="D64" s="21">
        <v>787</v>
      </c>
      <c r="E64" s="21">
        <v>989</v>
      </c>
      <c r="F64" s="21">
        <v>285</v>
      </c>
      <c r="G64" s="21">
        <v>26</v>
      </c>
      <c r="H64" s="21">
        <v>175</v>
      </c>
      <c r="I64" s="42">
        <v>773.5145619756729</v>
      </c>
      <c r="J64" s="42">
        <f t="shared" si="0"/>
        <v>13.485438024327095</v>
      </c>
      <c r="S64" s="67">
        <v>35</v>
      </c>
      <c r="T64" s="67">
        <v>876.34550775618436</v>
      </c>
      <c r="U64" s="67">
        <v>20.654492243815639</v>
      </c>
      <c r="V64"/>
      <c r="W64"/>
      <c r="X64"/>
      <c r="Y64"/>
      <c r="Z64"/>
      <c r="AA64"/>
    </row>
    <row r="65" spans="2:27" x14ac:dyDescent="0.3">
      <c r="B65" s="41">
        <v>2002</v>
      </c>
      <c r="C65" s="21" t="s">
        <v>70</v>
      </c>
      <c r="D65" s="21">
        <v>673</v>
      </c>
      <c r="E65" s="21">
        <v>953</v>
      </c>
      <c r="F65" s="21">
        <v>297</v>
      </c>
      <c r="G65" s="21">
        <v>35</v>
      </c>
      <c r="H65" s="21">
        <v>133</v>
      </c>
      <c r="I65" s="42">
        <v>688.54264222793654</v>
      </c>
      <c r="J65" s="42">
        <f t="shared" si="0"/>
        <v>-15.54264222793654</v>
      </c>
      <c r="S65" s="67">
        <v>36</v>
      </c>
      <c r="T65" s="67">
        <v>712.48304376726946</v>
      </c>
      <c r="U65" s="67">
        <v>11.516956232730536</v>
      </c>
      <c r="V65"/>
      <c r="W65"/>
      <c r="X65"/>
      <c r="Y65"/>
      <c r="Z65"/>
      <c r="AA65"/>
    </row>
    <row r="66" spans="2:27" x14ac:dyDescent="0.3">
      <c r="B66" s="41">
        <v>2002</v>
      </c>
      <c r="C66" s="21" t="s">
        <v>90</v>
      </c>
      <c r="D66" s="21">
        <v>662</v>
      </c>
      <c r="E66" s="21">
        <v>985</v>
      </c>
      <c r="F66" s="21">
        <v>243</v>
      </c>
      <c r="G66" s="21">
        <v>29</v>
      </c>
      <c r="H66" s="21">
        <v>136</v>
      </c>
      <c r="I66" s="42">
        <v>666.63843302407736</v>
      </c>
      <c r="J66" s="42">
        <f t="shared" si="0"/>
        <v>-4.6384330240773579</v>
      </c>
      <c r="S66" s="67">
        <v>37</v>
      </c>
      <c r="T66" s="67">
        <v>764.25787037955433</v>
      </c>
      <c r="U66" s="67">
        <v>-35.257870379554333</v>
      </c>
      <c r="V66"/>
      <c r="W66"/>
      <c r="X66"/>
      <c r="Y66"/>
      <c r="Z66"/>
      <c r="AA66"/>
    </row>
    <row r="67" spans="2:27" x14ac:dyDescent="0.3">
      <c r="B67" s="41">
        <v>2002</v>
      </c>
      <c r="C67" s="21" t="s">
        <v>69</v>
      </c>
      <c r="D67" s="21">
        <v>814</v>
      </c>
      <c r="E67" s="21">
        <v>1063</v>
      </c>
      <c r="F67" s="21">
        <v>285</v>
      </c>
      <c r="G67" s="21">
        <v>31</v>
      </c>
      <c r="H67" s="21">
        <v>152</v>
      </c>
      <c r="I67" s="42">
        <v>782.80254900652562</v>
      </c>
      <c r="J67" s="42">
        <f t="shared" si="0"/>
        <v>31.197450993474376</v>
      </c>
      <c r="S67" s="67">
        <v>38</v>
      </c>
      <c r="T67" s="67">
        <v>794.04514568245872</v>
      </c>
      <c r="U67" s="67">
        <v>-23.045145682458724</v>
      </c>
      <c r="V67"/>
      <c r="W67"/>
      <c r="X67"/>
      <c r="Y67"/>
      <c r="Z67"/>
      <c r="AA67"/>
    </row>
    <row r="68" spans="2:27" x14ac:dyDescent="0.3">
      <c r="B68" s="41">
        <v>2002</v>
      </c>
      <c r="C68" s="21" t="s">
        <v>91</v>
      </c>
      <c r="D68" s="21">
        <v>783</v>
      </c>
      <c r="E68" s="21">
        <v>932</v>
      </c>
      <c r="F68" s="21">
        <v>300</v>
      </c>
      <c r="G68" s="21">
        <v>35</v>
      </c>
      <c r="H68" s="21">
        <v>198</v>
      </c>
      <c r="I68" s="42">
        <v>798.68784662626626</v>
      </c>
      <c r="J68" s="42">
        <f t="shared" si="0"/>
        <v>-15.687846626266264</v>
      </c>
      <c r="S68" s="67">
        <v>39</v>
      </c>
      <c r="T68" s="67">
        <v>815.72573659178784</v>
      </c>
      <c r="U68" s="67">
        <v>-11.725736591787836</v>
      </c>
      <c r="V68"/>
      <c r="W68"/>
      <c r="X68"/>
      <c r="Y68"/>
      <c r="Z68"/>
      <c r="AA68"/>
    </row>
    <row r="69" spans="2:27" x14ac:dyDescent="0.3">
      <c r="B69" s="41">
        <v>2002</v>
      </c>
      <c r="C69" s="21" t="s">
        <v>55</v>
      </c>
      <c r="D69" s="21">
        <v>851</v>
      </c>
      <c r="E69" s="21">
        <v>1086</v>
      </c>
      <c r="F69" s="21">
        <v>333</v>
      </c>
      <c r="G69" s="21">
        <v>32</v>
      </c>
      <c r="H69" s="21">
        <v>152</v>
      </c>
      <c r="I69" s="42">
        <v>837.27478346241855</v>
      </c>
      <c r="J69" s="42">
        <f t="shared" ref="J69:J132" si="1">D69-I69</f>
        <v>13.725216537581446</v>
      </c>
      <c r="S69" s="67">
        <v>40</v>
      </c>
      <c r="T69" s="67">
        <v>805.73566696357443</v>
      </c>
      <c r="U69" s="67">
        <v>78.264333036425569</v>
      </c>
      <c r="V69"/>
      <c r="W69"/>
      <c r="X69"/>
      <c r="Y69"/>
      <c r="Z69"/>
      <c r="AA69"/>
    </row>
    <row r="70" spans="2:27" x14ac:dyDescent="0.3">
      <c r="B70" s="41">
        <v>2002</v>
      </c>
      <c r="C70" s="21" t="s">
        <v>73</v>
      </c>
      <c r="D70" s="21">
        <v>819</v>
      </c>
      <c r="E70" s="21">
        <v>982</v>
      </c>
      <c r="F70" s="21">
        <v>283</v>
      </c>
      <c r="G70" s="21">
        <v>41</v>
      </c>
      <c r="H70" s="21">
        <v>165</v>
      </c>
      <c r="I70" s="42">
        <v>760.76838627133452</v>
      </c>
      <c r="J70" s="42">
        <f t="shared" si="1"/>
        <v>58.231613728665479</v>
      </c>
      <c r="S70" s="67">
        <v>41</v>
      </c>
      <c r="T70" s="67">
        <v>877.48802926216695</v>
      </c>
      <c r="U70" s="67">
        <v>49.511970737833053</v>
      </c>
      <c r="V70"/>
      <c r="W70"/>
      <c r="X70"/>
      <c r="Y70"/>
      <c r="Z70"/>
      <c r="AA70"/>
    </row>
    <row r="71" spans="2:27" x14ac:dyDescent="0.3">
      <c r="B71" s="41">
        <v>2002</v>
      </c>
      <c r="C71" s="21" t="s">
        <v>74</v>
      </c>
      <c r="D71" s="21">
        <v>708</v>
      </c>
      <c r="E71" s="21">
        <v>959</v>
      </c>
      <c r="F71" s="21">
        <v>280</v>
      </c>
      <c r="G71" s="21">
        <v>25</v>
      </c>
      <c r="H71" s="21">
        <v>164</v>
      </c>
      <c r="I71" s="42">
        <v>728.58609988934495</v>
      </c>
      <c r="J71" s="42">
        <f t="shared" si="1"/>
        <v>-20.58609988934495</v>
      </c>
      <c r="S71" s="67">
        <v>42</v>
      </c>
      <c r="T71" s="67">
        <v>679.14314360586945</v>
      </c>
      <c r="U71" s="67">
        <v>-7.1431436058694544</v>
      </c>
      <c r="V71"/>
      <c r="W71"/>
      <c r="X71"/>
      <c r="Y71"/>
      <c r="Z71"/>
      <c r="AA71"/>
    </row>
    <row r="72" spans="2:27" x14ac:dyDescent="0.3">
      <c r="B72" s="41">
        <v>2002</v>
      </c>
      <c r="C72" s="21" t="s">
        <v>57</v>
      </c>
      <c r="D72" s="21">
        <v>667</v>
      </c>
      <c r="E72" s="21">
        <v>850</v>
      </c>
      <c r="F72" s="21">
        <v>311</v>
      </c>
      <c r="G72" s="21">
        <v>27</v>
      </c>
      <c r="H72" s="21">
        <v>165</v>
      </c>
      <c r="I72" s="42">
        <v>686.03149120140961</v>
      </c>
      <c r="J72" s="42">
        <f t="shared" si="1"/>
        <v>-19.031491201409608</v>
      </c>
      <c r="S72" s="67">
        <v>43</v>
      </c>
      <c r="T72" s="67">
        <v>925.02214589102596</v>
      </c>
      <c r="U72" s="67">
        <v>-35.022145891025957</v>
      </c>
      <c r="V72"/>
      <c r="W72"/>
      <c r="X72"/>
      <c r="Y72"/>
      <c r="Z72"/>
      <c r="AA72"/>
    </row>
    <row r="73" spans="2:27" x14ac:dyDescent="0.3">
      <c r="B73" s="41">
        <v>2002</v>
      </c>
      <c r="C73" s="21" t="s">
        <v>59</v>
      </c>
      <c r="D73" s="21">
        <v>859</v>
      </c>
      <c r="E73" s="21">
        <v>1002</v>
      </c>
      <c r="F73" s="21">
        <v>348</v>
      </c>
      <c r="G73" s="21">
        <v>33</v>
      </c>
      <c r="H73" s="21">
        <v>177</v>
      </c>
      <c r="I73" s="42">
        <v>842.13650677409646</v>
      </c>
      <c r="J73" s="42">
        <f t="shared" si="1"/>
        <v>16.863493225903539</v>
      </c>
      <c r="S73" s="67">
        <v>44</v>
      </c>
      <c r="T73" s="67">
        <v>808.82529777994137</v>
      </c>
      <c r="U73" s="67">
        <v>-41.825297779941366</v>
      </c>
      <c r="V73"/>
      <c r="W73"/>
      <c r="X73"/>
      <c r="Y73"/>
      <c r="Z73"/>
      <c r="AA73"/>
    </row>
    <row r="74" spans="2:27" x14ac:dyDescent="0.3">
      <c r="B74" s="41">
        <v>2002</v>
      </c>
      <c r="C74" s="21" t="s">
        <v>75</v>
      </c>
      <c r="D74" s="21">
        <v>706</v>
      </c>
      <c r="E74" s="21">
        <v>863</v>
      </c>
      <c r="F74" s="21">
        <v>259</v>
      </c>
      <c r="G74" s="21">
        <v>29</v>
      </c>
      <c r="H74" s="21">
        <v>200</v>
      </c>
      <c r="I74" s="42">
        <v>719.58666625926298</v>
      </c>
      <c r="J74" s="42">
        <f t="shared" si="1"/>
        <v>-13.586666259262984</v>
      </c>
      <c r="S74" s="67">
        <v>45</v>
      </c>
      <c r="T74" s="67">
        <v>827.27666916734051</v>
      </c>
      <c r="U74" s="67">
        <v>-9.2766691673405148</v>
      </c>
      <c r="V74"/>
      <c r="W74"/>
      <c r="X74"/>
      <c r="Y74"/>
      <c r="Z74"/>
      <c r="AA74"/>
    </row>
    <row r="75" spans="2:27" x14ac:dyDescent="0.3">
      <c r="B75" s="41">
        <v>2002</v>
      </c>
      <c r="C75" s="21" t="s">
        <v>60</v>
      </c>
      <c r="D75" s="21">
        <v>856</v>
      </c>
      <c r="E75" s="21">
        <v>940</v>
      </c>
      <c r="F75" s="21">
        <v>289</v>
      </c>
      <c r="G75" s="21">
        <v>29</v>
      </c>
      <c r="H75" s="21">
        <v>217</v>
      </c>
      <c r="I75" s="42">
        <v>825.68314340752863</v>
      </c>
      <c r="J75" s="42">
        <f t="shared" si="1"/>
        <v>30.316856592471368</v>
      </c>
      <c r="S75" s="67">
        <v>46</v>
      </c>
      <c r="T75" s="67">
        <v>740.5768251862703</v>
      </c>
      <c r="U75" s="67">
        <v>-11.576825186270298</v>
      </c>
      <c r="V75"/>
      <c r="W75"/>
      <c r="X75"/>
      <c r="Y75"/>
      <c r="Z75"/>
      <c r="AA75"/>
    </row>
    <row r="76" spans="2:27" x14ac:dyDescent="0.3">
      <c r="B76" s="41">
        <v>2002</v>
      </c>
      <c r="C76" s="21" t="s">
        <v>76</v>
      </c>
      <c r="D76" s="21">
        <v>709</v>
      </c>
      <c r="E76" s="21">
        <v>899</v>
      </c>
      <c r="F76" s="21">
        <v>297</v>
      </c>
      <c r="G76" s="21">
        <v>21</v>
      </c>
      <c r="H76" s="21">
        <v>169</v>
      </c>
      <c r="I76" s="42">
        <v>709.30451616884443</v>
      </c>
      <c r="J76" s="42">
        <f t="shared" si="1"/>
        <v>-0.30451616884442956</v>
      </c>
      <c r="S76" s="67">
        <v>47</v>
      </c>
      <c r="T76" s="67">
        <v>751.93280341096693</v>
      </c>
      <c r="U76" s="67">
        <v>25.067196589033074</v>
      </c>
      <c r="V76"/>
      <c r="W76"/>
      <c r="X76"/>
      <c r="Y76"/>
      <c r="Z76"/>
      <c r="AA76"/>
    </row>
    <row r="77" spans="2:27" x14ac:dyDescent="0.3">
      <c r="B77" s="41">
        <v>2002</v>
      </c>
      <c r="C77" s="21" t="s">
        <v>62</v>
      </c>
      <c r="D77" s="21">
        <v>739</v>
      </c>
      <c r="E77" s="21">
        <v>876</v>
      </c>
      <c r="F77" s="21">
        <v>255</v>
      </c>
      <c r="G77" s="21">
        <v>26</v>
      </c>
      <c r="H77" s="21">
        <v>192</v>
      </c>
      <c r="I77" s="42">
        <v>707.46958405638998</v>
      </c>
      <c r="J77" s="42">
        <f t="shared" si="1"/>
        <v>31.530415943610024</v>
      </c>
      <c r="S77" s="67">
        <v>48</v>
      </c>
      <c r="T77" s="67">
        <v>769.87389141097992</v>
      </c>
      <c r="U77" s="67">
        <v>-34.873891410979923</v>
      </c>
      <c r="V77"/>
      <c r="W77"/>
      <c r="X77"/>
      <c r="Y77"/>
      <c r="Z77"/>
      <c r="AA77"/>
    </row>
    <row r="78" spans="2:27" x14ac:dyDescent="0.3">
      <c r="B78" s="41">
        <v>2002</v>
      </c>
      <c r="C78" s="21" t="s">
        <v>77</v>
      </c>
      <c r="D78" s="21">
        <v>778</v>
      </c>
      <c r="E78" s="21">
        <v>1032</v>
      </c>
      <c r="F78" s="21">
        <v>283</v>
      </c>
      <c r="G78" s="21">
        <v>41</v>
      </c>
      <c r="H78" s="21">
        <v>152</v>
      </c>
      <c r="I78" s="42">
        <v>769.06311009073602</v>
      </c>
      <c r="J78" s="42">
        <f t="shared" si="1"/>
        <v>8.9368899092639822</v>
      </c>
      <c r="S78" s="67">
        <v>49</v>
      </c>
      <c r="T78" s="67">
        <v>953.68099435005536</v>
      </c>
      <c r="U78" s="67">
        <v>-30.680994350055357</v>
      </c>
      <c r="V78"/>
      <c r="W78"/>
      <c r="X78"/>
      <c r="Y78"/>
      <c r="Z78"/>
      <c r="AA78"/>
    </row>
    <row r="79" spans="2:27" x14ac:dyDescent="0.3">
      <c r="B79" s="41">
        <v>2002</v>
      </c>
      <c r="C79" s="21" t="s">
        <v>64</v>
      </c>
      <c r="D79" s="21">
        <v>575</v>
      </c>
      <c r="E79" s="21">
        <v>914</v>
      </c>
      <c r="F79" s="21">
        <v>265</v>
      </c>
      <c r="G79" s="21">
        <v>37</v>
      </c>
      <c r="H79" s="21">
        <v>124</v>
      </c>
      <c r="I79" s="42">
        <v>622.14951522917158</v>
      </c>
      <c r="J79" s="42">
        <f t="shared" si="1"/>
        <v>-47.149515229171584</v>
      </c>
      <c r="S79" s="67">
        <v>50</v>
      </c>
      <c r="T79" s="67">
        <v>760.24000530057731</v>
      </c>
      <c r="U79" s="67">
        <v>-18.240005300577309</v>
      </c>
      <c r="V79"/>
      <c r="W79"/>
      <c r="X79"/>
      <c r="Y79"/>
      <c r="Z79"/>
      <c r="AA79"/>
    </row>
    <row r="80" spans="2:27" x14ac:dyDescent="0.3">
      <c r="B80" s="41">
        <v>2002</v>
      </c>
      <c r="C80" s="21" t="s">
        <v>78</v>
      </c>
      <c r="D80" s="21">
        <v>699</v>
      </c>
      <c r="E80" s="21">
        <v>975</v>
      </c>
      <c r="F80" s="21">
        <v>280</v>
      </c>
      <c r="G80" s="21">
        <v>32</v>
      </c>
      <c r="H80" s="21">
        <v>146</v>
      </c>
      <c r="I80" s="42">
        <v>711.03828702749433</v>
      </c>
      <c r="J80" s="42">
        <f t="shared" si="1"/>
        <v>-12.038287027494334</v>
      </c>
      <c r="S80" s="67">
        <v>51</v>
      </c>
      <c r="T80" s="67">
        <v>834.72786523996047</v>
      </c>
      <c r="U80" s="67">
        <v>12.272134760039535</v>
      </c>
      <c r="V80"/>
      <c r="W80"/>
      <c r="X80"/>
      <c r="Y80"/>
      <c r="Z80"/>
      <c r="AA80"/>
    </row>
    <row r="81" spans="2:27" x14ac:dyDescent="0.3">
      <c r="B81" s="41">
        <v>2002</v>
      </c>
      <c r="C81" s="21" t="s">
        <v>79</v>
      </c>
      <c r="D81" s="21">
        <v>749</v>
      </c>
      <c r="E81" s="21">
        <v>951</v>
      </c>
      <c r="F81" s="21">
        <v>291</v>
      </c>
      <c r="G81" s="21">
        <v>32</v>
      </c>
      <c r="H81" s="21">
        <v>167</v>
      </c>
      <c r="I81" s="42">
        <v>743.49037131492378</v>
      </c>
      <c r="J81" s="42">
        <f t="shared" si="1"/>
        <v>5.5096286850762226</v>
      </c>
      <c r="S81" s="67">
        <v>52</v>
      </c>
      <c r="T81" s="67">
        <v>758.61877523020462</v>
      </c>
      <c r="U81" s="67">
        <v>-0.61877523020461922</v>
      </c>
      <c r="V81"/>
      <c r="W81"/>
      <c r="X81"/>
      <c r="Y81"/>
      <c r="Z81"/>
      <c r="AA81"/>
    </row>
    <row r="82" spans="2:27" x14ac:dyDescent="0.3">
      <c r="B82" s="41">
        <v>2002</v>
      </c>
      <c r="C82" s="21" t="s">
        <v>65</v>
      </c>
      <c r="D82" s="21">
        <v>737</v>
      </c>
      <c r="E82" s="21">
        <v>948</v>
      </c>
      <c r="F82" s="21">
        <v>285</v>
      </c>
      <c r="G82" s="21">
        <v>42</v>
      </c>
      <c r="H82" s="21">
        <v>140</v>
      </c>
      <c r="I82" s="42">
        <v>694.33874384844307</v>
      </c>
      <c r="J82" s="42">
        <f t="shared" si="1"/>
        <v>42.661256151556927</v>
      </c>
      <c r="S82" s="67">
        <v>53</v>
      </c>
      <c r="T82" s="67">
        <v>750.44051009694374</v>
      </c>
      <c r="U82" s="67">
        <v>-10.44051009694374</v>
      </c>
      <c r="V82"/>
      <c r="W82"/>
      <c r="X82"/>
      <c r="Y82"/>
      <c r="Z82"/>
      <c r="AA82"/>
    </row>
    <row r="83" spans="2:27" x14ac:dyDescent="0.3">
      <c r="B83" s="41">
        <v>2002</v>
      </c>
      <c r="C83" s="21" t="s">
        <v>80</v>
      </c>
      <c r="D83" s="21">
        <v>713</v>
      </c>
      <c r="E83" s="21">
        <v>994</v>
      </c>
      <c r="F83" s="21">
        <v>286</v>
      </c>
      <c r="G83" s="21">
        <v>29</v>
      </c>
      <c r="H83" s="21">
        <v>155</v>
      </c>
      <c r="I83" s="42">
        <v>742.6421016321242</v>
      </c>
      <c r="J83" s="42">
        <f t="shared" si="1"/>
        <v>-29.642101632124195</v>
      </c>
      <c r="S83" s="67">
        <v>54</v>
      </c>
      <c r="T83" s="67">
        <v>651.43332822711977</v>
      </c>
      <c r="U83" s="67">
        <v>18.566671772880227</v>
      </c>
      <c r="V83"/>
      <c r="W83"/>
      <c r="X83"/>
      <c r="Y83"/>
      <c r="Z83"/>
      <c r="AA83"/>
    </row>
    <row r="84" spans="2:27" x14ac:dyDescent="0.3">
      <c r="B84" s="41">
        <v>2002</v>
      </c>
      <c r="C84" s="21" t="s">
        <v>81</v>
      </c>
      <c r="D84" s="21">
        <v>627</v>
      </c>
      <c r="E84" s="21">
        <v>932</v>
      </c>
      <c r="F84" s="21">
        <v>269</v>
      </c>
      <c r="G84" s="21">
        <v>29</v>
      </c>
      <c r="H84" s="21">
        <v>139</v>
      </c>
      <c r="I84" s="42">
        <v>658.66230723217495</v>
      </c>
      <c r="J84" s="42">
        <f t="shared" si="1"/>
        <v>-31.662307232174953</v>
      </c>
      <c r="S84" s="67">
        <v>55</v>
      </c>
      <c r="T84" s="67">
        <v>662.08782596394281</v>
      </c>
      <c r="U84" s="67">
        <v>-20.087825963942805</v>
      </c>
      <c r="V84"/>
      <c r="W84"/>
      <c r="X84"/>
      <c r="Y84"/>
      <c r="Z84"/>
      <c r="AA84"/>
    </row>
    <row r="85" spans="2:27" x14ac:dyDescent="0.3">
      <c r="B85" s="41">
        <v>2002</v>
      </c>
      <c r="C85" s="21" t="s">
        <v>66</v>
      </c>
      <c r="D85" s="21">
        <v>768</v>
      </c>
      <c r="E85" s="21">
        <v>967</v>
      </c>
      <c r="F85" s="21">
        <v>348</v>
      </c>
      <c r="G85" s="21">
        <v>36</v>
      </c>
      <c r="H85" s="21">
        <v>167</v>
      </c>
      <c r="I85" s="42">
        <v>803.07529667522931</v>
      </c>
      <c r="J85" s="42">
        <f t="shared" si="1"/>
        <v>-35.07529667522931</v>
      </c>
      <c r="S85" s="67">
        <v>56</v>
      </c>
      <c r="T85" s="67">
        <v>733.47695806882552</v>
      </c>
      <c r="U85" s="67">
        <v>12.523041931174475</v>
      </c>
      <c r="V85"/>
      <c r="W85"/>
      <c r="X85"/>
      <c r="Y85"/>
      <c r="Z85"/>
      <c r="AA85"/>
    </row>
    <row r="86" spans="2:27" x14ac:dyDescent="0.3">
      <c r="B86" s="41">
        <v>2002</v>
      </c>
      <c r="C86" s="21" t="s">
        <v>82</v>
      </c>
      <c r="D86" s="21">
        <v>735</v>
      </c>
      <c r="E86" s="21">
        <v>934</v>
      </c>
      <c r="F86" s="21">
        <v>300</v>
      </c>
      <c r="G86" s="21">
        <v>36</v>
      </c>
      <c r="H86" s="21">
        <v>162</v>
      </c>
      <c r="I86" s="42">
        <v>733.55547416810236</v>
      </c>
      <c r="J86" s="42">
        <f t="shared" si="1"/>
        <v>1.4445258318976357</v>
      </c>
      <c r="S86" s="67">
        <v>57</v>
      </c>
      <c r="T86" s="67">
        <v>659.33825628915042</v>
      </c>
      <c r="U86" s="67">
        <v>-2.3382562891504222</v>
      </c>
      <c r="V86"/>
      <c r="W86"/>
      <c r="X86"/>
      <c r="Y86"/>
      <c r="Z86"/>
      <c r="AA86"/>
    </row>
    <row r="87" spans="2:27" x14ac:dyDescent="0.3">
      <c r="B87" s="41">
        <v>2002</v>
      </c>
      <c r="C87" s="21" t="s">
        <v>84</v>
      </c>
      <c r="D87" s="21">
        <v>690</v>
      </c>
      <c r="E87" s="21">
        <v>989</v>
      </c>
      <c r="F87" s="21">
        <v>238</v>
      </c>
      <c r="G87" s="21">
        <v>22</v>
      </c>
      <c r="H87" s="21">
        <v>160</v>
      </c>
      <c r="I87" s="42">
        <v>704.39483568913852</v>
      </c>
      <c r="J87" s="42">
        <f t="shared" si="1"/>
        <v>-14.394835689138517</v>
      </c>
      <c r="S87" s="67">
        <v>58</v>
      </c>
      <c r="T87" s="67">
        <v>692.08734769915054</v>
      </c>
      <c r="U87" s="67">
        <v>96.912652300849459</v>
      </c>
      <c r="V87"/>
      <c r="W87"/>
      <c r="X87"/>
      <c r="Y87"/>
      <c r="Z87"/>
      <c r="AA87"/>
    </row>
    <row r="88" spans="2:27" x14ac:dyDescent="0.3">
      <c r="B88" s="41">
        <v>2002</v>
      </c>
      <c r="C88" s="21" t="s">
        <v>67</v>
      </c>
      <c r="D88" s="21">
        <v>897</v>
      </c>
      <c r="E88" s="21">
        <v>991</v>
      </c>
      <c r="F88" s="21">
        <v>314</v>
      </c>
      <c r="G88" s="21">
        <v>12</v>
      </c>
      <c r="H88" s="21">
        <v>223</v>
      </c>
      <c r="I88" s="42">
        <v>876.54563783280582</v>
      </c>
      <c r="J88" s="42">
        <f t="shared" si="1"/>
        <v>20.454362167194176</v>
      </c>
      <c r="S88" s="67">
        <v>59</v>
      </c>
      <c r="T88" s="67">
        <v>863.32871963941648</v>
      </c>
      <c r="U88" s="67">
        <v>-64.328719639416477</v>
      </c>
      <c r="V88"/>
      <c r="W88"/>
      <c r="X88"/>
      <c r="Y88"/>
      <c r="Z88"/>
      <c r="AA88"/>
    </row>
    <row r="89" spans="2:27" x14ac:dyDescent="0.3">
      <c r="B89" s="41">
        <v>2002</v>
      </c>
      <c r="C89" s="21" t="s">
        <v>68</v>
      </c>
      <c r="D89" s="21">
        <v>800</v>
      </c>
      <c r="E89" s="21">
        <v>938</v>
      </c>
      <c r="F89" s="21">
        <v>279</v>
      </c>
      <c r="G89" s="21">
        <v>28</v>
      </c>
      <c r="H89" s="21">
        <v>205</v>
      </c>
      <c r="I89" s="42">
        <v>793.10062961958829</v>
      </c>
      <c r="J89" s="42">
        <f t="shared" si="1"/>
        <v>6.8993703804117104</v>
      </c>
      <c r="S89" s="67">
        <v>60</v>
      </c>
      <c r="T89" s="67">
        <v>798.03219899063595</v>
      </c>
      <c r="U89" s="67">
        <v>15.967801009364052</v>
      </c>
      <c r="V89"/>
      <c r="W89"/>
      <c r="X89"/>
      <c r="Y89"/>
      <c r="Z89"/>
      <c r="AA89"/>
    </row>
    <row r="90" spans="2:27" x14ac:dyDescent="0.3">
      <c r="B90" s="41">
        <v>2002</v>
      </c>
      <c r="C90" s="21" t="s">
        <v>86</v>
      </c>
      <c r="D90" s="21">
        <v>710</v>
      </c>
      <c r="E90" s="21">
        <v>897</v>
      </c>
      <c r="F90" s="21">
        <v>325</v>
      </c>
      <c r="G90" s="21">
        <v>41</v>
      </c>
      <c r="H90" s="21">
        <v>165</v>
      </c>
      <c r="I90" s="42">
        <v>739.23295533457713</v>
      </c>
      <c r="J90" s="42">
        <f t="shared" si="1"/>
        <v>-29.232955334577127</v>
      </c>
      <c r="S90" s="67">
        <v>61</v>
      </c>
      <c r="T90" s="67">
        <v>773.5145619756729</v>
      </c>
      <c r="U90" s="67">
        <v>13.485438024327095</v>
      </c>
      <c r="V90"/>
      <c r="W90"/>
      <c r="X90"/>
      <c r="Y90"/>
      <c r="Z90"/>
      <c r="AA90"/>
    </row>
    <row r="91" spans="2:27" x14ac:dyDescent="0.3">
      <c r="B91" s="41">
        <v>2002</v>
      </c>
      <c r="C91" s="21" t="s">
        <v>88</v>
      </c>
      <c r="D91" s="21">
        <v>641</v>
      </c>
      <c r="E91" s="21">
        <v>875</v>
      </c>
      <c r="F91" s="21">
        <v>263</v>
      </c>
      <c r="G91" s="21">
        <v>20</v>
      </c>
      <c r="H91" s="21">
        <v>142</v>
      </c>
      <c r="I91" s="42">
        <v>615.03059089524254</v>
      </c>
      <c r="J91" s="42">
        <f t="shared" si="1"/>
        <v>25.96940910475746</v>
      </c>
      <c r="S91" s="67">
        <v>62</v>
      </c>
      <c r="T91" s="67">
        <v>688.54264222793631</v>
      </c>
      <c r="U91" s="67">
        <v>-15.542642227936312</v>
      </c>
      <c r="V91"/>
      <c r="W91"/>
      <c r="X91"/>
      <c r="Y91"/>
      <c r="Z91"/>
      <c r="AA91"/>
    </row>
    <row r="92" spans="2:27" x14ac:dyDescent="0.3">
      <c r="B92" s="41">
        <v>2002</v>
      </c>
      <c r="C92" s="21" t="s">
        <v>71</v>
      </c>
      <c r="D92" s="21">
        <v>843</v>
      </c>
      <c r="E92" s="21">
        <v>949</v>
      </c>
      <c r="F92" s="21">
        <v>304</v>
      </c>
      <c r="G92" s="21">
        <v>27</v>
      </c>
      <c r="H92" s="21">
        <v>230</v>
      </c>
      <c r="I92" s="42">
        <v>866.30246916682836</v>
      </c>
      <c r="J92" s="42">
        <f t="shared" si="1"/>
        <v>-23.302469166828359</v>
      </c>
      <c r="S92" s="67">
        <v>63</v>
      </c>
      <c r="T92" s="67">
        <v>666.63843302407736</v>
      </c>
      <c r="U92" s="67">
        <v>-4.6384330240773579</v>
      </c>
      <c r="V92"/>
      <c r="W92"/>
      <c r="X92"/>
      <c r="Y92"/>
      <c r="Z92"/>
      <c r="AA92"/>
    </row>
    <row r="93" spans="2:27" x14ac:dyDescent="0.3">
      <c r="B93" s="41">
        <v>2002</v>
      </c>
      <c r="C93" s="21" t="s">
        <v>72</v>
      </c>
      <c r="D93" s="21">
        <v>813</v>
      </c>
      <c r="E93" s="21">
        <v>927</v>
      </c>
      <c r="F93" s="21">
        <v>305</v>
      </c>
      <c r="G93" s="21">
        <v>38</v>
      </c>
      <c r="H93" s="21">
        <v>187</v>
      </c>
      <c r="I93" s="42">
        <v>781.33398023600557</v>
      </c>
      <c r="J93" s="42">
        <f t="shared" si="1"/>
        <v>31.666019763994427</v>
      </c>
      <c r="S93" s="67">
        <v>64</v>
      </c>
      <c r="T93" s="67">
        <v>782.80254900652551</v>
      </c>
      <c r="U93" s="67">
        <v>31.19745099347449</v>
      </c>
      <c r="V93"/>
      <c r="W93"/>
      <c r="X93"/>
      <c r="Y93"/>
      <c r="Z93"/>
      <c r="AA93"/>
    </row>
    <row r="94" spans="2:27" x14ac:dyDescent="0.3">
      <c r="B94" s="44">
        <v>2003</v>
      </c>
      <c r="C94" s="21" t="s">
        <v>55</v>
      </c>
      <c r="D94" s="21">
        <v>736</v>
      </c>
      <c r="E94" s="21">
        <v>1014</v>
      </c>
      <c r="F94" s="21">
        <v>276</v>
      </c>
      <c r="G94" s="21">
        <v>33</v>
      </c>
      <c r="H94" s="21">
        <v>150</v>
      </c>
      <c r="I94" s="42">
        <v>741.50314742124897</v>
      </c>
      <c r="J94" s="42">
        <f t="shared" si="1"/>
        <v>-5.5031474212489684</v>
      </c>
      <c r="S94" s="67">
        <v>65</v>
      </c>
      <c r="T94" s="67">
        <v>798.68784662626626</v>
      </c>
      <c r="U94" s="67">
        <v>-15.687846626266264</v>
      </c>
      <c r="V94"/>
      <c r="W94"/>
      <c r="X94"/>
      <c r="Y94"/>
      <c r="Z94"/>
      <c r="AA94"/>
    </row>
    <row r="95" spans="2:27" x14ac:dyDescent="0.3">
      <c r="B95" s="44">
        <v>2003</v>
      </c>
      <c r="C95" s="21" t="s">
        <v>73</v>
      </c>
      <c r="D95" s="21">
        <v>717</v>
      </c>
      <c r="E95" s="21">
        <v>965</v>
      </c>
      <c r="F95" s="21">
        <v>303</v>
      </c>
      <c r="G95" s="21">
        <v>47</v>
      </c>
      <c r="H95" s="21">
        <v>152</v>
      </c>
      <c r="I95" s="42">
        <v>746.36884619973375</v>
      </c>
      <c r="J95" s="42">
        <f t="shared" si="1"/>
        <v>-29.368846199733753</v>
      </c>
      <c r="S95" s="67">
        <v>66</v>
      </c>
      <c r="T95" s="67">
        <v>837.27478346241855</v>
      </c>
      <c r="U95" s="67">
        <v>13.725216537581446</v>
      </c>
      <c r="V95"/>
      <c r="W95"/>
      <c r="X95"/>
      <c r="Y95"/>
      <c r="Z95"/>
      <c r="AA95"/>
    </row>
    <row r="96" spans="2:27" x14ac:dyDescent="0.3">
      <c r="B96" s="44">
        <v>2003</v>
      </c>
      <c r="C96" s="21" t="s">
        <v>74</v>
      </c>
      <c r="D96" s="21">
        <v>907</v>
      </c>
      <c r="E96" s="21">
        <v>1021</v>
      </c>
      <c r="F96" s="21">
        <v>321</v>
      </c>
      <c r="G96" s="21">
        <v>31</v>
      </c>
      <c r="H96" s="21">
        <v>235</v>
      </c>
      <c r="I96" s="42">
        <v>939.47922480530769</v>
      </c>
      <c r="J96" s="42">
        <f t="shared" si="1"/>
        <v>-32.479224805307695</v>
      </c>
      <c r="S96" s="67">
        <v>67</v>
      </c>
      <c r="T96" s="67">
        <v>760.76838627133452</v>
      </c>
      <c r="U96" s="67">
        <v>58.231613728665479</v>
      </c>
      <c r="V96"/>
      <c r="W96"/>
      <c r="X96"/>
      <c r="Y96"/>
      <c r="Z96"/>
      <c r="AA96"/>
    </row>
    <row r="97" spans="2:27" x14ac:dyDescent="0.3">
      <c r="B97" s="44">
        <v>2003</v>
      </c>
      <c r="C97" s="21" t="s">
        <v>57</v>
      </c>
      <c r="D97" s="21">
        <v>743</v>
      </c>
      <c r="E97" s="21">
        <v>1063</v>
      </c>
      <c r="F97" s="21">
        <v>277</v>
      </c>
      <c r="G97" s="21">
        <v>24</v>
      </c>
      <c r="H97" s="21">
        <v>152</v>
      </c>
      <c r="I97" s="42">
        <v>770.70703727401974</v>
      </c>
      <c r="J97" s="42">
        <f t="shared" si="1"/>
        <v>-27.70703727401974</v>
      </c>
      <c r="S97" s="67">
        <v>68</v>
      </c>
      <c r="T97" s="67">
        <v>728.58609988934472</v>
      </c>
      <c r="U97" s="67">
        <v>-20.586099889344723</v>
      </c>
      <c r="V97"/>
      <c r="W97"/>
      <c r="X97"/>
      <c r="Y97"/>
      <c r="Z97"/>
      <c r="AA97"/>
    </row>
    <row r="98" spans="2:27" x14ac:dyDescent="0.3">
      <c r="B98" s="44">
        <v>2003</v>
      </c>
      <c r="C98" s="21" t="s">
        <v>59</v>
      </c>
      <c r="D98" s="21">
        <v>961</v>
      </c>
      <c r="E98" s="21">
        <v>1018</v>
      </c>
      <c r="F98" s="21">
        <v>371</v>
      </c>
      <c r="G98" s="21">
        <v>40</v>
      </c>
      <c r="H98" s="21">
        <v>238</v>
      </c>
      <c r="I98" s="42">
        <v>990.6825998148488</v>
      </c>
      <c r="J98" s="42">
        <f t="shared" si="1"/>
        <v>-29.6825998148488</v>
      </c>
      <c r="S98" s="67">
        <v>69</v>
      </c>
      <c r="T98" s="67">
        <v>686.03149120140961</v>
      </c>
      <c r="U98" s="67">
        <v>-19.031491201409608</v>
      </c>
      <c r="V98"/>
      <c r="W98"/>
      <c r="X98"/>
      <c r="Y98"/>
      <c r="Z98"/>
      <c r="AA98"/>
    </row>
    <row r="99" spans="2:27" x14ac:dyDescent="0.3">
      <c r="B99" s="44">
        <v>2003</v>
      </c>
      <c r="C99" s="21" t="s">
        <v>60</v>
      </c>
      <c r="D99" s="21">
        <v>791</v>
      </c>
      <c r="E99" s="21">
        <v>903</v>
      </c>
      <c r="F99" s="21">
        <v>303</v>
      </c>
      <c r="G99" s="21">
        <v>19</v>
      </c>
      <c r="H99" s="21">
        <v>220</v>
      </c>
      <c r="I99" s="42">
        <v>810.39178605937855</v>
      </c>
      <c r="J99" s="42">
        <f t="shared" si="1"/>
        <v>-19.391786059378546</v>
      </c>
      <c r="S99" s="67">
        <v>70</v>
      </c>
      <c r="T99" s="67">
        <v>842.13650677409646</v>
      </c>
      <c r="U99" s="67">
        <v>16.863493225903539</v>
      </c>
      <c r="V99"/>
      <c r="W99"/>
      <c r="X99"/>
      <c r="Y99"/>
      <c r="Z99"/>
      <c r="AA99"/>
    </row>
    <row r="100" spans="2:27" x14ac:dyDescent="0.3">
      <c r="B100" s="44">
        <v>2003</v>
      </c>
      <c r="C100" s="21" t="s">
        <v>75</v>
      </c>
      <c r="D100" s="21">
        <v>724</v>
      </c>
      <c r="E100" s="21">
        <v>933</v>
      </c>
      <c r="F100" s="21">
        <v>302</v>
      </c>
      <c r="G100" s="21">
        <v>24</v>
      </c>
      <c r="H100" s="21">
        <v>172</v>
      </c>
      <c r="I100" s="42">
        <v>743.51031224521216</v>
      </c>
      <c r="J100" s="42">
        <f t="shared" si="1"/>
        <v>-19.510312245212162</v>
      </c>
      <c r="S100" s="67">
        <v>71</v>
      </c>
      <c r="T100" s="67">
        <v>719.58666625926287</v>
      </c>
      <c r="U100" s="67">
        <v>-13.58666625926287</v>
      </c>
      <c r="V100"/>
      <c r="W100"/>
      <c r="X100"/>
      <c r="Y100"/>
      <c r="Z100"/>
      <c r="AA100"/>
    </row>
    <row r="101" spans="2:27" x14ac:dyDescent="0.3">
      <c r="B101" s="44">
        <v>2003</v>
      </c>
      <c r="C101" s="21" t="s">
        <v>76</v>
      </c>
      <c r="D101" s="21">
        <v>694</v>
      </c>
      <c r="E101" s="21">
        <v>907</v>
      </c>
      <c r="F101" s="21">
        <v>239</v>
      </c>
      <c r="G101" s="21">
        <v>21</v>
      </c>
      <c r="H101" s="21">
        <v>182</v>
      </c>
      <c r="I101" s="42">
        <v>692.06047733755577</v>
      </c>
      <c r="J101" s="42">
        <f t="shared" si="1"/>
        <v>1.939522662444233</v>
      </c>
      <c r="S101" s="67">
        <v>72</v>
      </c>
      <c r="T101" s="67">
        <v>825.68314340752863</v>
      </c>
      <c r="U101" s="67">
        <v>30.316856592471368</v>
      </c>
      <c r="V101"/>
      <c r="W101"/>
      <c r="X101"/>
      <c r="Y101"/>
      <c r="Z101"/>
      <c r="AA101"/>
    </row>
    <row r="102" spans="2:27" x14ac:dyDescent="0.3">
      <c r="B102" s="44">
        <v>2003</v>
      </c>
      <c r="C102" s="21" t="s">
        <v>62</v>
      </c>
      <c r="D102" s="21">
        <v>699</v>
      </c>
      <c r="E102" s="21">
        <v>933</v>
      </c>
      <c r="F102" s="21">
        <v>296</v>
      </c>
      <c r="G102" s="21">
        <v>26</v>
      </c>
      <c r="H102" s="21">
        <v>158</v>
      </c>
      <c r="I102" s="42">
        <v>714.13944341020238</v>
      </c>
      <c r="J102" s="42">
        <f t="shared" si="1"/>
        <v>-15.139443410202375</v>
      </c>
      <c r="S102" s="67">
        <v>73</v>
      </c>
      <c r="T102" s="67">
        <v>709.30451616884443</v>
      </c>
      <c r="U102" s="67">
        <v>-0.30451616884442956</v>
      </c>
      <c r="V102"/>
      <c r="W102"/>
      <c r="X102"/>
      <c r="Y102"/>
      <c r="Z102"/>
      <c r="AA102"/>
    </row>
    <row r="103" spans="2:27" x14ac:dyDescent="0.3">
      <c r="B103" s="44">
        <v>2003</v>
      </c>
      <c r="C103" s="21" t="s">
        <v>77</v>
      </c>
      <c r="D103" s="21">
        <v>853</v>
      </c>
      <c r="E103" s="21">
        <v>913</v>
      </c>
      <c r="F103" s="21">
        <v>330</v>
      </c>
      <c r="G103" s="21">
        <v>31</v>
      </c>
      <c r="H103" s="21">
        <v>198</v>
      </c>
      <c r="I103" s="42">
        <v>807.25576422718382</v>
      </c>
      <c r="J103" s="42">
        <f t="shared" si="1"/>
        <v>45.744235772816182</v>
      </c>
      <c r="S103" s="67">
        <v>74</v>
      </c>
      <c r="T103" s="67">
        <v>707.46958405638975</v>
      </c>
      <c r="U103" s="67">
        <v>31.530415943610251</v>
      </c>
      <c r="V103"/>
      <c r="W103"/>
      <c r="X103"/>
      <c r="Y103"/>
      <c r="Z103"/>
      <c r="AA103"/>
    </row>
    <row r="104" spans="2:27" x14ac:dyDescent="0.3">
      <c r="B104" s="44">
        <v>2003</v>
      </c>
      <c r="C104" s="21" t="s">
        <v>64</v>
      </c>
      <c r="D104" s="21">
        <v>591</v>
      </c>
      <c r="E104" s="21">
        <v>919</v>
      </c>
      <c r="F104" s="21">
        <v>201</v>
      </c>
      <c r="G104" s="21">
        <v>39</v>
      </c>
      <c r="H104" s="21">
        <v>153</v>
      </c>
      <c r="I104" s="42">
        <v>629.61535453439728</v>
      </c>
      <c r="J104" s="42">
        <f t="shared" si="1"/>
        <v>-38.615354534397284</v>
      </c>
      <c r="S104" s="67">
        <v>75</v>
      </c>
      <c r="T104" s="67">
        <v>769.0631100907359</v>
      </c>
      <c r="U104" s="67">
        <v>8.9368899092640959</v>
      </c>
      <c r="V104"/>
      <c r="W104"/>
      <c r="X104"/>
      <c r="Y104"/>
      <c r="Z104"/>
      <c r="AA104"/>
    </row>
    <row r="105" spans="2:27" x14ac:dyDescent="0.3">
      <c r="B105" s="44">
        <v>2003</v>
      </c>
      <c r="C105" s="21" t="s">
        <v>78</v>
      </c>
      <c r="D105" s="21">
        <v>751</v>
      </c>
      <c r="E105" s="21">
        <v>966</v>
      </c>
      <c r="F105" s="21">
        <v>292</v>
      </c>
      <c r="G105" s="21">
        <v>44</v>
      </c>
      <c r="H105" s="21">
        <v>157</v>
      </c>
      <c r="I105" s="42">
        <v>745.07450976494465</v>
      </c>
      <c r="J105" s="42">
        <f t="shared" si="1"/>
        <v>5.9254902350553493</v>
      </c>
      <c r="S105" s="67">
        <v>76</v>
      </c>
      <c r="T105" s="67">
        <v>622.14951522917147</v>
      </c>
      <c r="U105" s="67">
        <v>-47.14951522917147</v>
      </c>
      <c r="V105"/>
      <c r="W105"/>
      <c r="X105"/>
      <c r="Y105"/>
      <c r="Z105"/>
      <c r="AA105"/>
    </row>
    <row r="106" spans="2:27" x14ac:dyDescent="0.3">
      <c r="B106" s="44">
        <v>2003</v>
      </c>
      <c r="C106" s="21" t="s">
        <v>79</v>
      </c>
      <c r="D106" s="21">
        <v>805</v>
      </c>
      <c r="E106" s="21">
        <v>937</v>
      </c>
      <c r="F106" s="21">
        <v>308</v>
      </c>
      <c r="G106" s="21">
        <v>30</v>
      </c>
      <c r="H106" s="21">
        <v>191</v>
      </c>
      <c r="I106" s="42">
        <v>791.28237134478309</v>
      </c>
      <c r="J106" s="42">
        <f t="shared" si="1"/>
        <v>13.717628655216913</v>
      </c>
      <c r="S106" s="67">
        <v>77</v>
      </c>
      <c r="T106" s="67">
        <v>711.03828702749411</v>
      </c>
      <c r="U106" s="67">
        <v>-12.038287027494107</v>
      </c>
      <c r="V106"/>
      <c r="W106"/>
      <c r="X106"/>
      <c r="Y106"/>
      <c r="Z106"/>
      <c r="AA106"/>
    </row>
    <row r="107" spans="2:27" x14ac:dyDescent="0.3">
      <c r="B107" s="44">
        <v>2003</v>
      </c>
      <c r="C107" s="21" t="s">
        <v>65</v>
      </c>
      <c r="D107" s="21">
        <v>836</v>
      </c>
      <c r="E107" s="21">
        <v>1037</v>
      </c>
      <c r="F107" s="21">
        <v>288</v>
      </c>
      <c r="G107" s="21">
        <v>39</v>
      </c>
      <c r="H107" s="21">
        <v>162</v>
      </c>
      <c r="I107" s="42">
        <v>793.41443714719071</v>
      </c>
      <c r="J107" s="42">
        <f t="shared" si="1"/>
        <v>42.585562852809289</v>
      </c>
      <c r="S107" s="67">
        <v>78</v>
      </c>
      <c r="T107" s="67">
        <v>743.49037131492378</v>
      </c>
      <c r="U107" s="67">
        <v>5.5096286850762226</v>
      </c>
      <c r="V107"/>
      <c r="W107"/>
      <c r="X107"/>
      <c r="Y107"/>
      <c r="Z107"/>
      <c r="AA107"/>
    </row>
    <row r="108" spans="2:27" x14ac:dyDescent="0.3">
      <c r="B108" s="44">
        <v>2003</v>
      </c>
      <c r="C108" s="21" t="s">
        <v>80</v>
      </c>
      <c r="D108" s="21">
        <v>574</v>
      </c>
      <c r="E108" s="21">
        <v>919</v>
      </c>
      <c r="F108" s="21">
        <v>260</v>
      </c>
      <c r="G108" s="21">
        <v>25</v>
      </c>
      <c r="H108" s="21">
        <v>124</v>
      </c>
      <c r="I108" s="42">
        <v>611.69427956240224</v>
      </c>
      <c r="J108" s="42">
        <f t="shared" si="1"/>
        <v>-37.694279562402244</v>
      </c>
      <c r="S108" s="67">
        <v>79</v>
      </c>
      <c r="T108" s="67">
        <v>694.33874384844319</v>
      </c>
      <c r="U108" s="67">
        <v>42.661256151556813</v>
      </c>
      <c r="V108"/>
      <c r="W108"/>
      <c r="X108"/>
      <c r="Y108"/>
      <c r="Z108"/>
      <c r="AA108"/>
    </row>
    <row r="109" spans="2:27" x14ac:dyDescent="0.3">
      <c r="B109" s="44">
        <v>2003</v>
      </c>
      <c r="C109" s="21" t="s">
        <v>81</v>
      </c>
      <c r="D109" s="21">
        <v>714</v>
      </c>
      <c r="E109" s="21">
        <v>937</v>
      </c>
      <c r="F109" s="21">
        <v>266</v>
      </c>
      <c r="G109" s="21">
        <v>24</v>
      </c>
      <c r="H109" s="21">
        <v>196</v>
      </c>
      <c r="I109" s="42">
        <v>761.9347510840978</v>
      </c>
      <c r="J109" s="42">
        <f t="shared" si="1"/>
        <v>-47.934751084097798</v>
      </c>
      <c r="S109" s="67">
        <v>80</v>
      </c>
      <c r="T109" s="67">
        <v>742.6421016321242</v>
      </c>
      <c r="U109" s="67">
        <v>-29.642101632124195</v>
      </c>
      <c r="V109"/>
      <c r="W109"/>
      <c r="X109"/>
      <c r="Y109"/>
      <c r="Z109"/>
      <c r="AA109"/>
    </row>
    <row r="110" spans="2:27" x14ac:dyDescent="0.3">
      <c r="B110" s="44">
        <v>2003</v>
      </c>
      <c r="C110" s="21" t="s">
        <v>66</v>
      </c>
      <c r="D110" s="21">
        <v>801</v>
      </c>
      <c r="E110" s="21">
        <v>1049</v>
      </c>
      <c r="F110" s="21">
        <v>318</v>
      </c>
      <c r="G110" s="21">
        <v>45</v>
      </c>
      <c r="H110" s="21">
        <v>155</v>
      </c>
      <c r="I110" s="42">
        <v>817.17478502579934</v>
      </c>
      <c r="J110" s="42">
        <f t="shared" si="1"/>
        <v>-16.174785025799338</v>
      </c>
      <c r="S110" s="67">
        <v>81</v>
      </c>
      <c r="T110" s="67">
        <v>658.66230723217495</v>
      </c>
      <c r="U110" s="67">
        <v>-31.662307232174953</v>
      </c>
      <c r="V110"/>
      <c r="W110"/>
      <c r="X110"/>
      <c r="Y110"/>
      <c r="Z110"/>
      <c r="AA110"/>
    </row>
    <row r="111" spans="2:27" x14ac:dyDescent="0.3">
      <c r="B111" s="44">
        <v>2003</v>
      </c>
      <c r="C111" s="21" t="s">
        <v>82</v>
      </c>
      <c r="D111" s="21">
        <v>711</v>
      </c>
      <c r="E111" s="21">
        <v>941</v>
      </c>
      <c r="F111" s="21">
        <v>294</v>
      </c>
      <c r="G111" s="21">
        <v>25</v>
      </c>
      <c r="H111" s="21">
        <v>144</v>
      </c>
      <c r="I111" s="42">
        <v>690.78324302895226</v>
      </c>
      <c r="J111" s="42">
        <f t="shared" si="1"/>
        <v>20.216756971047744</v>
      </c>
      <c r="S111" s="67">
        <v>82</v>
      </c>
      <c r="T111" s="67">
        <v>803.07529667522908</v>
      </c>
      <c r="U111" s="67">
        <v>-35.075296675229083</v>
      </c>
      <c r="V111"/>
      <c r="W111"/>
      <c r="X111"/>
      <c r="Y111"/>
      <c r="Z111"/>
      <c r="AA111"/>
    </row>
    <row r="112" spans="2:27" x14ac:dyDescent="0.3">
      <c r="B112" s="44">
        <v>2003</v>
      </c>
      <c r="C112" s="21" t="s">
        <v>67</v>
      </c>
      <c r="D112" s="21">
        <v>877</v>
      </c>
      <c r="E112" s="21">
        <v>970</v>
      </c>
      <c r="F112" s="21">
        <v>304</v>
      </c>
      <c r="G112" s="21">
        <v>14</v>
      </c>
      <c r="H112" s="21">
        <v>230</v>
      </c>
      <c r="I112" s="42">
        <v>869.49396520156824</v>
      </c>
      <c r="J112" s="42">
        <f t="shared" si="1"/>
        <v>7.5060347984317559</v>
      </c>
      <c r="S112" s="67">
        <v>83</v>
      </c>
      <c r="T112" s="67">
        <v>733.55547416810236</v>
      </c>
      <c r="U112" s="67">
        <v>1.4445258318976357</v>
      </c>
      <c r="V112"/>
      <c r="W112"/>
      <c r="X112"/>
      <c r="Y112"/>
      <c r="Z112"/>
      <c r="AA112"/>
    </row>
    <row r="113" spans="2:27" x14ac:dyDescent="0.3">
      <c r="B113" s="44">
        <v>2003</v>
      </c>
      <c r="C113" s="21" t="s">
        <v>84</v>
      </c>
      <c r="D113" s="21">
        <v>642</v>
      </c>
      <c r="E113" s="21">
        <v>907</v>
      </c>
      <c r="F113" s="21">
        <v>262</v>
      </c>
      <c r="G113" s="21">
        <v>24</v>
      </c>
      <c r="H113" s="21">
        <v>124</v>
      </c>
      <c r="I113" s="42">
        <v>604.68055632954861</v>
      </c>
      <c r="J113" s="42">
        <f t="shared" si="1"/>
        <v>37.319443670451392</v>
      </c>
      <c r="S113" s="67">
        <v>84</v>
      </c>
      <c r="T113" s="67">
        <v>704.39483568913852</v>
      </c>
      <c r="U113" s="67">
        <v>-14.394835689138517</v>
      </c>
      <c r="V113"/>
      <c r="W113"/>
      <c r="X113"/>
      <c r="Y113"/>
      <c r="Z113"/>
      <c r="AA113"/>
    </row>
    <row r="114" spans="2:27" x14ac:dyDescent="0.3">
      <c r="B114" s="44">
        <v>2003</v>
      </c>
      <c r="C114" s="21" t="s">
        <v>68</v>
      </c>
      <c r="D114" s="21">
        <v>768</v>
      </c>
      <c r="E114" s="21">
        <v>881</v>
      </c>
      <c r="F114" s="21">
        <v>317</v>
      </c>
      <c r="G114" s="21">
        <v>24</v>
      </c>
      <c r="H114" s="21">
        <v>176</v>
      </c>
      <c r="I114" s="42">
        <v>729.18940583520543</v>
      </c>
      <c r="J114" s="42">
        <f t="shared" si="1"/>
        <v>38.810594164794566</v>
      </c>
      <c r="S114" s="67">
        <v>85</v>
      </c>
      <c r="T114" s="67">
        <v>876.54563783280571</v>
      </c>
      <c r="U114" s="67">
        <v>20.45436216719429</v>
      </c>
      <c r="V114"/>
      <c r="W114"/>
      <c r="X114"/>
      <c r="Y114"/>
      <c r="Z114"/>
      <c r="AA114"/>
    </row>
    <row r="115" spans="2:27" x14ac:dyDescent="0.3">
      <c r="B115" s="44">
        <v>2003</v>
      </c>
      <c r="C115" s="21" t="s">
        <v>86</v>
      </c>
      <c r="D115" s="21">
        <v>791</v>
      </c>
      <c r="E115" s="21">
        <v>930</v>
      </c>
      <c r="F115" s="21">
        <v>325</v>
      </c>
      <c r="G115" s="21">
        <v>27</v>
      </c>
      <c r="H115" s="21">
        <v>166</v>
      </c>
      <c r="I115" s="42">
        <v>751.30372783279313</v>
      </c>
      <c r="J115" s="42">
        <f t="shared" si="1"/>
        <v>39.696272167206871</v>
      </c>
      <c r="S115" s="67">
        <v>86</v>
      </c>
      <c r="T115" s="67">
        <v>793.10062961958806</v>
      </c>
      <c r="U115" s="67">
        <v>6.8993703804119377</v>
      </c>
      <c r="V115"/>
      <c r="W115"/>
      <c r="X115"/>
      <c r="Y115"/>
      <c r="Z115"/>
      <c r="AA115"/>
    </row>
    <row r="116" spans="2:27" x14ac:dyDescent="0.3">
      <c r="B116" s="44">
        <v>2003</v>
      </c>
      <c r="C116" s="21" t="s">
        <v>88</v>
      </c>
      <c r="D116" s="21">
        <v>753</v>
      </c>
      <c r="E116" s="21">
        <v>1009</v>
      </c>
      <c r="F116" s="21">
        <v>275</v>
      </c>
      <c r="G116" s="21">
        <v>45</v>
      </c>
      <c r="H116" s="21">
        <v>163</v>
      </c>
      <c r="I116" s="42">
        <v>771.40537162607689</v>
      </c>
      <c r="J116" s="42">
        <f t="shared" si="1"/>
        <v>-18.405371626076885</v>
      </c>
      <c r="S116" s="67">
        <v>87</v>
      </c>
      <c r="T116" s="67">
        <v>739.23295533457713</v>
      </c>
      <c r="U116" s="67">
        <v>-29.232955334577127</v>
      </c>
      <c r="V116"/>
      <c r="W116"/>
      <c r="X116"/>
      <c r="Y116"/>
      <c r="Z116"/>
      <c r="AA116"/>
    </row>
    <row r="117" spans="2:27" x14ac:dyDescent="0.3">
      <c r="B117" s="44">
        <v>2003</v>
      </c>
      <c r="C117" s="21" t="s">
        <v>90</v>
      </c>
      <c r="D117" s="21">
        <v>678</v>
      </c>
      <c r="E117" s="21">
        <v>1025</v>
      </c>
      <c r="F117" s="21">
        <v>257</v>
      </c>
      <c r="G117" s="21">
        <v>32</v>
      </c>
      <c r="H117" s="21">
        <v>128</v>
      </c>
      <c r="I117" s="42">
        <v>691.45963367977993</v>
      </c>
      <c r="J117" s="42">
        <f t="shared" si="1"/>
        <v>-13.459633679779927</v>
      </c>
      <c r="S117" s="67">
        <v>88</v>
      </c>
      <c r="T117" s="67">
        <v>615.03059089524254</v>
      </c>
      <c r="U117" s="67">
        <v>25.96940910475746</v>
      </c>
      <c r="V117"/>
      <c r="W117"/>
      <c r="X117"/>
      <c r="Y117"/>
      <c r="Z117"/>
      <c r="AA117"/>
    </row>
    <row r="118" spans="2:27" x14ac:dyDescent="0.3">
      <c r="B118" s="44">
        <v>2003</v>
      </c>
      <c r="C118" s="21" t="s">
        <v>69</v>
      </c>
      <c r="D118" s="21">
        <v>795</v>
      </c>
      <c r="E118" s="21">
        <v>1047</v>
      </c>
      <c r="F118" s="21">
        <v>290</v>
      </c>
      <c r="G118" s="21">
        <v>33</v>
      </c>
      <c r="H118" s="21">
        <v>139</v>
      </c>
      <c r="I118" s="42">
        <v>753.73913817626681</v>
      </c>
      <c r="J118" s="42">
        <f t="shared" si="1"/>
        <v>41.260861823733194</v>
      </c>
      <c r="S118" s="67">
        <v>89</v>
      </c>
      <c r="T118" s="67">
        <v>866.30246916682836</v>
      </c>
      <c r="U118" s="67">
        <v>-23.302469166828359</v>
      </c>
      <c r="V118"/>
      <c r="W118"/>
      <c r="X118"/>
      <c r="Y118"/>
      <c r="Z118"/>
      <c r="AA118"/>
    </row>
    <row r="119" spans="2:27" x14ac:dyDescent="0.3">
      <c r="B119" s="44">
        <v>2003</v>
      </c>
      <c r="C119" s="21" t="s">
        <v>91</v>
      </c>
      <c r="D119" s="21">
        <v>755</v>
      </c>
      <c r="E119" s="21">
        <v>950</v>
      </c>
      <c r="F119" s="21">
        <v>281</v>
      </c>
      <c r="G119" s="21">
        <v>29</v>
      </c>
      <c r="H119" s="21">
        <v>180</v>
      </c>
      <c r="I119" s="42">
        <v>756.64155910617342</v>
      </c>
      <c r="J119" s="42">
        <f t="shared" si="1"/>
        <v>-1.6415591061734176</v>
      </c>
      <c r="S119" s="67">
        <v>90</v>
      </c>
      <c r="T119" s="67">
        <v>781.33398023600557</v>
      </c>
      <c r="U119" s="67">
        <v>31.666019763994427</v>
      </c>
      <c r="V119"/>
      <c r="W119"/>
      <c r="X119"/>
      <c r="Y119"/>
      <c r="Z119"/>
      <c r="AA119"/>
    </row>
    <row r="120" spans="2:27" x14ac:dyDescent="0.3">
      <c r="B120" s="44">
        <v>2003</v>
      </c>
      <c r="C120" s="21" t="s">
        <v>92</v>
      </c>
      <c r="D120" s="21">
        <v>876</v>
      </c>
      <c r="E120" s="21">
        <v>1010</v>
      </c>
      <c r="F120" s="21">
        <v>342</v>
      </c>
      <c r="G120" s="21">
        <v>32</v>
      </c>
      <c r="H120" s="21">
        <v>196</v>
      </c>
      <c r="I120" s="42">
        <v>877.19586000241065</v>
      </c>
      <c r="J120" s="42">
        <f t="shared" si="1"/>
        <v>-1.1958600024106545</v>
      </c>
      <c r="S120" s="67">
        <v>91</v>
      </c>
      <c r="T120" s="67">
        <v>741.50314742124874</v>
      </c>
      <c r="U120" s="67">
        <v>-5.503147421248741</v>
      </c>
      <c r="V120"/>
      <c r="W120"/>
      <c r="X120"/>
      <c r="Y120"/>
      <c r="Z120"/>
      <c r="AA120"/>
    </row>
    <row r="121" spans="2:27" x14ac:dyDescent="0.3">
      <c r="B121" s="44">
        <v>2003</v>
      </c>
      <c r="C121" s="21" t="s">
        <v>70</v>
      </c>
      <c r="D121" s="21">
        <v>715</v>
      </c>
      <c r="E121" s="21">
        <v>1028</v>
      </c>
      <c r="F121" s="21">
        <v>298</v>
      </c>
      <c r="G121" s="21">
        <v>38</v>
      </c>
      <c r="H121" s="21">
        <v>137</v>
      </c>
      <c r="I121" s="42">
        <v>748.10585351043574</v>
      </c>
      <c r="J121" s="42">
        <f t="shared" si="1"/>
        <v>-33.105853510435736</v>
      </c>
      <c r="S121" s="67">
        <v>92</v>
      </c>
      <c r="T121" s="67">
        <v>746.36884619973375</v>
      </c>
      <c r="U121" s="67">
        <v>-29.368846199733753</v>
      </c>
      <c r="V121"/>
      <c r="W121"/>
      <c r="X121"/>
      <c r="Y121"/>
      <c r="Z121"/>
      <c r="AA121"/>
    </row>
    <row r="122" spans="2:27" x14ac:dyDescent="0.3">
      <c r="B122" s="44">
        <v>2003</v>
      </c>
      <c r="C122" s="21" t="s">
        <v>71</v>
      </c>
      <c r="D122" s="21">
        <v>826</v>
      </c>
      <c r="E122" s="21">
        <v>957</v>
      </c>
      <c r="F122" s="21">
        <v>274</v>
      </c>
      <c r="G122" s="21">
        <v>36</v>
      </c>
      <c r="H122" s="21">
        <v>239</v>
      </c>
      <c r="I122" s="42">
        <v>871.41317343460992</v>
      </c>
      <c r="J122" s="42">
        <f t="shared" si="1"/>
        <v>-45.413173434609917</v>
      </c>
      <c r="S122" s="67">
        <v>93</v>
      </c>
      <c r="T122" s="67">
        <v>939.47922480530758</v>
      </c>
      <c r="U122" s="67">
        <v>-32.479224805307581</v>
      </c>
      <c r="V122"/>
      <c r="W122"/>
      <c r="X122"/>
      <c r="Y122"/>
      <c r="Z122"/>
      <c r="AA122"/>
    </row>
    <row r="123" spans="2:27" x14ac:dyDescent="0.3">
      <c r="B123" s="44">
        <v>2003</v>
      </c>
      <c r="C123" s="21" t="s">
        <v>72</v>
      </c>
      <c r="D123" s="21">
        <v>894</v>
      </c>
      <c r="E123" s="21">
        <v>1000</v>
      </c>
      <c r="F123" s="21">
        <v>357</v>
      </c>
      <c r="G123" s="21">
        <v>33</v>
      </c>
      <c r="H123" s="21">
        <v>190</v>
      </c>
      <c r="I123" s="42">
        <v>872.36791756775779</v>
      </c>
      <c r="J123" s="42">
        <f t="shared" si="1"/>
        <v>21.632082432242214</v>
      </c>
      <c r="S123" s="67">
        <v>94</v>
      </c>
      <c r="T123" s="67">
        <v>770.70703727401974</v>
      </c>
      <c r="U123" s="67">
        <v>-27.70703727401974</v>
      </c>
      <c r="V123"/>
      <c r="W123"/>
      <c r="X123"/>
      <c r="Y123"/>
      <c r="Z123"/>
      <c r="AA123"/>
    </row>
    <row r="124" spans="2:27" x14ac:dyDescent="0.3">
      <c r="B124" s="41">
        <v>2004</v>
      </c>
      <c r="C124" s="21" t="s">
        <v>55</v>
      </c>
      <c r="D124" s="21">
        <v>836</v>
      </c>
      <c r="E124" s="21">
        <v>1132</v>
      </c>
      <c r="F124" s="21">
        <v>272</v>
      </c>
      <c r="G124" s="21">
        <v>37</v>
      </c>
      <c r="H124" s="21">
        <v>162</v>
      </c>
      <c r="I124" s="42">
        <v>840.80290301029868</v>
      </c>
      <c r="J124" s="42">
        <f t="shared" si="1"/>
        <v>-4.8029030102986781</v>
      </c>
      <c r="S124" s="67">
        <v>95</v>
      </c>
      <c r="T124" s="67">
        <v>990.68259981484891</v>
      </c>
      <c r="U124" s="67">
        <v>-29.682599814848913</v>
      </c>
      <c r="V124"/>
      <c r="W124"/>
      <c r="X124"/>
      <c r="Y124"/>
      <c r="Z124"/>
      <c r="AA124"/>
    </row>
    <row r="125" spans="2:27" x14ac:dyDescent="0.3">
      <c r="B125" s="41">
        <v>2004</v>
      </c>
      <c r="C125" s="21" t="s">
        <v>73</v>
      </c>
      <c r="D125" s="21">
        <v>615</v>
      </c>
      <c r="E125" s="21">
        <v>933</v>
      </c>
      <c r="F125" s="21">
        <v>295</v>
      </c>
      <c r="G125" s="21">
        <v>38</v>
      </c>
      <c r="H125" s="21">
        <v>135</v>
      </c>
      <c r="I125" s="42">
        <v>680.05691908992435</v>
      </c>
      <c r="J125" s="42">
        <f t="shared" si="1"/>
        <v>-65.056919089924349</v>
      </c>
      <c r="S125" s="67">
        <v>96</v>
      </c>
      <c r="T125" s="67">
        <v>810.39178605937855</v>
      </c>
      <c r="U125" s="67">
        <v>-19.391786059378546</v>
      </c>
      <c r="V125"/>
      <c r="W125"/>
      <c r="X125"/>
      <c r="Y125"/>
      <c r="Z125"/>
      <c r="AA125"/>
    </row>
    <row r="126" spans="2:27" x14ac:dyDescent="0.3">
      <c r="B126" s="41">
        <v>2004</v>
      </c>
      <c r="C126" s="21" t="s">
        <v>74</v>
      </c>
      <c r="D126" s="21">
        <v>803</v>
      </c>
      <c r="E126" s="21">
        <v>984</v>
      </c>
      <c r="F126" s="21">
        <v>304</v>
      </c>
      <c r="G126" s="21">
        <v>37</v>
      </c>
      <c r="H126" s="21">
        <v>178</v>
      </c>
      <c r="I126" s="42">
        <v>800.04801190126045</v>
      </c>
      <c r="J126" s="42">
        <f t="shared" si="1"/>
        <v>2.9519880987395481</v>
      </c>
      <c r="S126" s="67">
        <v>97</v>
      </c>
      <c r="T126" s="67">
        <v>743.51031224521216</v>
      </c>
      <c r="U126" s="67">
        <v>-19.510312245212162</v>
      </c>
      <c r="V126"/>
      <c r="W126"/>
      <c r="X126"/>
      <c r="Y126"/>
      <c r="Z126"/>
      <c r="AA126"/>
    </row>
    <row r="127" spans="2:27" x14ac:dyDescent="0.3">
      <c r="B127" s="41">
        <v>2004</v>
      </c>
      <c r="C127" s="21" t="s">
        <v>57</v>
      </c>
      <c r="D127" s="21">
        <v>842</v>
      </c>
      <c r="E127" s="21">
        <v>1108</v>
      </c>
      <c r="F127" s="21">
        <v>319</v>
      </c>
      <c r="G127" s="21">
        <v>18</v>
      </c>
      <c r="H127" s="21">
        <v>169</v>
      </c>
      <c r="I127" s="42">
        <v>860.78254190296957</v>
      </c>
      <c r="J127" s="42">
        <f t="shared" si="1"/>
        <v>-18.782541902969569</v>
      </c>
      <c r="S127" s="67">
        <v>98</v>
      </c>
      <c r="T127" s="67">
        <v>692.06047733755577</v>
      </c>
      <c r="U127" s="67">
        <v>1.939522662444233</v>
      </c>
      <c r="V127"/>
      <c r="W127"/>
      <c r="X127"/>
      <c r="Y127"/>
      <c r="Z127"/>
      <c r="AA127"/>
    </row>
    <row r="128" spans="2:27" x14ac:dyDescent="0.3">
      <c r="B128" s="41">
        <v>2004</v>
      </c>
      <c r="C128" s="21" t="s">
        <v>59</v>
      </c>
      <c r="D128" s="21">
        <v>949</v>
      </c>
      <c r="E128" s="21">
        <v>993</v>
      </c>
      <c r="F128" s="21">
        <v>373</v>
      </c>
      <c r="G128" s="21">
        <v>25</v>
      </c>
      <c r="H128" s="21">
        <v>222</v>
      </c>
      <c r="I128" s="42">
        <v>934.01571246123081</v>
      </c>
      <c r="J128" s="42">
        <f t="shared" si="1"/>
        <v>14.984287538769195</v>
      </c>
      <c r="S128" s="67">
        <v>99</v>
      </c>
      <c r="T128" s="67">
        <v>714.13944341020215</v>
      </c>
      <c r="U128" s="67">
        <v>-15.139443410202148</v>
      </c>
      <c r="V128"/>
      <c r="W128"/>
      <c r="X128"/>
      <c r="Y128"/>
      <c r="Z128"/>
      <c r="AA128"/>
    </row>
    <row r="129" spans="2:27" x14ac:dyDescent="0.3">
      <c r="B129" s="41">
        <v>2004</v>
      </c>
      <c r="C129" s="21" t="s">
        <v>60</v>
      </c>
      <c r="D129" s="21">
        <v>865</v>
      </c>
      <c r="E129" s="21">
        <v>936</v>
      </c>
      <c r="F129" s="21">
        <v>284</v>
      </c>
      <c r="G129" s="21">
        <v>19</v>
      </c>
      <c r="H129" s="21">
        <v>242</v>
      </c>
      <c r="I129" s="42">
        <v>857.67418193160802</v>
      </c>
      <c r="J129" s="42">
        <f t="shared" si="1"/>
        <v>7.3258180683919818</v>
      </c>
      <c r="S129" s="67">
        <v>100</v>
      </c>
      <c r="T129" s="67">
        <v>807.25576422718382</v>
      </c>
      <c r="U129" s="67">
        <v>45.744235772816182</v>
      </c>
      <c r="V129"/>
      <c r="W129"/>
      <c r="X129"/>
      <c r="Y129"/>
      <c r="Z129"/>
      <c r="AA129"/>
    </row>
    <row r="130" spans="2:27" x14ac:dyDescent="0.3">
      <c r="B130" s="41">
        <v>2004</v>
      </c>
      <c r="C130" s="21" t="s">
        <v>75</v>
      </c>
      <c r="D130" s="21">
        <v>789</v>
      </c>
      <c r="E130" s="21">
        <v>936</v>
      </c>
      <c r="F130" s="21">
        <v>308</v>
      </c>
      <c r="G130" s="21">
        <v>29</v>
      </c>
      <c r="H130" s="21">
        <v>235</v>
      </c>
      <c r="I130" s="42">
        <v>872.00903783818808</v>
      </c>
      <c r="J130" s="42">
        <f t="shared" si="1"/>
        <v>-83.009037838188078</v>
      </c>
      <c r="S130" s="67">
        <v>101</v>
      </c>
      <c r="T130" s="67">
        <v>629.6153545343974</v>
      </c>
      <c r="U130" s="67">
        <v>-38.615354534397397</v>
      </c>
      <c r="V130"/>
      <c r="W130"/>
      <c r="X130"/>
      <c r="Y130"/>
      <c r="Z130"/>
      <c r="AA130"/>
    </row>
    <row r="131" spans="2:27" x14ac:dyDescent="0.3">
      <c r="B131" s="41">
        <v>2004</v>
      </c>
      <c r="C131" s="21" t="s">
        <v>76</v>
      </c>
      <c r="D131" s="21">
        <v>750</v>
      </c>
      <c r="E131" s="21">
        <v>871</v>
      </c>
      <c r="F131" s="21">
        <v>287</v>
      </c>
      <c r="G131" s="21">
        <v>28</v>
      </c>
      <c r="H131" s="21">
        <v>194</v>
      </c>
      <c r="I131" s="42">
        <v>735.3482069402944</v>
      </c>
      <c r="J131" s="42">
        <f t="shared" si="1"/>
        <v>14.651793059705597</v>
      </c>
      <c r="S131" s="67">
        <v>102</v>
      </c>
      <c r="T131" s="67">
        <v>745.07450976494465</v>
      </c>
      <c r="U131" s="67">
        <v>5.9254902350553493</v>
      </c>
      <c r="V131"/>
      <c r="W131"/>
      <c r="X131"/>
      <c r="Y131"/>
      <c r="Z131"/>
      <c r="AA131"/>
    </row>
    <row r="132" spans="2:27" x14ac:dyDescent="0.3">
      <c r="B132" s="41">
        <v>2004</v>
      </c>
      <c r="C132" s="21" t="s">
        <v>62</v>
      </c>
      <c r="D132" s="21">
        <v>858</v>
      </c>
      <c r="E132" s="21">
        <v>1007</v>
      </c>
      <c r="F132" s="21">
        <v>345</v>
      </c>
      <c r="G132" s="21">
        <v>29</v>
      </c>
      <c r="H132" s="21">
        <v>184</v>
      </c>
      <c r="I132" s="42">
        <v>852.82368006319734</v>
      </c>
      <c r="J132" s="42">
        <f t="shared" si="1"/>
        <v>5.1763199368026562</v>
      </c>
      <c r="S132" s="67">
        <v>103</v>
      </c>
      <c r="T132" s="67">
        <v>791.28237134478297</v>
      </c>
      <c r="U132" s="67">
        <v>13.717628655217027</v>
      </c>
      <c r="V132"/>
      <c r="W132"/>
      <c r="X132"/>
      <c r="Y132"/>
      <c r="Z132"/>
      <c r="AA132"/>
    </row>
    <row r="133" spans="2:27" x14ac:dyDescent="0.3">
      <c r="B133" s="41">
        <v>2004</v>
      </c>
      <c r="C133" s="21" t="s">
        <v>77</v>
      </c>
      <c r="D133" s="21">
        <v>833</v>
      </c>
      <c r="E133" s="21">
        <v>964</v>
      </c>
      <c r="F133" s="21">
        <v>331</v>
      </c>
      <c r="G133" s="21">
        <v>34</v>
      </c>
      <c r="H133" s="21">
        <v>202</v>
      </c>
      <c r="I133" s="42">
        <v>851.18215538300001</v>
      </c>
      <c r="J133" s="42">
        <f t="shared" ref="J133:J196" si="2">D133-I133</f>
        <v>-18.182155383000008</v>
      </c>
      <c r="S133" s="67">
        <v>104</v>
      </c>
      <c r="T133" s="67">
        <v>793.41443714719071</v>
      </c>
      <c r="U133" s="67">
        <v>42.585562852809289</v>
      </c>
      <c r="V133"/>
      <c r="W133"/>
      <c r="X133"/>
      <c r="Y133"/>
      <c r="Z133"/>
      <c r="AA133"/>
    </row>
    <row r="134" spans="2:27" x14ac:dyDescent="0.3">
      <c r="B134" s="41">
        <v>2004</v>
      </c>
      <c r="C134" s="21" t="s">
        <v>64</v>
      </c>
      <c r="D134" s="21">
        <v>827</v>
      </c>
      <c r="E134" s="21">
        <v>992</v>
      </c>
      <c r="F134" s="21">
        <v>284</v>
      </c>
      <c r="G134" s="21">
        <v>54</v>
      </c>
      <c r="H134" s="21">
        <v>201</v>
      </c>
      <c r="I134" s="42">
        <v>845.82270165835894</v>
      </c>
      <c r="J134" s="42">
        <f t="shared" si="2"/>
        <v>-18.822701658358937</v>
      </c>
      <c r="S134" s="67">
        <v>105</v>
      </c>
      <c r="T134" s="67">
        <v>611.69427956240224</v>
      </c>
      <c r="U134" s="67">
        <v>-37.694279562402244</v>
      </c>
      <c r="V134"/>
      <c r="W134"/>
      <c r="X134"/>
      <c r="Y134"/>
      <c r="Z134"/>
      <c r="AA134"/>
    </row>
    <row r="135" spans="2:27" x14ac:dyDescent="0.3">
      <c r="B135" s="41">
        <v>2004</v>
      </c>
      <c r="C135" s="21" t="s">
        <v>78</v>
      </c>
      <c r="D135" s="21">
        <v>718</v>
      </c>
      <c r="E135" s="21">
        <v>992</v>
      </c>
      <c r="F135" s="21">
        <v>275</v>
      </c>
      <c r="G135" s="21">
        <v>32</v>
      </c>
      <c r="H135" s="21">
        <v>148</v>
      </c>
      <c r="I135" s="42">
        <v>721.82089438322146</v>
      </c>
      <c r="J135" s="42">
        <f t="shared" si="2"/>
        <v>-3.8208943832214572</v>
      </c>
      <c r="S135" s="67">
        <v>106</v>
      </c>
      <c r="T135" s="67">
        <v>761.93475108409768</v>
      </c>
      <c r="U135" s="67">
        <v>-47.934751084097684</v>
      </c>
      <c r="V135"/>
      <c r="W135"/>
      <c r="X135"/>
      <c r="Y135"/>
      <c r="Z135"/>
      <c r="AA135"/>
    </row>
    <row r="136" spans="2:27" x14ac:dyDescent="0.3">
      <c r="B136" s="41">
        <v>2004</v>
      </c>
      <c r="C136" s="21" t="s">
        <v>79</v>
      </c>
      <c r="D136" s="21">
        <v>803</v>
      </c>
      <c r="E136" s="21">
        <v>941</v>
      </c>
      <c r="F136" s="21">
        <v>294</v>
      </c>
      <c r="G136" s="21">
        <v>36</v>
      </c>
      <c r="H136" s="21">
        <v>187</v>
      </c>
      <c r="I136" s="42">
        <v>779.97734170472131</v>
      </c>
      <c r="J136" s="42">
        <f t="shared" si="2"/>
        <v>23.022658295278688</v>
      </c>
      <c r="S136" s="67">
        <v>107</v>
      </c>
      <c r="T136" s="67">
        <v>817.17478502579957</v>
      </c>
      <c r="U136" s="67">
        <v>-16.174785025799565</v>
      </c>
      <c r="V136"/>
      <c r="W136"/>
      <c r="X136"/>
      <c r="Y136"/>
      <c r="Z136"/>
      <c r="AA136"/>
    </row>
    <row r="137" spans="2:27" x14ac:dyDescent="0.3">
      <c r="B137" s="41">
        <v>2004</v>
      </c>
      <c r="C137" s="21" t="s">
        <v>65</v>
      </c>
      <c r="D137" s="21">
        <v>720</v>
      </c>
      <c r="E137" s="21">
        <v>992</v>
      </c>
      <c r="F137" s="21">
        <v>261</v>
      </c>
      <c r="G137" s="21">
        <v>29</v>
      </c>
      <c r="H137" s="21">
        <v>150</v>
      </c>
      <c r="I137" s="42">
        <v>711.85399070785274</v>
      </c>
      <c r="J137" s="42">
        <f t="shared" si="2"/>
        <v>8.1460092921472551</v>
      </c>
      <c r="S137" s="67">
        <v>108</v>
      </c>
      <c r="T137" s="67">
        <v>690.78324302895226</v>
      </c>
      <c r="U137" s="67">
        <v>20.216756971047744</v>
      </c>
      <c r="V137"/>
      <c r="W137"/>
      <c r="X137"/>
      <c r="Y137"/>
      <c r="Z137"/>
      <c r="AA137"/>
    </row>
    <row r="138" spans="2:27" x14ac:dyDescent="0.3">
      <c r="B138" s="41">
        <v>2004</v>
      </c>
      <c r="C138" s="21" t="s">
        <v>80</v>
      </c>
      <c r="D138" s="21">
        <v>761</v>
      </c>
      <c r="E138" s="21">
        <v>991</v>
      </c>
      <c r="F138" s="21">
        <v>226</v>
      </c>
      <c r="G138" s="21">
        <v>30</v>
      </c>
      <c r="H138" s="21">
        <v>203</v>
      </c>
      <c r="I138" s="42">
        <v>782.80107448087074</v>
      </c>
      <c r="J138" s="42">
        <f t="shared" si="2"/>
        <v>-21.801074480870739</v>
      </c>
      <c r="S138" s="67">
        <v>109</v>
      </c>
      <c r="T138" s="67">
        <v>869.49396520156813</v>
      </c>
      <c r="U138" s="67">
        <v>7.5060347984318696</v>
      </c>
      <c r="V138"/>
      <c r="W138"/>
      <c r="X138"/>
      <c r="Y138"/>
      <c r="Z138"/>
      <c r="AA138"/>
    </row>
    <row r="139" spans="2:27" x14ac:dyDescent="0.3">
      <c r="B139" s="41">
        <v>2004</v>
      </c>
      <c r="C139" s="21" t="s">
        <v>81</v>
      </c>
      <c r="D139" s="21">
        <v>634</v>
      </c>
      <c r="E139" s="21">
        <v>896</v>
      </c>
      <c r="F139" s="21">
        <v>295</v>
      </c>
      <c r="G139" s="21">
        <v>32</v>
      </c>
      <c r="H139" s="21">
        <v>135</v>
      </c>
      <c r="I139" s="42">
        <v>651.10828323128862</v>
      </c>
      <c r="J139" s="42">
        <f t="shared" si="2"/>
        <v>-17.108283231288624</v>
      </c>
      <c r="S139" s="67">
        <v>110</v>
      </c>
      <c r="T139" s="67">
        <v>604.68055632954861</v>
      </c>
      <c r="U139" s="67">
        <v>37.319443670451392</v>
      </c>
      <c r="V139"/>
      <c r="W139"/>
      <c r="X139"/>
      <c r="Y139"/>
      <c r="Z139"/>
      <c r="AA139"/>
    </row>
    <row r="140" spans="2:27" x14ac:dyDescent="0.3">
      <c r="B140" s="41">
        <v>2004</v>
      </c>
      <c r="C140" s="21" t="s">
        <v>66</v>
      </c>
      <c r="D140" s="21">
        <v>780</v>
      </c>
      <c r="E140" s="21">
        <v>969</v>
      </c>
      <c r="F140" s="21">
        <v>310</v>
      </c>
      <c r="G140" s="21">
        <v>24</v>
      </c>
      <c r="H140" s="21">
        <v>191</v>
      </c>
      <c r="I140" s="42">
        <v>808.90125876362822</v>
      </c>
      <c r="J140" s="42">
        <f t="shared" si="2"/>
        <v>-28.901258763628221</v>
      </c>
      <c r="S140" s="67">
        <v>111</v>
      </c>
      <c r="T140" s="67">
        <v>729.18940583520543</v>
      </c>
      <c r="U140" s="67">
        <v>38.810594164794566</v>
      </c>
      <c r="V140"/>
      <c r="W140"/>
      <c r="X140"/>
      <c r="Y140"/>
      <c r="Z140"/>
      <c r="AA140"/>
    </row>
    <row r="141" spans="2:27" x14ac:dyDescent="0.3">
      <c r="B141" s="41">
        <v>2004</v>
      </c>
      <c r="C141" s="21" t="s">
        <v>82</v>
      </c>
      <c r="D141" s="21">
        <v>635</v>
      </c>
      <c r="E141" s="21">
        <v>907</v>
      </c>
      <c r="F141" s="21">
        <v>276</v>
      </c>
      <c r="G141" s="21">
        <v>27</v>
      </c>
      <c r="H141" s="21">
        <v>151</v>
      </c>
      <c r="I141" s="42">
        <v>668.81496450936515</v>
      </c>
      <c r="J141" s="42">
        <f t="shared" si="2"/>
        <v>-33.814964509365154</v>
      </c>
      <c r="S141" s="67">
        <v>112</v>
      </c>
      <c r="T141" s="67">
        <v>751.30372783279313</v>
      </c>
      <c r="U141" s="67">
        <v>39.696272167206871</v>
      </c>
      <c r="V141"/>
      <c r="W141"/>
      <c r="X141"/>
      <c r="Y141"/>
      <c r="Z141"/>
      <c r="AA141"/>
    </row>
    <row r="142" spans="2:27" x14ac:dyDescent="0.3">
      <c r="B142" s="41">
        <v>2004</v>
      </c>
      <c r="C142" s="21" t="s">
        <v>67</v>
      </c>
      <c r="D142" s="21">
        <v>897</v>
      </c>
      <c r="E142" s="21">
        <v>940</v>
      </c>
      <c r="F142" s="21">
        <v>281</v>
      </c>
      <c r="G142" s="21">
        <v>20</v>
      </c>
      <c r="H142" s="21">
        <v>242</v>
      </c>
      <c r="I142" s="42">
        <v>858.66979908226745</v>
      </c>
      <c r="J142" s="42">
        <f t="shared" si="2"/>
        <v>38.330200917732554</v>
      </c>
      <c r="S142" s="67">
        <v>113</v>
      </c>
      <c r="T142" s="67">
        <v>771.40537162607689</v>
      </c>
      <c r="U142" s="67">
        <v>-18.405371626076885</v>
      </c>
      <c r="V142"/>
      <c r="W142"/>
      <c r="X142"/>
      <c r="Y142"/>
      <c r="Z142"/>
      <c r="AA142"/>
    </row>
    <row r="143" spans="2:27" x14ac:dyDescent="0.3">
      <c r="B143" s="41">
        <v>2004</v>
      </c>
      <c r="C143" s="21" t="s">
        <v>84</v>
      </c>
      <c r="D143" s="21">
        <v>684</v>
      </c>
      <c r="E143" s="21">
        <v>882</v>
      </c>
      <c r="F143" s="21">
        <v>289</v>
      </c>
      <c r="G143" s="21">
        <v>20</v>
      </c>
      <c r="H143" s="21">
        <v>185</v>
      </c>
      <c r="I143" s="42">
        <v>720.86031473652838</v>
      </c>
      <c r="J143" s="42">
        <f t="shared" si="2"/>
        <v>-36.86031473652838</v>
      </c>
      <c r="S143" s="67">
        <v>114</v>
      </c>
      <c r="T143" s="67">
        <v>691.45963367977993</v>
      </c>
      <c r="U143" s="67">
        <v>-13.459633679779927</v>
      </c>
      <c r="V143"/>
      <c r="W143"/>
      <c r="X143"/>
      <c r="Y143"/>
      <c r="Z143"/>
      <c r="AA143"/>
    </row>
    <row r="144" spans="2:27" x14ac:dyDescent="0.3">
      <c r="B144" s="41">
        <v>2004</v>
      </c>
      <c r="C144" s="21" t="s">
        <v>68</v>
      </c>
      <c r="D144" s="21">
        <v>793</v>
      </c>
      <c r="E144" s="21">
        <v>1005</v>
      </c>
      <c r="F144" s="21">
        <v>336</v>
      </c>
      <c r="G144" s="21">
        <v>15</v>
      </c>
      <c r="H144" s="21">
        <v>189</v>
      </c>
      <c r="I144" s="42">
        <v>842.30964211528544</v>
      </c>
      <c r="J144" s="42">
        <f t="shared" si="2"/>
        <v>-49.309642115285442</v>
      </c>
      <c r="S144" s="67">
        <v>115</v>
      </c>
      <c r="T144" s="67">
        <v>753.73913817626669</v>
      </c>
      <c r="U144" s="67">
        <v>41.260861823733308</v>
      </c>
      <c r="V144"/>
      <c r="W144"/>
      <c r="X144"/>
      <c r="Y144"/>
      <c r="Z144"/>
      <c r="AA144"/>
    </row>
    <row r="145" spans="2:27" x14ac:dyDescent="0.3">
      <c r="B145" s="41">
        <v>2004</v>
      </c>
      <c r="C145" s="21" t="s">
        <v>86</v>
      </c>
      <c r="D145" s="21">
        <v>840</v>
      </c>
      <c r="E145" s="21">
        <v>964</v>
      </c>
      <c r="F145" s="21">
        <v>303</v>
      </c>
      <c r="G145" s="21">
        <v>23</v>
      </c>
      <c r="H145" s="21">
        <v>215</v>
      </c>
      <c r="I145" s="42">
        <v>844.02405996458265</v>
      </c>
      <c r="J145" s="42">
        <f t="shared" si="2"/>
        <v>-4.0240599645826478</v>
      </c>
      <c r="S145" s="67">
        <v>116</v>
      </c>
      <c r="T145" s="67">
        <v>756.64155910617342</v>
      </c>
      <c r="U145" s="67">
        <v>-1.6415591061734176</v>
      </c>
      <c r="V145"/>
      <c r="W145"/>
      <c r="X145"/>
      <c r="Y145"/>
      <c r="Z145"/>
      <c r="AA145"/>
    </row>
    <row r="146" spans="2:27" x14ac:dyDescent="0.3">
      <c r="B146" s="41">
        <v>2004</v>
      </c>
      <c r="C146" s="21" t="s">
        <v>88</v>
      </c>
      <c r="D146" s="21">
        <v>680</v>
      </c>
      <c r="E146" s="21">
        <v>980</v>
      </c>
      <c r="F146" s="21">
        <v>267</v>
      </c>
      <c r="G146" s="21">
        <v>39</v>
      </c>
      <c r="H146" s="21">
        <v>142</v>
      </c>
      <c r="I146" s="42">
        <v>701.99760284878766</v>
      </c>
      <c r="J146" s="42">
        <f t="shared" si="2"/>
        <v>-21.997602848787665</v>
      </c>
      <c r="S146" s="67">
        <v>117</v>
      </c>
      <c r="T146" s="67">
        <v>877.19586000241065</v>
      </c>
      <c r="U146" s="67">
        <v>-1.1958600024106545</v>
      </c>
      <c r="V146"/>
      <c r="W146"/>
      <c r="X146"/>
      <c r="Y146"/>
      <c r="Z146"/>
      <c r="AA146"/>
    </row>
    <row r="147" spans="2:27" x14ac:dyDescent="0.3">
      <c r="B147" s="41">
        <v>2004</v>
      </c>
      <c r="C147" s="21" t="s">
        <v>90</v>
      </c>
      <c r="D147" s="21">
        <v>768</v>
      </c>
      <c r="E147" s="21">
        <v>1046</v>
      </c>
      <c r="F147" s="21">
        <v>304</v>
      </c>
      <c r="G147" s="21">
        <v>32</v>
      </c>
      <c r="H147" s="21">
        <v>139</v>
      </c>
      <c r="I147" s="42">
        <v>763.56228331440411</v>
      </c>
      <c r="J147" s="42">
        <f t="shared" si="2"/>
        <v>4.4377166855958876</v>
      </c>
      <c r="S147" s="67">
        <v>118</v>
      </c>
      <c r="T147" s="67">
        <v>748.10585351043562</v>
      </c>
      <c r="U147" s="67">
        <v>-33.105853510435622</v>
      </c>
      <c r="V147"/>
      <c r="W147"/>
      <c r="X147"/>
      <c r="Y147"/>
      <c r="Z147"/>
      <c r="AA147"/>
    </row>
    <row r="148" spans="2:27" x14ac:dyDescent="0.3">
      <c r="B148" s="41">
        <v>2004</v>
      </c>
      <c r="C148" s="21" t="s">
        <v>69</v>
      </c>
      <c r="D148" s="21">
        <v>698</v>
      </c>
      <c r="E148" s="21">
        <v>1112</v>
      </c>
      <c r="F148" s="21">
        <v>276</v>
      </c>
      <c r="G148" s="21">
        <v>20</v>
      </c>
      <c r="H148" s="21">
        <v>136</v>
      </c>
      <c r="I148" s="42">
        <v>768.71294493499681</v>
      </c>
      <c r="J148" s="42">
        <f t="shared" si="2"/>
        <v>-70.712944934996813</v>
      </c>
      <c r="S148" s="67">
        <v>119</v>
      </c>
      <c r="T148" s="67">
        <v>871.41317343460992</v>
      </c>
      <c r="U148" s="67">
        <v>-45.413173434609917</v>
      </c>
      <c r="V148"/>
      <c r="W148"/>
      <c r="X148"/>
      <c r="Y148"/>
      <c r="Z148"/>
      <c r="AA148"/>
    </row>
    <row r="149" spans="2:27" x14ac:dyDescent="0.3">
      <c r="B149" s="41">
        <v>2004</v>
      </c>
      <c r="C149" s="21" t="s">
        <v>91</v>
      </c>
      <c r="D149" s="21">
        <v>850</v>
      </c>
      <c r="E149" s="21">
        <v>970</v>
      </c>
      <c r="F149" s="21">
        <v>314</v>
      </c>
      <c r="G149" s="21">
        <v>33</v>
      </c>
      <c r="H149" s="21">
        <v>183</v>
      </c>
      <c r="I149" s="42">
        <v>805.09617114380671</v>
      </c>
      <c r="J149" s="42">
        <f t="shared" si="2"/>
        <v>44.903828856193286</v>
      </c>
      <c r="S149" s="67">
        <v>120</v>
      </c>
      <c r="T149" s="67">
        <v>872.36791756775779</v>
      </c>
      <c r="U149" s="67">
        <v>21.632082432242214</v>
      </c>
      <c r="V149"/>
      <c r="W149"/>
      <c r="X149"/>
      <c r="Y149"/>
      <c r="Z149"/>
      <c r="AA149"/>
    </row>
    <row r="150" spans="2:27" x14ac:dyDescent="0.3">
      <c r="B150" s="41">
        <v>2004</v>
      </c>
      <c r="C150" s="21" t="s">
        <v>92</v>
      </c>
      <c r="D150" s="21">
        <v>855</v>
      </c>
      <c r="E150" s="21">
        <v>987</v>
      </c>
      <c r="F150" s="21">
        <v>319</v>
      </c>
      <c r="G150" s="21">
        <v>24</v>
      </c>
      <c r="H150" s="21">
        <v>214</v>
      </c>
      <c r="I150" s="42">
        <v>870.84180282531224</v>
      </c>
      <c r="J150" s="42">
        <f t="shared" si="2"/>
        <v>-15.841802825312243</v>
      </c>
      <c r="S150" s="67">
        <v>121</v>
      </c>
      <c r="T150" s="67">
        <v>840.80290301029868</v>
      </c>
      <c r="U150" s="67">
        <v>-4.8029030102986781</v>
      </c>
      <c r="V150"/>
      <c r="W150"/>
      <c r="X150"/>
      <c r="Y150"/>
      <c r="Z150"/>
      <c r="AA150"/>
    </row>
    <row r="151" spans="2:27" x14ac:dyDescent="0.3">
      <c r="B151" s="41">
        <v>2004</v>
      </c>
      <c r="C151" s="21" t="s">
        <v>70</v>
      </c>
      <c r="D151" s="21">
        <v>714</v>
      </c>
      <c r="E151" s="21">
        <v>947</v>
      </c>
      <c r="F151" s="21">
        <v>278</v>
      </c>
      <c r="G151" s="21">
        <v>46</v>
      </c>
      <c r="H151" s="21">
        <v>145</v>
      </c>
      <c r="I151" s="42">
        <v>700.6135199757382</v>
      </c>
      <c r="J151" s="42">
        <f t="shared" si="2"/>
        <v>13.3864800242618</v>
      </c>
      <c r="S151" s="67">
        <v>122</v>
      </c>
      <c r="T151" s="67">
        <v>680.05691908992424</v>
      </c>
      <c r="U151" s="67">
        <v>-65.056919089924236</v>
      </c>
      <c r="V151"/>
      <c r="W151"/>
      <c r="X151"/>
      <c r="Y151"/>
      <c r="Z151"/>
      <c r="AA151"/>
    </row>
    <row r="152" spans="2:27" x14ac:dyDescent="0.3">
      <c r="B152" s="41">
        <v>2004</v>
      </c>
      <c r="C152" s="21" t="s">
        <v>71</v>
      </c>
      <c r="D152" s="21">
        <v>860</v>
      </c>
      <c r="E152" s="21">
        <v>908</v>
      </c>
      <c r="F152" s="21">
        <v>323</v>
      </c>
      <c r="G152" s="21">
        <v>34</v>
      </c>
      <c r="H152" s="21">
        <v>227</v>
      </c>
      <c r="I152" s="42">
        <v>854.94570467380868</v>
      </c>
      <c r="J152" s="42">
        <f t="shared" si="2"/>
        <v>5.0542953261913226</v>
      </c>
      <c r="S152" s="67">
        <v>123</v>
      </c>
      <c r="T152" s="67">
        <v>800.04801190126045</v>
      </c>
      <c r="U152" s="67">
        <v>2.9519880987395481</v>
      </c>
      <c r="V152"/>
      <c r="W152"/>
      <c r="X152"/>
      <c r="Y152"/>
      <c r="Z152"/>
      <c r="AA152"/>
    </row>
    <row r="153" spans="2:27" x14ac:dyDescent="0.3">
      <c r="B153" s="41">
        <v>2004</v>
      </c>
      <c r="C153" s="21" t="s">
        <v>72</v>
      </c>
      <c r="D153" s="21">
        <v>719</v>
      </c>
      <c r="E153" s="21">
        <v>969</v>
      </c>
      <c r="F153" s="21">
        <v>290</v>
      </c>
      <c r="G153" s="21">
        <v>34</v>
      </c>
      <c r="H153" s="21">
        <v>145</v>
      </c>
      <c r="I153" s="42">
        <v>714.93352124479497</v>
      </c>
      <c r="J153" s="42">
        <f t="shared" si="2"/>
        <v>4.0664787552050257</v>
      </c>
      <c r="S153" s="67">
        <v>124</v>
      </c>
      <c r="T153" s="67">
        <v>860.78254190296968</v>
      </c>
      <c r="U153" s="67">
        <v>-18.782541902969683</v>
      </c>
      <c r="V153"/>
      <c r="W153"/>
      <c r="X153"/>
      <c r="Y153"/>
      <c r="Z153"/>
      <c r="AA153"/>
    </row>
    <row r="154" spans="2:27" x14ac:dyDescent="0.3">
      <c r="B154" s="41">
        <v>2005</v>
      </c>
      <c r="C154" s="21" t="s">
        <v>60</v>
      </c>
      <c r="D154" s="21">
        <v>741</v>
      </c>
      <c r="E154" s="21">
        <v>974</v>
      </c>
      <c r="F154" s="21">
        <v>253</v>
      </c>
      <c r="G154" s="21">
        <v>23</v>
      </c>
      <c r="H154" s="21">
        <v>200</v>
      </c>
      <c r="I154" s="81">
        <v>782.23009160871152</v>
      </c>
      <c r="J154" s="80">
        <f t="shared" si="2"/>
        <v>-41.230091608711518</v>
      </c>
      <c r="S154" s="67">
        <v>125</v>
      </c>
      <c r="T154" s="67">
        <v>934.01571246123081</v>
      </c>
      <c r="U154" s="67">
        <v>14.984287538769195</v>
      </c>
      <c r="V154"/>
      <c r="W154"/>
      <c r="X154"/>
      <c r="Y154"/>
      <c r="Z154"/>
      <c r="AA154"/>
    </row>
    <row r="155" spans="2:27" x14ac:dyDescent="0.3">
      <c r="B155" s="41">
        <v>2005</v>
      </c>
      <c r="C155" s="21" t="s">
        <v>62</v>
      </c>
      <c r="D155" s="21">
        <v>790</v>
      </c>
      <c r="E155" s="21">
        <v>948</v>
      </c>
      <c r="F155" s="21">
        <v>337</v>
      </c>
      <c r="G155" s="21">
        <v>30</v>
      </c>
      <c r="H155" s="21">
        <v>207</v>
      </c>
      <c r="I155" s="81">
        <v>851.70391545512439</v>
      </c>
      <c r="J155" s="80">
        <f t="shared" si="2"/>
        <v>-61.703915455124388</v>
      </c>
      <c r="S155" s="67">
        <v>126</v>
      </c>
      <c r="T155" s="67">
        <v>857.6741819316079</v>
      </c>
      <c r="U155" s="67">
        <v>7.3258180683920955</v>
      </c>
      <c r="V155"/>
      <c r="W155"/>
      <c r="X155"/>
      <c r="Y155"/>
      <c r="Z155"/>
      <c r="AA155"/>
    </row>
    <row r="156" spans="2:27" x14ac:dyDescent="0.3">
      <c r="B156" s="41">
        <v>2005</v>
      </c>
      <c r="C156" s="21" t="s">
        <v>66</v>
      </c>
      <c r="D156" s="21">
        <v>688</v>
      </c>
      <c r="E156" s="21">
        <v>1006</v>
      </c>
      <c r="F156" s="21">
        <v>269</v>
      </c>
      <c r="G156" s="21">
        <v>32</v>
      </c>
      <c r="H156" s="21">
        <v>134</v>
      </c>
      <c r="I156" s="81">
        <v>699.95754678988828</v>
      </c>
      <c r="J156" s="80">
        <f t="shared" si="2"/>
        <v>-11.957546789888283</v>
      </c>
      <c r="S156" s="67">
        <v>127</v>
      </c>
      <c r="T156" s="67">
        <v>872.00903783818808</v>
      </c>
      <c r="U156" s="67">
        <v>-83.009037838188078</v>
      </c>
      <c r="V156"/>
      <c r="W156"/>
      <c r="X156"/>
      <c r="Y156"/>
      <c r="Z156"/>
      <c r="AA156"/>
    </row>
    <row r="157" spans="2:27" x14ac:dyDescent="0.3">
      <c r="B157" s="41">
        <v>2005</v>
      </c>
      <c r="C157" s="21" t="s">
        <v>64</v>
      </c>
      <c r="D157" s="21">
        <v>723</v>
      </c>
      <c r="E157" s="21">
        <v>1025</v>
      </c>
      <c r="F157" s="21">
        <v>283</v>
      </c>
      <c r="G157" s="21">
        <v>45</v>
      </c>
      <c r="H157" s="21">
        <v>168</v>
      </c>
      <c r="I157" s="81">
        <v>797.615804944822</v>
      </c>
      <c r="J157" s="80">
        <f t="shared" si="2"/>
        <v>-74.615804944822003</v>
      </c>
      <c r="S157" s="67">
        <v>128</v>
      </c>
      <c r="T157" s="67">
        <v>735.3482069402944</v>
      </c>
      <c r="U157" s="67">
        <v>14.651793059705597</v>
      </c>
      <c r="V157"/>
      <c r="W157"/>
      <c r="X157"/>
      <c r="Y157"/>
      <c r="Z157"/>
      <c r="AA157"/>
    </row>
    <row r="158" spans="2:27" x14ac:dyDescent="0.3">
      <c r="B158" s="41">
        <v>2005</v>
      </c>
      <c r="C158" s="21" t="s">
        <v>65</v>
      </c>
      <c r="D158" s="21">
        <v>701</v>
      </c>
      <c r="E158" s="21">
        <v>996</v>
      </c>
      <c r="F158" s="21">
        <v>289</v>
      </c>
      <c r="G158" s="21">
        <v>34</v>
      </c>
      <c r="H158" s="21">
        <v>126</v>
      </c>
      <c r="I158" s="81">
        <v>696.23005650535333</v>
      </c>
      <c r="J158" s="80">
        <f t="shared" si="2"/>
        <v>4.7699434946466681</v>
      </c>
      <c r="S158" s="67">
        <v>129</v>
      </c>
      <c r="T158" s="67">
        <v>852.82368006319734</v>
      </c>
      <c r="U158" s="67">
        <v>5.1763199368026562</v>
      </c>
      <c r="V158"/>
      <c r="W158"/>
      <c r="X158"/>
      <c r="Y158"/>
      <c r="Z158"/>
      <c r="AA158"/>
    </row>
    <row r="159" spans="2:27" x14ac:dyDescent="0.3">
      <c r="B159" s="41">
        <v>2005</v>
      </c>
      <c r="C159" s="21" t="s">
        <v>67</v>
      </c>
      <c r="D159" s="21">
        <v>886</v>
      </c>
      <c r="E159" s="21">
        <v>1048</v>
      </c>
      <c r="F159" s="21">
        <v>259</v>
      </c>
      <c r="G159" s="21">
        <v>16</v>
      </c>
      <c r="H159" s="21">
        <v>229</v>
      </c>
      <c r="I159" s="81">
        <v>883.79727099745423</v>
      </c>
      <c r="J159" s="80">
        <f t="shared" si="2"/>
        <v>2.202729002545766</v>
      </c>
      <c r="S159" s="67">
        <v>130</v>
      </c>
      <c r="T159" s="67">
        <v>851.18215538299978</v>
      </c>
      <c r="U159" s="67">
        <v>-18.182155382999781</v>
      </c>
      <c r="V159"/>
      <c r="W159"/>
      <c r="X159"/>
      <c r="Y159"/>
      <c r="Z159"/>
      <c r="AA159"/>
    </row>
    <row r="160" spans="2:27" x14ac:dyDescent="0.3">
      <c r="B160" s="41">
        <v>2005</v>
      </c>
      <c r="C160" s="21" t="s">
        <v>59</v>
      </c>
      <c r="D160" s="21">
        <v>910</v>
      </c>
      <c r="E160" s="21">
        <v>1020</v>
      </c>
      <c r="F160" s="21">
        <v>339</v>
      </c>
      <c r="G160" s="21">
        <v>21</v>
      </c>
      <c r="H160" s="21">
        <v>199</v>
      </c>
      <c r="I160" s="81">
        <v>878.02047414014646</v>
      </c>
      <c r="J160" s="80">
        <f t="shared" si="2"/>
        <v>31.979525859853538</v>
      </c>
      <c r="S160" s="67">
        <v>131</v>
      </c>
      <c r="T160" s="67">
        <v>845.82270165835894</v>
      </c>
      <c r="U160" s="67">
        <v>-18.822701658358937</v>
      </c>
      <c r="V160"/>
      <c r="W160"/>
      <c r="X160"/>
      <c r="Y160"/>
      <c r="Z160"/>
      <c r="AA160"/>
    </row>
    <row r="161" spans="2:27" x14ac:dyDescent="0.3">
      <c r="B161" s="41">
        <v>2005</v>
      </c>
      <c r="C161" s="21" t="s">
        <v>72</v>
      </c>
      <c r="D161" s="21">
        <v>775</v>
      </c>
      <c r="E161" s="21">
        <v>998</v>
      </c>
      <c r="F161" s="21">
        <v>307</v>
      </c>
      <c r="G161" s="21">
        <v>39</v>
      </c>
      <c r="H161" s="21">
        <v>136</v>
      </c>
      <c r="I161" s="81">
        <v>734.75145631164241</v>
      </c>
      <c r="J161" s="80">
        <f t="shared" si="2"/>
        <v>40.248543688357586</v>
      </c>
      <c r="S161" s="67">
        <v>132</v>
      </c>
      <c r="T161" s="67">
        <v>721.82089438322123</v>
      </c>
      <c r="U161" s="67">
        <v>-3.8208943832212299</v>
      </c>
      <c r="V161"/>
      <c r="W161"/>
      <c r="X161"/>
      <c r="Y161"/>
      <c r="Z161"/>
      <c r="AA161"/>
    </row>
    <row r="162" spans="2:27" x14ac:dyDescent="0.3">
      <c r="B162" s="41">
        <v>2005</v>
      </c>
      <c r="C162" s="21" t="s">
        <v>57</v>
      </c>
      <c r="D162" s="21">
        <v>729</v>
      </c>
      <c r="E162" s="21">
        <v>980</v>
      </c>
      <c r="F162" s="21">
        <v>296</v>
      </c>
      <c r="G162" s="21">
        <v>27</v>
      </c>
      <c r="H162" s="21">
        <v>189</v>
      </c>
      <c r="I162" s="81">
        <v>803.47172254467341</v>
      </c>
      <c r="J162" s="80">
        <f t="shared" si="2"/>
        <v>-74.471722544673412</v>
      </c>
      <c r="S162" s="67">
        <v>133</v>
      </c>
      <c r="T162" s="67">
        <v>779.97734170472108</v>
      </c>
      <c r="U162" s="67">
        <v>23.022658295278916</v>
      </c>
      <c r="V162"/>
      <c r="W162"/>
      <c r="X162"/>
      <c r="Y162"/>
      <c r="Z162"/>
      <c r="AA162"/>
    </row>
    <row r="163" spans="2:27" x14ac:dyDescent="0.3">
      <c r="B163" s="41">
        <v>2005</v>
      </c>
      <c r="C163" s="21" t="s">
        <v>70</v>
      </c>
      <c r="D163" s="21">
        <v>750</v>
      </c>
      <c r="E163" s="21">
        <v>1033</v>
      </c>
      <c r="F163" s="21">
        <v>289</v>
      </c>
      <c r="G163" s="21">
        <v>40</v>
      </c>
      <c r="H163" s="21">
        <v>157</v>
      </c>
      <c r="I163" s="81">
        <v>783.08188683426079</v>
      </c>
      <c r="J163" s="80">
        <f t="shared" si="2"/>
        <v>-33.081886834260786</v>
      </c>
      <c r="S163" s="67">
        <v>134</v>
      </c>
      <c r="T163" s="67">
        <v>711.85399070785263</v>
      </c>
      <c r="U163" s="67">
        <v>8.1460092921473688</v>
      </c>
      <c r="V163"/>
      <c r="W163"/>
      <c r="X163"/>
      <c r="Y163"/>
      <c r="Z163"/>
      <c r="AA163"/>
    </row>
    <row r="164" spans="2:27" x14ac:dyDescent="0.3">
      <c r="B164" s="41">
        <v>2005</v>
      </c>
      <c r="C164" s="21" t="s">
        <v>93</v>
      </c>
      <c r="D164" s="21">
        <v>761</v>
      </c>
      <c r="E164" s="21">
        <v>1065</v>
      </c>
      <c r="F164" s="21">
        <v>278</v>
      </c>
      <c r="G164" s="21">
        <v>30</v>
      </c>
      <c r="H164" s="21">
        <v>147</v>
      </c>
      <c r="I164" s="81">
        <v>768.31858490664831</v>
      </c>
      <c r="J164" s="80">
        <f t="shared" si="2"/>
        <v>-7.3185849066483115</v>
      </c>
      <c r="S164" s="67">
        <v>135</v>
      </c>
      <c r="T164" s="67">
        <v>782.80107448087074</v>
      </c>
      <c r="U164" s="67">
        <v>-21.801074480870739</v>
      </c>
      <c r="V164"/>
      <c r="W164"/>
      <c r="X164"/>
      <c r="Y164"/>
      <c r="Z164"/>
      <c r="AA164"/>
    </row>
    <row r="165" spans="2:27" x14ac:dyDescent="0.3">
      <c r="B165" s="41">
        <v>2005</v>
      </c>
      <c r="C165" s="21" t="s">
        <v>68</v>
      </c>
      <c r="D165" s="21">
        <v>772</v>
      </c>
      <c r="E165" s="21">
        <v>991</v>
      </c>
      <c r="F165" s="21">
        <v>310</v>
      </c>
      <c r="G165" s="21">
        <v>20</v>
      </c>
      <c r="H165" s="21">
        <v>155</v>
      </c>
      <c r="I165" s="81">
        <v>752.7646768304794</v>
      </c>
      <c r="J165" s="80">
        <f t="shared" si="2"/>
        <v>19.235323169520598</v>
      </c>
      <c r="S165" s="67">
        <v>136</v>
      </c>
      <c r="T165" s="67">
        <v>651.10828323128862</v>
      </c>
      <c r="U165" s="67">
        <v>-17.108283231288624</v>
      </c>
      <c r="V165"/>
      <c r="W165"/>
      <c r="X165"/>
      <c r="Y165"/>
      <c r="Z165"/>
      <c r="AA165"/>
    </row>
    <row r="166" spans="2:27" x14ac:dyDescent="0.3">
      <c r="B166" s="41">
        <v>2005</v>
      </c>
      <c r="C166" s="21" t="s">
        <v>71</v>
      </c>
      <c r="D166" s="21">
        <v>865</v>
      </c>
      <c r="E166" s="21">
        <v>928</v>
      </c>
      <c r="F166" s="21">
        <v>311</v>
      </c>
      <c r="G166" s="21">
        <v>29</v>
      </c>
      <c r="H166" s="21">
        <v>260</v>
      </c>
      <c r="I166" s="81">
        <v>915.91038715532522</v>
      </c>
      <c r="J166" s="80">
        <f t="shared" si="2"/>
        <v>-50.910387155325225</v>
      </c>
      <c r="S166" s="67">
        <v>137</v>
      </c>
      <c r="T166" s="67">
        <v>808.90125876362811</v>
      </c>
      <c r="U166" s="67">
        <v>-28.901258763628107</v>
      </c>
      <c r="V166"/>
      <c r="W166"/>
      <c r="X166"/>
      <c r="Y166"/>
      <c r="Z166"/>
      <c r="AA166"/>
    </row>
    <row r="167" spans="2:27" x14ac:dyDescent="0.3">
      <c r="B167" s="41">
        <v>2005</v>
      </c>
      <c r="C167" s="21" t="s">
        <v>69</v>
      </c>
      <c r="D167" s="21">
        <v>699</v>
      </c>
      <c r="E167" s="21">
        <v>955</v>
      </c>
      <c r="F167" s="21">
        <v>289</v>
      </c>
      <c r="G167" s="21">
        <v>34</v>
      </c>
      <c r="H167" s="21">
        <v>130</v>
      </c>
      <c r="I167" s="81">
        <v>676.98853538725029</v>
      </c>
      <c r="J167" s="80">
        <f t="shared" si="2"/>
        <v>22.011464612749705</v>
      </c>
      <c r="S167" s="67">
        <v>138</v>
      </c>
      <c r="T167" s="67">
        <v>668.81496450936504</v>
      </c>
      <c r="U167" s="67">
        <v>-33.814964509365041</v>
      </c>
      <c r="V167"/>
      <c r="W167"/>
      <c r="X167"/>
      <c r="Y167"/>
      <c r="Z167"/>
      <c r="AA167"/>
    </row>
    <row r="168" spans="2:27" x14ac:dyDescent="0.3">
      <c r="B168" s="41">
        <v>2005</v>
      </c>
      <c r="C168" s="21" t="s">
        <v>92</v>
      </c>
      <c r="D168" s="21">
        <v>805</v>
      </c>
      <c r="E168" s="21">
        <v>1011</v>
      </c>
      <c r="F168" s="21">
        <v>287</v>
      </c>
      <c r="G168" s="21">
        <v>26</v>
      </c>
      <c r="H168" s="21">
        <v>170</v>
      </c>
      <c r="I168" s="81">
        <v>780.12075425717171</v>
      </c>
      <c r="J168" s="80">
        <f t="shared" si="2"/>
        <v>24.879245742828289</v>
      </c>
      <c r="S168" s="67">
        <v>139</v>
      </c>
      <c r="T168" s="67">
        <v>858.66979908226745</v>
      </c>
      <c r="U168" s="67">
        <v>38.330200917732554</v>
      </c>
      <c r="V168"/>
      <c r="W168"/>
      <c r="X168"/>
      <c r="Y168"/>
      <c r="Z168"/>
      <c r="AA168"/>
    </row>
    <row r="169" spans="2:27" x14ac:dyDescent="0.3">
      <c r="B169" s="41">
        <v>2005</v>
      </c>
      <c r="C169" s="21" t="s">
        <v>79</v>
      </c>
      <c r="D169" s="21">
        <v>693</v>
      </c>
      <c r="E169" s="21">
        <v>926</v>
      </c>
      <c r="F169" s="21">
        <v>281</v>
      </c>
      <c r="G169" s="21">
        <v>32</v>
      </c>
      <c r="H169" s="21">
        <v>161</v>
      </c>
      <c r="I169" s="81">
        <v>707.93662005249485</v>
      </c>
      <c r="J169" s="80">
        <f t="shared" si="2"/>
        <v>-14.936620052494845</v>
      </c>
      <c r="S169" s="67">
        <v>140</v>
      </c>
      <c r="T169" s="67">
        <v>720.86031473652838</v>
      </c>
      <c r="U169" s="67">
        <v>-36.86031473652838</v>
      </c>
      <c r="V169"/>
      <c r="W169"/>
      <c r="X169"/>
      <c r="Y169"/>
      <c r="Z169"/>
      <c r="AA169"/>
    </row>
    <row r="170" spans="2:27" x14ac:dyDescent="0.3">
      <c r="B170" s="41">
        <v>2005</v>
      </c>
      <c r="C170" s="21" t="s">
        <v>81</v>
      </c>
      <c r="D170" s="21">
        <v>726</v>
      </c>
      <c r="E170" s="21">
        <v>892</v>
      </c>
      <c r="F170" s="21">
        <v>327</v>
      </c>
      <c r="G170" s="21">
        <v>19</v>
      </c>
      <c r="H170" s="21">
        <v>175</v>
      </c>
      <c r="I170" s="81">
        <v>738.51187089613086</v>
      </c>
      <c r="J170" s="80">
        <f t="shared" si="2"/>
        <v>-12.511870896130858</v>
      </c>
      <c r="S170" s="67">
        <v>141</v>
      </c>
      <c r="T170" s="67">
        <v>842.30964211528556</v>
      </c>
      <c r="U170" s="67">
        <v>-49.309642115285556</v>
      </c>
      <c r="V170"/>
      <c r="W170"/>
      <c r="X170"/>
      <c r="Y170"/>
      <c r="Z170"/>
      <c r="AA170"/>
    </row>
    <row r="171" spans="2:27" x14ac:dyDescent="0.3">
      <c r="B171" s="41">
        <v>2005</v>
      </c>
      <c r="C171" s="21" t="s">
        <v>75</v>
      </c>
      <c r="D171" s="21">
        <v>703</v>
      </c>
      <c r="E171" s="21">
        <v>966</v>
      </c>
      <c r="F171" s="21">
        <v>323</v>
      </c>
      <c r="G171" s="21">
        <v>23</v>
      </c>
      <c r="H171" s="21">
        <v>194</v>
      </c>
      <c r="I171" s="81">
        <v>822.2190377999782</v>
      </c>
      <c r="J171" s="80">
        <f t="shared" si="2"/>
        <v>-119.2190377999782</v>
      </c>
      <c r="S171" s="67">
        <v>142</v>
      </c>
      <c r="T171" s="67">
        <v>844.02405996458265</v>
      </c>
      <c r="U171" s="67">
        <v>-4.0240599645826478</v>
      </c>
      <c r="V171"/>
      <c r="W171"/>
      <c r="X171"/>
      <c r="Y171"/>
      <c r="Z171"/>
      <c r="AA171"/>
    </row>
    <row r="172" spans="2:27" x14ac:dyDescent="0.3">
      <c r="B172" s="41">
        <v>2005</v>
      </c>
      <c r="C172" s="21" t="s">
        <v>76</v>
      </c>
      <c r="D172" s="21">
        <v>820</v>
      </c>
      <c r="E172" s="21">
        <v>881</v>
      </c>
      <c r="F172" s="21">
        <v>335</v>
      </c>
      <c r="G172" s="21">
        <v>15</v>
      </c>
      <c r="H172" s="21">
        <v>222</v>
      </c>
      <c r="I172" s="81">
        <v>822.35245652355047</v>
      </c>
      <c r="J172" s="80">
        <f t="shared" si="2"/>
        <v>-2.3524565235504724</v>
      </c>
      <c r="S172" s="67">
        <v>143</v>
      </c>
      <c r="T172" s="67">
        <v>701.99760284878766</v>
      </c>
      <c r="U172" s="67">
        <v>-21.997602848787665</v>
      </c>
      <c r="V172"/>
      <c r="W172"/>
      <c r="X172"/>
      <c r="Y172"/>
      <c r="Z172"/>
      <c r="AA172"/>
    </row>
    <row r="173" spans="2:27" x14ac:dyDescent="0.3">
      <c r="B173" s="41">
        <v>2005</v>
      </c>
      <c r="C173" s="21" t="s">
        <v>88</v>
      </c>
      <c r="D173" s="21">
        <v>680</v>
      </c>
      <c r="E173" s="21">
        <v>976</v>
      </c>
      <c r="F173" s="21">
        <v>292</v>
      </c>
      <c r="G173" s="21">
        <v>38</v>
      </c>
      <c r="H173" s="21">
        <v>139</v>
      </c>
      <c r="I173" s="81">
        <v>713.12677029531505</v>
      </c>
      <c r="J173" s="80">
        <f t="shared" si="2"/>
        <v>-33.126770295315055</v>
      </c>
      <c r="S173" s="67">
        <v>144</v>
      </c>
      <c r="T173" s="67">
        <v>763.562283314404</v>
      </c>
      <c r="U173" s="67">
        <v>4.4377166855960013</v>
      </c>
      <c r="V173"/>
      <c r="W173"/>
      <c r="X173"/>
      <c r="Y173"/>
      <c r="Z173"/>
      <c r="AA173"/>
    </row>
    <row r="174" spans="2:27" x14ac:dyDescent="0.3">
      <c r="B174" s="41">
        <v>2005</v>
      </c>
      <c r="C174" s="21" t="s">
        <v>74</v>
      </c>
      <c r="D174" s="21">
        <v>769</v>
      </c>
      <c r="E174" s="21">
        <v>924</v>
      </c>
      <c r="F174" s="21">
        <v>308</v>
      </c>
      <c r="G174" s="21">
        <v>37</v>
      </c>
      <c r="H174" s="21">
        <v>184</v>
      </c>
      <c r="I174" s="81">
        <v>775.38636230855536</v>
      </c>
      <c r="J174" s="80">
        <f t="shared" si="2"/>
        <v>-6.3863623085553627</v>
      </c>
      <c r="S174" s="67">
        <v>145</v>
      </c>
      <c r="T174" s="67">
        <v>768.71294493499681</v>
      </c>
      <c r="U174" s="67">
        <v>-70.712944934996813</v>
      </c>
      <c r="V174"/>
      <c r="W174"/>
      <c r="X174"/>
      <c r="Y174"/>
      <c r="Z174"/>
      <c r="AA174"/>
    </row>
    <row r="175" spans="2:27" x14ac:dyDescent="0.3">
      <c r="B175" s="41">
        <v>2005</v>
      </c>
      <c r="C175" s="21" t="s">
        <v>86</v>
      </c>
      <c r="D175" s="21">
        <v>807</v>
      </c>
      <c r="E175" s="21">
        <v>1010</v>
      </c>
      <c r="F175" s="21">
        <v>282</v>
      </c>
      <c r="G175" s="21">
        <v>35</v>
      </c>
      <c r="H175" s="21">
        <v>167</v>
      </c>
      <c r="I175" s="81">
        <v>777.09932884832438</v>
      </c>
      <c r="J175" s="80">
        <f t="shared" si="2"/>
        <v>29.900671151675624</v>
      </c>
      <c r="S175" s="67">
        <v>146</v>
      </c>
      <c r="T175" s="67">
        <v>805.09617114380671</v>
      </c>
      <c r="U175" s="67">
        <v>44.903828856193286</v>
      </c>
      <c r="V175"/>
      <c r="W175"/>
      <c r="X175"/>
      <c r="Y175"/>
      <c r="Z175"/>
      <c r="AA175"/>
    </row>
    <row r="176" spans="2:27" x14ac:dyDescent="0.3">
      <c r="B176" s="41">
        <v>2005</v>
      </c>
      <c r="C176" s="21" t="s">
        <v>78</v>
      </c>
      <c r="D176" s="21">
        <v>717</v>
      </c>
      <c r="E176" s="21">
        <v>1033</v>
      </c>
      <c r="F176" s="21">
        <v>306</v>
      </c>
      <c r="G176" s="21">
        <v>32</v>
      </c>
      <c r="H176" s="21">
        <v>128</v>
      </c>
      <c r="I176" s="81">
        <v>736.15770968035099</v>
      </c>
      <c r="J176" s="80">
        <f t="shared" si="2"/>
        <v>-19.15770968035099</v>
      </c>
      <c r="S176" s="67">
        <v>147</v>
      </c>
      <c r="T176" s="67">
        <v>870.84180282531213</v>
      </c>
      <c r="U176" s="67">
        <v>-15.841802825312129</v>
      </c>
      <c r="V176"/>
      <c r="W176"/>
      <c r="X176"/>
      <c r="Y176"/>
      <c r="Z176"/>
      <c r="AA176"/>
    </row>
    <row r="177" spans="2:27" x14ac:dyDescent="0.3">
      <c r="B177" s="41">
        <v>2005</v>
      </c>
      <c r="C177" s="21" t="s">
        <v>84</v>
      </c>
      <c r="D177" s="21">
        <v>722</v>
      </c>
      <c r="E177" s="21">
        <v>935</v>
      </c>
      <c r="F177" s="21">
        <v>279</v>
      </c>
      <c r="G177" s="21">
        <v>32</v>
      </c>
      <c r="H177" s="21">
        <v>175</v>
      </c>
      <c r="I177" s="81">
        <v>738.33859194750335</v>
      </c>
      <c r="J177" s="80">
        <f t="shared" si="2"/>
        <v>-16.338591947503346</v>
      </c>
      <c r="S177" s="67">
        <v>148</v>
      </c>
      <c r="T177" s="67">
        <v>700.6135199757382</v>
      </c>
      <c r="U177" s="67">
        <v>13.3864800242618</v>
      </c>
      <c r="V177"/>
      <c r="W177"/>
      <c r="X177"/>
      <c r="Y177"/>
      <c r="Z177"/>
      <c r="AA177"/>
    </row>
    <row r="178" spans="2:27" x14ac:dyDescent="0.3">
      <c r="B178" s="41">
        <v>2005</v>
      </c>
      <c r="C178" s="21" t="s">
        <v>94</v>
      </c>
      <c r="D178" s="21">
        <v>639</v>
      </c>
      <c r="E178" s="21">
        <v>907</v>
      </c>
      <c r="F178" s="21">
        <v>311</v>
      </c>
      <c r="G178" s="21">
        <v>32</v>
      </c>
      <c r="H178" s="21">
        <v>117</v>
      </c>
      <c r="I178" s="81">
        <v>637.54727273639514</v>
      </c>
      <c r="J178" s="80">
        <f t="shared" si="2"/>
        <v>1.4527272636048565</v>
      </c>
      <c r="S178" s="67">
        <v>149</v>
      </c>
      <c r="T178" s="67">
        <v>854.94570467380868</v>
      </c>
      <c r="U178" s="67">
        <v>5.0542953261913226</v>
      </c>
      <c r="V178"/>
      <c r="W178"/>
      <c r="X178"/>
      <c r="Y178"/>
      <c r="Z178"/>
      <c r="AA178"/>
    </row>
    <row r="179" spans="2:27" ht="15" thickBot="1" x14ac:dyDescent="0.35">
      <c r="B179" s="41">
        <v>2005</v>
      </c>
      <c r="C179" s="21" t="s">
        <v>90</v>
      </c>
      <c r="D179" s="21">
        <v>684</v>
      </c>
      <c r="E179" s="21">
        <v>978</v>
      </c>
      <c r="F179" s="21">
        <v>269</v>
      </c>
      <c r="G179" s="21">
        <v>39</v>
      </c>
      <c r="H179" s="21">
        <v>130</v>
      </c>
      <c r="I179" s="81">
        <v>679.89206012321915</v>
      </c>
      <c r="J179" s="80">
        <f t="shared" si="2"/>
        <v>4.107939876780847</v>
      </c>
      <c r="S179" s="68">
        <v>150</v>
      </c>
      <c r="T179" s="68">
        <v>714.93352124479497</v>
      </c>
      <c r="U179" s="68">
        <v>4.0664787552050257</v>
      </c>
      <c r="V179"/>
      <c r="W179"/>
      <c r="X179"/>
      <c r="Y179"/>
      <c r="Z179"/>
      <c r="AA179"/>
    </row>
    <row r="180" spans="2:27" x14ac:dyDescent="0.3">
      <c r="B180" s="41">
        <v>2005</v>
      </c>
      <c r="C180" s="21" t="s">
        <v>73</v>
      </c>
      <c r="D180" s="21">
        <v>696</v>
      </c>
      <c r="E180" s="21">
        <v>910</v>
      </c>
      <c r="F180" s="21">
        <v>291</v>
      </c>
      <c r="G180" s="21">
        <v>27</v>
      </c>
      <c r="H180" s="21">
        <v>191</v>
      </c>
      <c r="I180" s="81">
        <v>757.57085694117291</v>
      </c>
      <c r="J180" s="80">
        <f t="shared" si="2"/>
        <v>-61.570856941172906</v>
      </c>
    </row>
    <row r="181" spans="2:27" x14ac:dyDescent="0.3">
      <c r="B181" s="41">
        <v>2005</v>
      </c>
      <c r="C181" s="21" t="s">
        <v>91</v>
      </c>
      <c r="D181" s="21">
        <v>649</v>
      </c>
      <c r="E181" s="21">
        <v>974</v>
      </c>
      <c r="F181" s="21">
        <v>299</v>
      </c>
      <c r="G181" s="21">
        <v>26</v>
      </c>
      <c r="H181" s="21">
        <v>128</v>
      </c>
      <c r="I181" s="81">
        <v>687.2344930924919</v>
      </c>
      <c r="J181" s="80">
        <f t="shared" si="2"/>
        <v>-38.234493092491903</v>
      </c>
    </row>
    <row r="182" spans="2:27" x14ac:dyDescent="0.3">
      <c r="B182" s="41">
        <v>2005</v>
      </c>
      <c r="C182" s="21" t="s">
        <v>80</v>
      </c>
      <c r="D182" s="21">
        <v>685</v>
      </c>
      <c r="E182" s="21">
        <v>920</v>
      </c>
      <c r="F182" s="21">
        <v>284</v>
      </c>
      <c r="G182" s="21">
        <v>21</v>
      </c>
      <c r="H182" s="21">
        <v>149</v>
      </c>
      <c r="I182" s="81">
        <v>675.15400893522565</v>
      </c>
      <c r="J182" s="80">
        <f t="shared" si="2"/>
        <v>9.8459910647743527</v>
      </c>
    </row>
    <row r="183" spans="2:27" x14ac:dyDescent="0.3">
      <c r="B183" s="41">
        <v>2005</v>
      </c>
      <c r="C183" s="21" t="s">
        <v>77</v>
      </c>
      <c r="D183" s="21">
        <v>740</v>
      </c>
      <c r="E183" s="21">
        <v>1013</v>
      </c>
      <c r="F183" s="21">
        <v>280</v>
      </c>
      <c r="G183" s="21">
        <v>34</v>
      </c>
      <c r="H183" s="21">
        <v>150</v>
      </c>
      <c r="I183" s="81">
        <v>744.88192265861267</v>
      </c>
      <c r="J183" s="80">
        <f t="shared" si="2"/>
        <v>-4.8819226586126661</v>
      </c>
    </row>
    <row r="184" spans="2:27" x14ac:dyDescent="0.3">
      <c r="B184" s="41">
        <v>2006</v>
      </c>
      <c r="C184" s="21" t="s">
        <v>73</v>
      </c>
      <c r="D184" s="21">
        <v>773</v>
      </c>
      <c r="E184" s="21">
        <v>977</v>
      </c>
      <c r="F184" s="21">
        <v>331</v>
      </c>
      <c r="G184" s="21">
        <v>38</v>
      </c>
      <c r="H184" s="21">
        <v>160</v>
      </c>
      <c r="I184" s="81">
        <v>784.43052466709332</v>
      </c>
      <c r="J184" s="80">
        <f t="shared" si="2"/>
        <v>-11.430524667093323</v>
      </c>
    </row>
    <row r="185" spans="2:27" x14ac:dyDescent="0.3">
      <c r="B185" s="41">
        <v>2006</v>
      </c>
      <c r="C185" s="21" t="s">
        <v>74</v>
      </c>
      <c r="D185" s="21">
        <v>849</v>
      </c>
      <c r="E185" s="21">
        <v>950</v>
      </c>
      <c r="F185" s="21">
        <v>312</v>
      </c>
      <c r="G185" s="21">
        <v>26</v>
      </c>
      <c r="H185" s="21">
        <v>222</v>
      </c>
      <c r="I185" s="81">
        <v>857.65092654576279</v>
      </c>
      <c r="J185" s="80">
        <f t="shared" si="2"/>
        <v>-8.6509265457627862</v>
      </c>
    </row>
    <row r="186" spans="2:27" x14ac:dyDescent="0.3">
      <c r="B186" s="41">
        <v>2006</v>
      </c>
      <c r="C186" s="21" t="s">
        <v>57</v>
      </c>
      <c r="D186" s="21">
        <v>768</v>
      </c>
      <c r="E186" s="21">
        <v>1084</v>
      </c>
      <c r="F186" s="21">
        <v>288</v>
      </c>
      <c r="G186" s="21">
        <v>20</v>
      </c>
      <c r="H186" s="21">
        <v>164</v>
      </c>
      <c r="I186" s="81">
        <v>812.43964012166293</v>
      </c>
      <c r="J186" s="80">
        <f t="shared" si="2"/>
        <v>-44.439640121662933</v>
      </c>
    </row>
    <row r="187" spans="2:27" x14ac:dyDescent="0.3">
      <c r="B187" s="41">
        <v>2006</v>
      </c>
      <c r="C187" s="21" t="s">
        <v>59</v>
      </c>
      <c r="D187" s="21">
        <v>820</v>
      </c>
      <c r="E187" s="21">
        <v>975</v>
      </c>
      <c r="F187" s="21">
        <v>327</v>
      </c>
      <c r="G187" s="21">
        <v>16</v>
      </c>
      <c r="H187" s="21">
        <v>192</v>
      </c>
      <c r="I187" s="81">
        <v>821.92163612874901</v>
      </c>
      <c r="J187" s="80">
        <f t="shared" si="2"/>
        <v>-1.9216361287490145</v>
      </c>
    </row>
    <row r="188" spans="2:27" x14ac:dyDescent="0.3">
      <c r="B188" s="41">
        <v>2006</v>
      </c>
      <c r="C188" s="21" t="s">
        <v>60</v>
      </c>
      <c r="D188" s="21">
        <v>868</v>
      </c>
      <c r="E188" s="21">
        <v>1039</v>
      </c>
      <c r="F188" s="21">
        <v>291</v>
      </c>
      <c r="G188" s="21">
        <v>20</v>
      </c>
      <c r="H188" s="21">
        <v>236</v>
      </c>
      <c r="I188" s="81">
        <v>920.02293927369328</v>
      </c>
      <c r="J188" s="80">
        <f t="shared" si="2"/>
        <v>-52.022939273693282</v>
      </c>
    </row>
    <row r="189" spans="2:27" x14ac:dyDescent="0.3">
      <c r="B189" s="41">
        <v>2006</v>
      </c>
      <c r="C189" s="21" t="s">
        <v>75</v>
      </c>
      <c r="D189" s="21">
        <v>716</v>
      </c>
      <c r="E189" s="21">
        <v>1013</v>
      </c>
      <c r="F189" s="21">
        <v>271</v>
      </c>
      <c r="G189" s="21">
        <v>46</v>
      </c>
      <c r="H189" s="21">
        <v>166</v>
      </c>
      <c r="I189" s="81">
        <v>777.19869101883955</v>
      </c>
      <c r="J189" s="80">
        <f t="shared" si="2"/>
        <v>-61.198691018839554</v>
      </c>
    </row>
    <row r="190" spans="2:27" x14ac:dyDescent="0.3">
      <c r="B190" s="41">
        <v>2006</v>
      </c>
      <c r="C190" s="21" t="s">
        <v>76</v>
      </c>
      <c r="D190" s="21">
        <v>749</v>
      </c>
      <c r="E190" s="21">
        <v>899</v>
      </c>
      <c r="F190" s="21">
        <v>291</v>
      </c>
      <c r="G190" s="21">
        <v>12</v>
      </c>
      <c r="H190" s="21">
        <v>217</v>
      </c>
      <c r="I190" s="81">
        <v>786.86327186382482</v>
      </c>
      <c r="J190" s="80">
        <f t="shared" si="2"/>
        <v>-37.863271863824821</v>
      </c>
    </row>
    <row r="191" spans="2:27" x14ac:dyDescent="0.3">
      <c r="B191" s="41">
        <v>2006</v>
      </c>
      <c r="C191" s="21" t="s">
        <v>62</v>
      </c>
      <c r="D191" s="21">
        <v>870</v>
      </c>
      <c r="E191" s="21">
        <v>1002</v>
      </c>
      <c r="F191" s="21">
        <v>351</v>
      </c>
      <c r="G191" s="21">
        <v>27</v>
      </c>
      <c r="H191" s="21">
        <v>196</v>
      </c>
      <c r="I191" s="81">
        <v>875.20118807265749</v>
      </c>
      <c r="J191" s="80">
        <f t="shared" si="2"/>
        <v>-5.2011880726574873</v>
      </c>
    </row>
    <row r="192" spans="2:27" x14ac:dyDescent="0.3">
      <c r="B192" s="41">
        <v>2006</v>
      </c>
      <c r="C192" s="21" t="s">
        <v>77</v>
      </c>
      <c r="D192" s="21">
        <v>813</v>
      </c>
      <c r="E192" s="21">
        <v>968</v>
      </c>
      <c r="F192" s="21">
        <v>325</v>
      </c>
      <c r="G192" s="21">
        <v>54</v>
      </c>
      <c r="H192" s="21">
        <v>157</v>
      </c>
      <c r="I192" s="81">
        <v>781.03984325549482</v>
      </c>
      <c r="J192" s="80">
        <f t="shared" si="2"/>
        <v>31.960156744505184</v>
      </c>
    </row>
    <row r="193" spans="2:10" x14ac:dyDescent="0.3">
      <c r="B193" s="41">
        <v>2006</v>
      </c>
      <c r="C193" s="21" t="s">
        <v>64</v>
      </c>
      <c r="D193" s="21">
        <v>822</v>
      </c>
      <c r="E193" s="21">
        <v>1011</v>
      </c>
      <c r="F193" s="21">
        <v>294</v>
      </c>
      <c r="G193" s="21">
        <v>40</v>
      </c>
      <c r="H193" s="21">
        <v>203</v>
      </c>
      <c r="I193" s="81">
        <v>858.69816779858343</v>
      </c>
      <c r="J193" s="80">
        <f t="shared" si="2"/>
        <v>-36.698167798583427</v>
      </c>
    </row>
    <row r="194" spans="2:10" x14ac:dyDescent="0.3">
      <c r="B194" s="41">
        <v>2006</v>
      </c>
      <c r="C194" s="21" t="s">
        <v>78</v>
      </c>
      <c r="D194" s="21">
        <v>758</v>
      </c>
      <c r="E194" s="21">
        <v>921</v>
      </c>
      <c r="F194" s="21">
        <v>309</v>
      </c>
      <c r="G194" s="21">
        <v>42</v>
      </c>
      <c r="H194" s="21">
        <v>182</v>
      </c>
      <c r="I194" s="81">
        <v>774.53679544741635</v>
      </c>
      <c r="J194" s="80">
        <f t="shared" si="2"/>
        <v>-16.536795447416353</v>
      </c>
    </row>
    <row r="195" spans="2:10" x14ac:dyDescent="0.3">
      <c r="B195" s="41">
        <v>2006</v>
      </c>
      <c r="C195" s="21" t="s">
        <v>79</v>
      </c>
      <c r="D195" s="21">
        <v>735</v>
      </c>
      <c r="E195" s="21">
        <v>931</v>
      </c>
      <c r="F195" s="21">
        <v>275</v>
      </c>
      <c r="G195" s="21">
        <v>27</v>
      </c>
      <c r="H195" s="21">
        <v>174</v>
      </c>
      <c r="I195" s="81">
        <v>726.60638653639148</v>
      </c>
      <c r="J195" s="80">
        <f t="shared" si="2"/>
        <v>8.3936134636085171</v>
      </c>
    </row>
    <row r="196" spans="2:10" x14ac:dyDescent="0.3">
      <c r="B196" s="41">
        <v>2006</v>
      </c>
      <c r="C196" s="21" t="s">
        <v>65</v>
      </c>
      <c r="D196" s="21">
        <v>757</v>
      </c>
      <c r="E196" s="21">
        <v>1019</v>
      </c>
      <c r="F196" s="21">
        <v>335</v>
      </c>
      <c r="G196" s="21">
        <v>37</v>
      </c>
      <c r="H196" s="21">
        <v>124</v>
      </c>
      <c r="I196" s="81">
        <v>746.96889274771161</v>
      </c>
      <c r="J196" s="80">
        <f t="shared" si="2"/>
        <v>10.031107252288393</v>
      </c>
    </row>
    <row r="197" spans="2:10" x14ac:dyDescent="0.3">
      <c r="B197" s="41">
        <v>2006</v>
      </c>
      <c r="C197" s="21" t="s">
        <v>93</v>
      </c>
      <c r="D197" s="21">
        <v>766</v>
      </c>
      <c r="E197" s="21">
        <v>1042</v>
      </c>
      <c r="F197" s="21">
        <v>309</v>
      </c>
      <c r="G197" s="21">
        <v>29</v>
      </c>
      <c r="H197" s="21">
        <v>159</v>
      </c>
      <c r="I197" s="81">
        <v>799.92127406969485</v>
      </c>
      <c r="J197" s="80">
        <f t="shared" ref="J197:J213" si="3">D197-I197</f>
        <v>-33.921274069694846</v>
      </c>
    </row>
    <row r="198" spans="2:10" x14ac:dyDescent="0.3">
      <c r="B198" s="41">
        <v>2006</v>
      </c>
      <c r="C198" s="21" t="s">
        <v>80</v>
      </c>
      <c r="D198" s="21">
        <v>820</v>
      </c>
      <c r="E198" s="21">
        <v>1034</v>
      </c>
      <c r="F198" s="21">
        <v>307</v>
      </c>
      <c r="G198" s="21">
        <v>58</v>
      </c>
      <c r="H198" s="21">
        <v>153</v>
      </c>
      <c r="I198" s="81">
        <v>805.29264428394526</v>
      </c>
      <c r="J198" s="80">
        <f t="shared" si="3"/>
        <v>14.707355716054735</v>
      </c>
    </row>
    <row r="199" spans="2:10" x14ac:dyDescent="0.3">
      <c r="B199" s="41">
        <v>2006</v>
      </c>
      <c r="C199" s="21" t="s">
        <v>81</v>
      </c>
      <c r="D199" s="21">
        <v>730</v>
      </c>
      <c r="E199" s="21">
        <v>899</v>
      </c>
      <c r="F199" s="21">
        <v>301</v>
      </c>
      <c r="G199" s="21">
        <v>20</v>
      </c>
      <c r="H199" s="21">
        <v>180</v>
      </c>
      <c r="I199" s="81">
        <v>732.26716322463017</v>
      </c>
      <c r="J199" s="80">
        <f t="shared" si="3"/>
        <v>-2.267163224630167</v>
      </c>
    </row>
    <row r="200" spans="2:10" x14ac:dyDescent="0.3">
      <c r="B200" s="41">
        <v>2006</v>
      </c>
      <c r="C200" s="21" t="s">
        <v>66</v>
      </c>
      <c r="D200" s="21">
        <v>801</v>
      </c>
      <c r="E200" s="21">
        <v>1156</v>
      </c>
      <c r="F200" s="21">
        <v>275</v>
      </c>
      <c r="G200" s="21">
        <v>34</v>
      </c>
      <c r="H200" s="21">
        <v>143</v>
      </c>
      <c r="I200" s="81">
        <v>820.94723083322015</v>
      </c>
      <c r="J200" s="80">
        <f t="shared" si="3"/>
        <v>-19.947230833220146</v>
      </c>
    </row>
    <row r="201" spans="2:10" x14ac:dyDescent="0.3">
      <c r="B201" s="41">
        <v>2006</v>
      </c>
      <c r="C201" s="21" t="s">
        <v>67</v>
      </c>
      <c r="D201" s="21">
        <v>930</v>
      </c>
      <c r="E201" s="21">
        <v>1050</v>
      </c>
      <c r="F201" s="21">
        <v>327</v>
      </c>
      <c r="G201" s="21">
        <v>21</v>
      </c>
      <c r="H201" s="21">
        <v>210</v>
      </c>
      <c r="I201" s="81">
        <v>908.44280163093845</v>
      </c>
      <c r="J201" s="80">
        <f t="shared" si="3"/>
        <v>21.557198369061553</v>
      </c>
    </row>
    <row r="202" spans="2:10" x14ac:dyDescent="0.3">
      <c r="B202" s="41">
        <v>2006</v>
      </c>
      <c r="C202" s="21" t="s">
        <v>84</v>
      </c>
      <c r="D202" s="21">
        <v>834</v>
      </c>
      <c r="E202" s="21">
        <v>905</v>
      </c>
      <c r="F202" s="21">
        <v>323</v>
      </c>
      <c r="G202" s="21">
        <v>41</v>
      </c>
      <c r="H202" s="21">
        <v>200</v>
      </c>
      <c r="I202" s="81">
        <v>808.20813769879237</v>
      </c>
      <c r="J202" s="80">
        <f t="shared" si="3"/>
        <v>25.79186230120763</v>
      </c>
    </row>
    <row r="203" spans="2:10" x14ac:dyDescent="0.3">
      <c r="B203" s="41">
        <v>2006</v>
      </c>
      <c r="C203" s="21" t="s">
        <v>68</v>
      </c>
      <c r="D203" s="21">
        <v>771</v>
      </c>
      <c r="E203" s="21">
        <v>966</v>
      </c>
      <c r="F203" s="21">
        <v>266</v>
      </c>
      <c r="G203" s="21">
        <v>22</v>
      </c>
      <c r="H203" s="21">
        <v>175</v>
      </c>
      <c r="I203" s="81">
        <v>739.99054026380009</v>
      </c>
      <c r="J203" s="80">
        <f t="shared" si="3"/>
        <v>31.009459736199915</v>
      </c>
    </row>
    <row r="204" spans="2:10" x14ac:dyDescent="0.3">
      <c r="B204" s="41">
        <v>2006</v>
      </c>
      <c r="C204" s="21" t="s">
        <v>86</v>
      </c>
      <c r="D204" s="21">
        <v>865</v>
      </c>
      <c r="E204" s="21">
        <v>967</v>
      </c>
      <c r="F204" s="21">
        <v>294</v>
      </c>
      <c r="G204" s="21">
        <v>41</v>
      </c>
      <c r="H204" s="21">
        <v>216</v>
      </c>
      <c r="I204" s="81">
        <v>855.11962759363041</v>
      </c>
      <c r="J204" s="80">
        <f t="shared" si="3"/>
        <v>9.8803724063695881</v>
      </c>
    </row>
    <row r="205" spans="2:10" x14ac:dyDescent="0.3">
      <c r="B205" s="41">
        <v>2006</v>
      </c>
      <c r="C205" s="21" t="s">
        <v>88</v>
      </c>
      <c r="D205" s="21">
        <v>691</v>
      </c>
      <c r="E205" s="21">
        <v>1018</v>
      </c>
      <c r="F205" s="21">
        <v>286</v>
      </c>
      <c r="G205" s="21">
        <v>17</v>
      </c>
      <c r="H205" s="21">
        <v>141</v>
      </c>
      <c r="I205" s="81">
        <v>722.44534900470899</v>
      </c>
      <c r="J205" s="80">
        <f t="shared" si="3"/>
        <v>-31.445349004708987</v>
      </c>
    </row>
    <row r="206" spans="2:10" x14ac:dyDescent="0.3">
      <c r="B206" s="41">
        <v>2006</v>
      </c>
      <c r="C206" s="21" t="s">
        <v>90</v>
      </c>
      <c r="D206" s="21">
        <v>731</v>
      </c>
      <c r="E206" s="21">
        <v>968</v>
      </c>
      <c r="F206" s="21">
        <v>298</v>
      </c>
      <c r="G206" s="21">
        <v>38</v>
      </c>
      <c r="H206" s="21">
        <v>161</v>
      </c>
      <c r="I206" s="81">
        <v>753.84208278361484</v>
      </c>
      <c r="J206" s="80">
        <f t="shared" si="3"/>
        <v>-22.842082783614842</v>
      </c>
    </row>
    <row r="207" spans="2:10" x14ac:dyDescent="0.3">
      <c r="B207" s="41">
        <v>2006</v>
      </c>
      <c r="C207" s="21" t="s">
        <v>69</v>
      </c>
      <c r="D207" s="21">
        <v>756</v>
      </c>
      <c r="E207" s="21">
        <v>1060</v>
      </c>
      <c r="F207" s="21">
        <v>266</v>
      </c>
      <c r="G207" s="21">
        <v>42</v>
      </c>
      <c r="H207" s="21">
        <v>172</v>
      </c>
      <c r="I207" s="81">
        <v>811.77078913345872</v>
      </c>
      <c r="J207" s="80">
        <f t="shared" si="3"/>
        <v>-55.77078913345872</v>
      </c>
    </row>
    <row r="208" spans="2:10" x14ac:dyDescent="0.3">
      <c r="B208" s="41">
        <v>2006</v>
      </c>
      <c r="C208" s="21" t="s">
        <v>91</v>
      </c>
      <c r="D208" s="21">
        <v>746</v>
      </c>
      <c r="E208" s="21">
        <v>906</v>
      </c>
      <c r="F208" s="21">
        <v>297</v>
      </c>
      <c r="G208" s="21">
        <v>52</v>
      </c>
      <c r="H208" s="21">
        <v>163</v>
      </c>
      <c r="I208" s="81">
        <v>727.67452154109264</v>
      </c>
      <c r="J208" s="80">
        <f t="shared" si="3"/>
        <v>18.325478458907355</v>
      </c>
    </row>
    <row r="209" spans="2:10" x14ac:dyDescent="0.3">
      <c r="B209" s="41">
        <v>2006</v>
      </c>
      <c r="C209" s="21" t="s">
        <v>92</v>
      </c>
      <c r="D209" s="21">
        <v>781</v>
      </c>
      <c r="E209" s="21">
        <v>981</v>
      </c>
      <c r="F209" s="21">
        <v>292</v>
      </c>
      <c r="G209" s="21">
        <v>27</v>
      </c>
      <c r="H209" s="21">
        <v>184</v>
      </c>
      <c r="I209" s="81">
        <v>791.5607009755272</v>
      </c>
      <c r="J209" s="80">
        <f t="shared" si="3"/>
        <v>-10.560700975527197</v>
      </c>
    </row>
    <row r="210" spans="2:10" x14ac:dyDescent="0.3">
      <c r="B210" s="41">
        <v>2006</v>
      </c>
      <c r="C210" s="21" t="s">
        <v>70</v>
      </c>
      <c r="D210" s="21">
        <v>689</v>
      </c>
      <c r="E210" s="21">
        <v>905</v>
      </c>
      <c r="F210" s="21">
        <v>267</v>
      </c>
      <c r="G210" s="21">
        <v>33</v>
      </c>
      <c r="H210" s="21">
        <v>190</v>
      </c>
      <c r="I210" s="81">
        <v>737.94722763601203</v>
      </c>
      <c r="J210" s="80">
        <f t="shared" si="3"/>
        <v>-48.94722763601203</v>
      </c>
    </row>
    <row r="211" spans="2:10" x14ac:dyDescent="0.3">
      <c r="B211" s="41">
        <v>2006</v>
      </c>
      <c r="C211" s="21" t="s">
        <v>71</v>
      </c>
      <c r="D211" s="21">
        <v>835</v>
      </c>
      <c r="E211" s="21">
        <v>1008</v>
      </c>
      <c r="F211" s="21">
        <v>357</v>
      </c>
      <c r="G211" s="21">
        <v>23</v>
      </c>
      <c r="H211" s="21">
        <v>183</v>
      </c>
      <c r="I211" s="81">
        <v>856.43549023515948</v>
      </c>
      <c r="J211" s="80">
        <f t="shared" si="3"/>
        <v>-21.435490235159477</v>
      </c>
    </row>
    <row r="212" spans="2:10" x14ac:dyDescent="0.3">
      <c r="B212" s="41">
        <v>2006</v>
      </c>
      <c r="C212" s="21" t="s">
        <v>72</v>
      </c>
      <c r="D212" s="21">
        <v>809</v>
      </c>
      <c r="E212" s="21">
        <v>1017</v>
      </c>
      <c r="F212" s="21">
        <v>348</v>
      </c>
      <c r="G212" s="21">
        <v>27</v>
      </c>
      <c r="H212" s="21">
        <v>199</v>
      </c>
      <c r="I212" s="81">
        <v>888.16023748067209</v>
      </c>
      <c r="J212" s="80">
        <f t="shared" si="3"/>
        <v>-79.160237480672095</v>
      </c>
    </row>
    <row r="213" spans="2:10" x14ac:dyDescent="0.3">
      <c r="B213" s="41">
        <v>2006</v>
      </c>
      <c r="C213" s="21" t="s">
        <v>94</v>
      </c>
      <c r="D213" s="21">
        <v>746</v>
      </c>
      <c r="E213" s="21">
        <v>929</v>
      </c>
      <c r="F213" s="21">
        <v>322</v>
      </c>
      <c r="G213" s="21">
        <v>22</v>
      </c>
      <c r="H213" s="21">
        <v>164</v>
      </c>
      <c r="I213" s="81">
        <v>740.46411266123755</v>
      </c>
      <c r="J213" s="80">
        <f t="shared" si="3"/>
        <v>5.5358873387624499</v>
      </c>
    </row>
  </sheetData>
  <mergeCells count="2">
    <mergeCell ref="L10:Q23"/>
    <mergeCell ref="L31:Q33"/>
  </mergeCells>
  <conditionalFormatting sqref="B4:B213">
    <cfRule type="colorScale" priority="2">
      <colorScale>
        <cfvo type="min"/>
        <cfvo type="percentile" val="50"/>
        <cfvo type="max"/>
        <color rgb="FFF8696B"/>
        <color rgb="FFFCFCFF"/>
        <color rgb="FF5A8AC6"/>
      </colorScale>
    </cfRule>
  </conditionalFormatting>
  <conditionalFormatting sqref="J154:J213">
    <cfRule type="cellIs" dxfId="0" priority="1" operator="greaterThan">
      <formula>1</formula>
    </cfRule>
  </conditionalFormatting>
  <pageMargins left="0.7" right="0.7" top="0.75" bottom="0.75" header="0.3" footer="0.3"/>
  <pageSetup orientation="portrait" horizontalDpi="300" verticalDpi="3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8E4BBD310ADB419B3C5F1ACE4D113D" ma:contentTypeVersion="1" ma:contentTypeDescription="Create a new document." ma:contentTypeScope="" ma:versionID="63e1bd94a874076348984a0131457edc">
  <xsd:schema xmlns:xsd="http://www.w3.org/2001/XMLSchema" xmlns:p="http://schemas.microsoft.com/office/2006/metadata/properties" xmlns:ns2="d1607db4-bd3f-4f82-a312-bf7e283d0a6b" targetNamespace="http://schemas.microsoft.com/office/2006/metadata/properties" ma:root="true" ma:fieldsID="7c9989741aedae2f07a76d9f40ef2a18" ns2:_="">
    <xsd:import namespace="d1607db4-bd3f-4f82-a312-bf7e283d0a6b"/>
    <xsd:element name="properties">
      <xsd:complexType>
        <xsd:sequence>
          <xsd:element name="documentManagement">
            <xsd:complexType>
              <xsd:all>
                <xsd:element ref="ns2:Used_x0020_in_x0020_Chapter" minOccurs="0"/>
              </xsd:all>
            </xsd:complexType>
          </xsd:element>
        </xsd:sequence>
      </xsd:complexType>
    </xsd:element>
  </xsd:schema>
  <xsd:schema xmlns:xsd="http://www.w3.org/2001/XMLSchema" xmlns:dms="http://schemas.microsoft.com/office/2006/documentManagement/types" targetNamespace="d1607db4-bd3f-4f82-a312-bf7e283d0a6b" elementFormDefault="qualified">
    <xsd:import namespace="http://schemas.microsoft.com/office/2006/documentManagement/types"/>
    <xsd:element name="Used_x0020_in_x0020_Chapter" ma:index="8" nillable="true" ma:displayName="Used in Chapter" ma:default="1" ma:internalName="Used_x0020_in_x0020_Chapter">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Used_x0020_in_x0020_Chapter xmlns="d1607db4-bd3f-4f82-a312-bf7e283d0a6b">true</Used_x0020_in_x0020_Chapter>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028111-CA85-4C29-A6F2-2D4554E0CB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607db4-bd3f-4f82-a312-bf7e283d0a6b"/>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301F2B7E-2330-45B8-8B1E-4080BCB84F43}">
  <ds:schemaRefs>
    <ds:schemaRef ds:uri="http://www.w3.org/XML/1998/namespace"/>
    <ds:schemaRef ds:uri="http://purl.org/dc/elements/1.1/"/>
    <ds:schemaRef ds:uri="http://schemas.microsoft.com/office/2006/metadata/properties"/>
    <ds:schemaRef ds:uri="d1607db4-bd3f-4f82-a312-bf7e283d0a6b"/>
    <ds:schemaRef ds:uri="http://schemas.microsoft.com/office/2006/documentManagement/types"/>
    <ds:schemaRef ds:uri="http://schemas.openxmlformats.org/package/2006/metadata/core-properties"/>
    <ds:schemaRef ds:uri="http://purl.org/dc/dcmitype/"/>
    <ds:schemaRef ds:uri="http://purl.org/dc/terms/"/>
  </ds:schemaRefs>
</ds:datastoreItem>
</file>

<file path=customXml/itemProps3.xml><?xml version="1.0" encoding="utf-8"?>
<ds:datastoreItem xmlns:ds="http://schemas.openxmlformats.org/officeDocument/2006/customXml" ds:itemID="{B510109A-F2B5-4016-A96A-9EB27227AA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2" baseType="variant">
      <vt:variant>
        <vt:lpstr>Worksheets</vt:lpstr>
      </vt:variant>
      <vt:variant>
        <vt:i4>3</vt:i4>
      </vt:variant>
    </vt:vector>
  </HeadingPairs>
  <TitlesOfParts>
    <vt:vector size="3" baseType="lpstr">
      <vt:lpstr>Problem1</vt:lpstr>
      <vt:lpstr>Problem2</vt:lpstr>
      <vt:lpstr>Problem 3</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Trejo, Pablo (Kendall CIS)</dc:creator>
  <cp:keywords/>
  <dc:description/>
  <cp:lastModifiedBy>Carlos Diaz</cp:lastModifiedBy>
  <cp:revision/>
  <dcterms:created xsi:type="dcterms:W3CDTF">2007-02-23T12:35:55Z</dcterms:created>
  <dcterms:modified xsi:type="dcterms:W3CDTF">2020-08-10T03:59:16Z</dcterms:modified>
  <cp:category/>
</cp:coreProperties>
</file>