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120" yWindow="180" windowWidth="20115" windowHeight="7110"/>
  </bookViews>
  <sheets>
    <sheet name="IR_circ1_3sets sorted" sheetId="4" r:id="rId1"/>
    <sheet name="IR_circ1_digikey" sheetId="3" r:id="rId2"/>
    <sheet name="IR_circ1_3sets" sheetId="1" r:id="rId3"/>
  </sheets>
  <definedNames>
    <definedName name="_xlnm._FilterDatabase" localSheetId="2" hidden="1">IR_circ1_3sets!$A$1:$M$78</definedName>
    <definedName name="_xlnm._FilterDatabase" localSheetId="0" hidden="1">'IR_circ1_3sets sorted'!$A$1:$M$78</definedName>
    <definedName name="_xlnm._FilterDatabase" localSheetId="1" hidden="1">IR_circ1_digikey!$A$1:$M$20</definedName>
  </definedNames>
  <calcPr calcId="145621"/>
</workbook>
</file>

<file path=xl/calcChain.xml><?xml version="1.0" encoding="utf-8"?>
<calcChain xmlns="http://schemas.openxmlformats.org/spreadsheetml/2006/main">
  <c r="J87" i="4" l="1"/>
  <c r="J57" i="4"/>
  <c r="L57" i="4" s="1"/>
  <c r="L54" i="4"/>
  <c r="J61" i="4"/>
  <c r="L61" i="4" s="1"/>
  <c r="J56" i="4"/>
  <c r="L56" i="4" s="1"/>
  <c r="J60" i="4"/>
  <c r="L60" i="4" s="1"/>
  <c r="J63" i="4"/>
  <c r="L63" i="4" s="1"/>
  <c r="J62" i="4"/>
  <c r="L62" i="4" s="1"/>
  <c r="J27" i="4"/>
  <c r="L27" i="4" s="1"/>
  <c r="J26" i="4"/>
  <c r="L26" i="4" s="1"/>
  <c r="J25" i="4"/>
  <c r="L25" i="4" s="1"/>
  <c r="J24" i="4"/>
  <c r="L24" i="4" s="1"/>
  <c r="J23" i="4"/>
  <c r="L23" i="4" s="1"/>
  <c r="J22" i="4"/>
  <c r="L22" i="4" s="1"/>
  <c r="J7" i="4"/>
  <c r="L7" i="4" s="1"/>
  <c r="J6" i="4"/>
  <c r="L6" i="4" s="1"/>
  <c r="J59" i="4"/>
  <c r="L59" i="4" s="1"/>
  <c r="J58" i="4"/>
  <c r="L58" i="4" s="1"/>
  <c r="J36" i="4"/>
  <c r="L36" i="4" s="1"/>
  <c r="J35" i="4"/>
  <c r="L35" i="4" s="1"/>
  <c r="J9" i="4"/>
  <c r="L9" i="4" s="1"/>
  <c r="J8" i="4"/>
  <c r="L8" i="4" s="1"/>
  <c r="J19" i="4"/>
  <c r="L19" i="4" s="1"/>
  <c r="J34" i="4"/>
  <c r="L34" i="4" s="1"/>
  <c r="J55" i="4"/>
  <c r="L55" i="4" s="1"/>
  <c r="J39" i="4"/>
  <c r="L39" i="4" s="1"/>
  <c r="J40" i="4"/>
  <c r="L40" i="4" s="1"/>
  <c r="J38" i="4"/>
  <c r="L38" i="4" s="1"/>
  <c r="J18" i="4"/>
  <c r="L18" i="4" s="1"/>
  <c r="J17" i="4"/>
  <c r="L17" i="4" s="1"/>
  <c r="J16" i="4"/>
  <c r="L16" i="4" s="1"/>
  <c r="J15" i="4"/>
  <c r="L15" i="4" s="1"/>
  <c r="J53" i="4"/>
  <c r="L53" i="4" s="1"/>
  <c r="J14" i="4"/>
  <c r="L14" i="4" s="1"/>
  <c r="J21" i="4"/>
  <c r="L21" i="4" s="1"/>
  <c r="J20" i="4"/>
  <c r="L20" i="4" s="1"/>
  <c r="J52" i="4"/>
  <c r="L52" i="4" s="1"/>
  <c r="J51" i="4"/>
  <c r="L51" i="4" s="1"/>
  <c r="J50" i="4"/>
  <c r="L50" i="4" s="1"/>
  <c r="J13" i="4"/>
  <c r="L13" i="4" s="1"/>
  <c r="J12" i="4"/>
  <c r="L12" i="4" s="1"/>
  <c r="J49" i="4"/>
  <c r="L49" i="4" s="1"/>
  <c r="J48" i="4"/>
  <c r="L48" i="4" s="1"/>
  <c r="J47" i="4"/>
  <c r="L47" i="4" s="1"/>
  <c r="J11" i="4"/>
  <c r="L11" i="4" s="1"/>
  <c r="J10" i="4"/>
  <c r="L10" i="4" s="1"/>
  <c r="J46" i="4"/>
  <c r="L46" i="4" s="1"/>
  <c r="J45" i="4"/>
  <c r="L45" i="4" s="1"/>
  <c r="J44" i="4"/>
  <c r="L44" i="4" s="1"/>
  <c r="J43" i="4"/>
  <c r="L43" i="4" s="1"/>
  <c r="J42" i="4"/>
  <c r="L42" i="4" s="1"/>
  <c r="J41" i="4"/>
  <c r="L41" i="4" s="1"/>
  <c r="J37" i="4"/>
  <c r="L37" i="4" s="1"/>
  <c r="J29" i="4"/>
  <c r="L29" i="4" s="1"/>
  <c r="J33" i="4"/>
  <c r="L33" i="4" s="1"/>
  <c r="J28" i="4"/>
  <c r="L28" i="4" s="1"/>
  <c r="J32" i="4"/>
  <c r="L32" i="4" s="1"/>
  <c r="J31" i="4"/>
  <c r="L31" i="4" s="1"/>
  <c r="J30" i="4"/>
  <c r="L30" i="4" s="1"/>
  <c r="J5" i="4"/>
  <c r="L5" i="4" s="1"/>
  <c r="J4" i="4"/>
  <c r="L4" i="4" s="1"/>
  <c r="J3" i="4"/>
  <c r="L3" i="4" s="1"/>
  <c r="J2" i="4"/>
  <c r="L2" i="4" s="1"/>
  <c r="J83" i="4"/>
  <c r="L83" i="4" s="1"/>
  <c r="J82" i="4"/>
  <c r="L82" i="4" s="1"/>
  <c r="J81" i="4"/>
  <c r="L81" i="4" s="1"/>
  <c r="J80" i="4"/>
  <c r="L80" i="4" s="1"/>
  <c r="J79" i="4"/>
  <c r="L79" i="4" s="1"/>
  <c r="J78" i="4"/>
  <c r="L78" i="4" s="1"/>
  <c r="J77" i="4"/>
  <c r="L77" i="4" s="1"/>
  <c r="J76" i="4"/>
  <c r="L76" i="4" s="1"/>
  <c r="J75" i="4"/>
  <c r="L75" i="4" s="1"/>
  <c r="J74" i="4"/>
  <c r="L74" i="4" s="1"/>
  <c r="J73" i="4"/>
  <c r="L73" i="4" s="1"/>
  <c r="J72" i="4"/>
  <c r="L72" i="4" s="1"/>
  <c r="J71" i="4"/>
  <c r="L71" i="4" s="1"/>
  <c r="J70" i="4"/>
  <c r="L70" i="4" s="1"/>
  <c r="J69" i="4"/>
  <c r="L69" i="4" s="1"/>
  <c r="J68" i="4"/>
  <c r="L68" i="4" s="1"/>
  <c r="J67" i="4"/>
  <c r="L67" i="4" s="1"/>
  <c r="J66" i="4"/>
  <c r="L66" i="4" s="1"/>
  <c r="J65" i="4"/>
  <c r="L65" i="4" s="1"/>
  <c r="J64" i="4"/>
  <c r="L64" i="4" s="1"/>
  <c r="L82" i="1"/>
  <c r="J28" i="3"/>
  <c r="J24" i="3"/>
  <c r="L24" i="3"/>
  <c r="J23" i="3"/>
  <c r="L23" i="3"/>
  <c r="J22" i="3"/>
  <c r="L22" i="3"/>
  <c r="J21" i="3"/>
  <c r="L21" i="3"/>
  <c r="J20" i="3"/>
  <c r="L20" i="3"/>
  <c r="J19" i="3"/>
  <c r="L19" i="3"/>
  <c r="J18" i="3"/>
  <c r="L18" i="3"/>
  <c r="J17" i="3"/>
  <c r="L17" i="3"/>
  <c r="J16" i="3"/>
  <c r="L16" i="3"/>
  <c r="J15" i="3"/>
  <c r="L15" i="3"/>
  <c r="J14" i="3"/>
  <c r="L14" i="3"/>
  <c r="J13" i="3"/>
  <c r="L13" i="3"/>
  <c r="J12" i="3"/>
  <c r="L12" i="3"/>
  <c r="J11" i="3"/>
  <c r="L11" i="3"/>
  <c r="J10" i="3"/>
  <c r="L10" i="3"/>
  <c r="J9" i="3"/>
  <c r="L9" i="3"/>
  <c r="J8" i="3"/>
  <c r="L8" i="3"/>
  <c r="J7" i="3"/>
  <c r="L7" i="3"/>
  <c r="J6" i="3"/>
  <c r="L6" i="3"/>
  <c r="J5" i="3"/>
  <c r="L5" i="3"/>
  <c r="J4" i="3"/>
  <c r="L4" i="3"/>
  <c r="J3" i="3"/>
  <c r="L3" i="3"/>
  <c r="J2" i="3"/>
  <c r="L2" i="3"/>
  <c r="J2" i="1"/>
  <c r="J87" i="1"/>
  <c r="L25" i="3"/>
  <c r="L26" i="3"/>
  <c r="J83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J75" i="1"/>
  <c r="J76" i="1"/>
  <c r="J77" i="1"/>
  <c r="J78" i="1"/>
  <c r="J79" i="1"/>
  <c r="J80" i="1"/>
  <c r="J81" i="1"/>
  <c r="J67" i="1"/>
  <c r="J68" i="1"/>
  <c r="J69" i="1"/>
  <c r="J70" i="1"/>
  <c r="J71" i="1"/>
  <c r="J72" i="1"/>
  <c r="J73" i="1"/>
  <c r="J74" i="1"/>
  <c r="J57" i="1"/>
  <c r="J58" i="1"/>
  <c r="J59" i="1"/>
  <c r="J60" i="1"/>
  <c r="J61" i="1"/>
  <c r="J62" i="1"/>
  <c r="L62" i="1"/>
  <c r="J63" i="1"/>
  <c r="J64" i="1"/>
  <c r="J65" i="1"/>
  <c r="J66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0" i="1"/>
  <c r="J31" i="1"/>
  <c r="J32" i="1"/>
  <c r="J33" i="1"/>
  <c r="J34" i="1"/>
  <c r="J35" i="1"/>
  <c r="J36" i="1"/>
  <c r="J37" i="1"/>
  <c r="J38" i="1"/>
  <c r="J39" i="1"/>
  <c r="J40" i="1"/>
  <c r="J21" i="1"/>
  <c r="J22" i="1"/>
  <c r="J23" i="1"/>
  <c r="J24" i="1"/>
  <c r="J25" i="1"/>
  <c r="J26" i="1"/>
  <c r="J27" i="1"/>
  <c r="J28" i="1"/>
  <c r="J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L83" i="1"/>
  <c r="L84" i="1"/>
  <c r="L85" i="1"/>
  <c r="L84" i="4" l="1"/>
  <c r="L85" i="4" s="1"/>
</calcChain>
</file>

<file path=xl/sharedStrings.xml><?xml version="1.0" encoding="utf-8"?>
<sst xmlns="http://schemas.openxmlformats.org/spreadsheetml/2006/main" count="1337" uniqueCount="177">
  <si>
    <t>Part Type</t>
  </si>
  <si>
    <t>Designator</t>
  </si>
  <si>
    <t>Footprint</t>
  </si>
  <si>
    <t>Description</t>
  </si>
  <si>
    <t>TP9</t>
  </si>
  <si>
    <t>SIP-1</t>
  </si>
  <si>
    <t>Connector</t>
  </si>
  <si>
    <t>TP4</t>
  </si>
  <si>
    <t>TP10</t>
  </si>
  <si>
    <t>TP20</t>
  </si>
  <si>
    <t>TP11</t>
  </si>
  <si>
    <t>TP1</t>
  </si>
  <si>
    <t>TP7</t>
  </si>
  <si>
    <t>TP5</t>
  </si>
  <si>
    <t>TP3</t>
  </si>
  <si>
    <t>TP6</t>
  </si>
  <si>
    <t>TP15</t>
  </si>
  <si>
    <t>TP2</t>
  </si>
  <si>
    <t>TP19</t>
  </si>
  <si>
    <t>TP18</t>
  </si>
  <si>
    <t>TP12</t>
  </si>
  <si>
    <t>TP16</t>
  </si>
  <si>
    <t>TP8</t>
  </si>
  <si>
    <t>TP14</t>
  </si>
  <si>
    <t>TP13</t>
  </si>
  <si>
    <t>TP17</t>
  </si>
  <si>
    <t>R1</t>
  </si>
  <si>
    <t>AXIAL-0.4</t>
  </si>
  <si>
    <t>R2</t>
  </si>
  <si>
    <t>R24</t>
  </si>
  <si>
    <t>Resistor</t>
  </si>
  <si>
    <t>R23</t>
  </si>
  <si>
    <t>2N2222</t>
  </si>
  <si>
    <t>Q2</t>
  </si>
  <si>
    <t>TO92A</t>
  </si>
  <si>
    <t>NPN BJT</t>
  </si>
  <si>
    <t>Q1</t>
  </si>
  <si>
    <t>R16</t>
  </si>
  <si>
    <t>R13</t>
  </si>
  <si>
    <t>R15</t>
  </si>
  <si>
    <t>R14</t>
  </si>
  <si>
    <t>78L05</t>
  </si>
  <si>
    <t>U1</t>
  </si>
  <si>
    <t>TO220</t>
  </si>
  <si>
    <t>R8</t>
  </si>
  <si>
    <t>R6</t>
  </si>
  <si>
    <t>R5</t>
  </si>
  <si>
    <t>R4</t>
  </si>
  <si>
    <t>R3</t>
  </si>
  <si>
    <t>R7</t>
  </si>
  <si>
    <t>C17</t>
  </si>
  <si>
    <t>Capacitor</t>
  </si>
  <si>
    <t>C14</t>
  </si>
  <si>
    <t>C6</t>
  </si>
  <si>
    <t>C4</t>
  </si>
  <si>
    <t>C5</t>
  </si>
  <si>
    <t>C15</t>
  </si>
  <si>
    <t>C13</t>
  </si>
  <si>
    <t>C7</t>
  </si>
  <si>
    <t>C10</t>
  </si>
  <si>
    <t>C11</t>
  </si>
  <si>
    <t>C1</t>
  </si>
  <si>
    <t>C2</t>
  </si>
  <si>
    <t>C3</t>
  </si>
  <si>
    <t>C12</t>
  </si>
  <si>
    <t>C16</t>
  </si>
  <si>
    <t>C18</t>
  </si>
  <si>
    <t>C8</t>
  </si>
  <si>
    <t>C9</t>
  </si>
  <si>
    <t>CON6</t>
  </si>
  <si>
    <t>J2</t>
  </si>
  <si>
    <t>HDR1X6</t>
  </si>
  <si>
    <t>DB9</t>
  </si>
  <si>
    <t>J3</t>
  </si>
  <si>
    <t>DB9/M</t>
  </si>
  <si>
    <t>DB15</t>
  </si>
  <si>
    <t>J1</t>
  </si>
  <si>
    <t>DB-15/M</t>
  </si>
  <si>
    <t>INA2126</t>
  </si>
  <si>
    <t>U2</t>
  </si>
  <si>
    <t>DIP-16</t>
  </si>
  <si>
    <t>R9</t>
  </si>
  <si>
    <t>VR-5</t>
  </si>
  <si>
    <t>Potentiometer</t>
  </si>
  <si>
    <t>RP2</t>
  </si>
  <si>
    <t>RGB1</t>
  </si>
  <si>
    <t>RGA1</t>
  </si>
  <si>
    <t>R10</t>
  </si>
  <si>
    <t>RP1</t>
  </si>
  <si>
    <t>PTC</t>
  </si>
  <si>
    <t>F1</t>
  </si>
  <si>
    <t>F2</t>
  </si>
  <si>
    <t>R12</t>
  </si>
  <si>
    <t>R11</t>
  </si>
  <si>
    <t>R17</t>
  </si>
  <si>
    <t>R20</t>
  </si>
  <si>
    <t>R21</t>
  </si>
  <si>
    <t>R18</t>
  </si>
  <si>
    <t>R19</t>
  </si>
  <si>
    <t>R22</t>
  </si>
  <si>
    <t>TRANZORB</t>
  </si>
  <si>
    <t>D2</t>
  </si>
  <si>
    <t>D1</t>
  </si>
  <si>
    <t>Digi-Key Part number</t>
  </si>
  <si>
    <t>ED90540-ND</t>
  </si>
  <si>
    <t>as of date</t>
  </si>
  <si>
    <t>price at quantity</t>
  </si>
  <si>
    <t>min quantity price</t>
  </si>
  <si>
    <t>ic</t>
  </si>
  <si>
    <t>TVS</t>
  </si>
  <si>
    <t>Resettable Fuse</t>
  </si>
  <si>
    <t>Instrumentation Amp</t>
  </si>
  <si>
    <t>wire - 20 gage</t>
  </si>
  <si>
    <t>pin assignment</t>
  </si>
  <si>
    <t>checked on pcb?</t>
  </si>
  <si>
    <t>0-out;1-gnd; 2-out; 3-in</t>
  </si>
  <si>
    <t>LM1086IT-5.0-ND</t>
  </si>
  <si>
    <t>P2N2222AGOS-ND</t>
  </si>
  <si>
    <t>49.9k</t>
  </si>
  <si>
    <t>49.9KXBK-ND</t>
  </si>
  <si>
    <t>1.00KXBK-ND</t>
  </si>
  <si>
    <t>DNP</t>
  </si>
  <si>
    <t>10K</t>
  </si>
  <si>
    <t>1k</t>
  </si>
  <si>
    <t>5K</t>
  </si>
  <si>
    <t>0.1uF</t>
  </si>
  <si>
    <t>10uF</t>
  </si>
  <si>
    <t>SA5.0CALFCT-ND</t>
  </si>
  <si>
    <t>399-4491-1-ND</t>
  </si>
  <si>
    <t>na</t>
  </si>
  <si>
    <t>-</t>
  </si>
  <si>
    <t>718-1420-1-ND</t>
  </si>
  <si>
    <t>A19433-ND</t>
  </si>
  <si>
    <t>609-3999-ND</t>
  </si>
  <si>
    <t>609-3996-ND</t>
  </si>
  <si>
    <t>socket</t>
  </si>
  <si>
    <t>INA2126PA-ND</t>
  </si>
  <si>
    <t>490-2888-ND</t>
  </si>
  <si>
    <t>3296W-103LF-ND</t>
  </si>
  <si>
    <t>490-2887-ND</t>
  </si>
  <si>
    <t>CMF-RL55A-0-ND</t>
  </si>
  <si>
    <t>PPC1D.15CT-ND</t>
  </si>
  <si>
    <t>174K</t>
  </si>
  <si>
    <t>174KXBK-ND</t>
  </si>
  <si>
    <t>A32870-ND</t>
  </si>
  <si>
    <t>OP200GPZ-ND</t>
  </si>
  <si>
    <t>OP200GP</t>
  </si>
  <si>
    <t>DIP-8</t>
  </si>
  <si>
    <t>U3</t>
  </si>
  <si>
    <t>IC</t>
  </si>
  <si>
    <t>Socket-16</t>
  </si>
  <si>
    <t>Socket-8</t>
  </si>
  <si>
    <t>A32361-ND</t>
  </si>
  <si>
    <t>PCB</t>
  </si>
  <si>
    <t>X</t>
  </si>
  <si>
    <t>EXTENDED COST</t>
  </si>
  <si>
    <t>Actual Quantity to Order</t>
  </si>
  <si>
    <t>x</t>
  </si>
  <si>
    <t>TOTAL:</t>
  </si>
  <si>
    <t>~Total w/Tax:</t>
  </si>
  <si>
    <t>Number of sets to order</t>
  </si>
  <si>
    <t/>
  </si>
  <si>
    <t>Technical Quantity for one Board w/one spare</t>
  </si>
  <si>
    <t>Actual single quantity wrt min order quantity</t>
  </si>
  <si>
    <t>AXIAL-0.6</t>
  </si>
  <si>
    <t>AXIAL-0.4_38</t>
  </si>
  <si>
    <t>AXIAL-0.4_39</t>
  </si>
  <si>
    <t>6X4in</t>
  </si>
  <si>
    <t>SDJ101201 rev 01</t>
  </si>
  <si>
    <t>Enclosure</t>
  </si>
  <si>
    <t>Aluminum Box</t>
  </si>
  <si>
    <t>377-1095-ND</t>
  </si>
  <si>
    <t>package marked</t>
  </si>
  <si>
    <t>y</t>
  </si>
  <si>
    <t>dnp</t>
  </si>
  <si>
    <t>x - 3 short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</si>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</sst>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/>
    <xf numFmtId="0" fontId="0" fillId="33" borderId="0" xfId="0" applyFill="1" applyAlignment="1">
      <alignment horizontal="center" wrapText="1"/>
    </xf>
    <xf numFmtId="0" fontId="0" fillId="33" borderId="0" xfId="0" applyFont="1" applyFill="1" applyAlignment="1">
      <alignment horizontal="center" wrapText="1"/>
    </xf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8"/>
  <sheetViews>
    <sheetView tabSelected="1" topLeftCell="G1" zoomScaleNormal="100" workbookViewId="0">
      <pane ySplit="1" topLeftCell="A2" activePane="bottomLeft" state="frozen"/>
      <selection pane="bottomLeft" activeCell="O1" sqref="O1:O1048576"/>
    </sheetView>
  </sheetViews>
  <sheetFormatPr defaultRowHeight="15" x14ac:dyDescent="0.25"/>
  <cols>
    <col min="1" max="1" width="9.140625" style="4"/>
    <col min="2" max="2" width="13.28515625" bestFit="1" customWidth="1"/>
    <col min="4" max="4" width="20.28515625" bestFit="1" customWidth="1"/>
    <col min="5" max="5" width="20.140625" bestFit="1" customWidth="1"/>
    <col min="6" max="6" width="17.42578125" customWidth="1"/>
    <col min="7" max="8" width="20.28515625" customWidth="1"/>
    <col min="9" max="10" width="17.42578125" customWidth="1"/>
    <col min="11" max="12" width="15.5703125" customWidth="1"/>
    <col min="13" max="13" width="11.85546875" customWidth="1"/>
    <col min="14" max="14" width="21.85546875" style="6" customWidth="1"/>
    <col min="15" max="15" width="15.7109375" customWidth="1"/>
  </cols>
  <sheetData>
    <row r="1" spans="1:16" s="8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103</v>
      </c>
      <c r="F1" s="8" t="s">
        <v>107</v>
      </c>
      <c r="G1" s="8" t="s">
        <v>162</v>
      </c>
      <c r="H1" s="8" t="s">
        <v>163</v>
      </c>
      <c r="I1" s="8" t="s">
        <v>160</v>
      </c>
      <c r="J1" s="8" t="s">
        <v>156</v>
      </c>
      <c r="K1" s="8" t="s">
        <v>106</v>
      </c>
      <c r="L1" s="8" t="s">
        <v>155</v>
      </c>
      <c r="M1" s="8" t="s">
        <v>105</v>
      </c>
      <c r="N1" s="9" t="s">
        <v>113</v>
      </c>
      <c r="O1" s="8" t="s">
        <v>114</v>
      </c>
      <c r="P1" s="8" t="s">
        <v>172</v>
      </c>
    </row>
    <row r="2" spans="1:16" ht="21" x14ac:dyDescent="0.35">
      <c r="A2" s="4">
        <v>0</v>
      </c>
      <c r="B2" t="s">
        <v>26</v>
      </c>
      <c r="C2" t="s">
        <v>27</v>
      </c>
      <c r="D2" t="s">
        <v>30</v>
      </c>
      <c r="E2" t="s">
        <v>112</v>
      </c>
      <c r="F2" t="s">
        <v>129</v>
      </c>
      <c r="G2">
        <v>0</v>
      </c>
      <c r="H2" t="s">
        <v>161</v>
      </c>
      <c r="I2">
        <v>3</v>
      </c>
      <c r="J2" t="str">
        <f t="shared" ref="J2:J33" si="0">IF((VALUE(G2)&gt;0),((G2-1)*I2),"")</f>
        <v/>
      </c>
      <c r="K2">
        <v>0</v>
      </c>
      <c r="L2" t="str">
        <f t="shared" ref="L2:L33" si="1">IF((J2&lt;&gt;""),(J2*K2),"")</f>
        <v/>
      </c>
      <c r="M2" s="1">
        <v>40797</v>
      </c>
      <c r="O2" s="7"/>
    </row>
    <row r="3" spans="1:16" ht="21" x14ac:dyDescent="0.35">
      <c r="A3" s="4">
        <v>0</v>
      </c>
      <c r="B3" t="s">
        <v>28</v>
      </c>
      <c r="C3" t="s">
        <v>27</v>
      </c>
      <c r="D3" t="s">
        <v>30</v>
      </c>
      <c r="E3" t="s">
        <v>112</v>
      </c>
      <c r="F3" t="s">
        <v>129</v>
      </c>
      <c r="G3">
        <v>0</v>
      </c>
      <c r="H3" t="s">
        <v>161</v>
      </c>
      <c r="I3">
        <v>3</v>
      </c>
      <c r="J3" t="str">
        <f t="shared" si="0"/>
        <v/>
      </c>
      <c r="K3">
        <v>0</v>
      </c>
      <c r="L3" t="str">
        <f t="shared" si="1"/>
        <v/>
      </c>
      <c r="M3" s="1">
        <v>40797</v>
      </c>
      <c r="O3" s="7"/>
    </row>
    <row r="4" spans="1:16" ht="21" x14ac:dyDescent="0.35">
      <c r="A4" s="4">
        <v>0</v>
      </c>
      <c r="B4" t="s">
        <v>29</v>
      </c>
      <c r="C4" t="s">
        <v>27</v>
      </c>
      <c r="D4" t="s">
        <v>30</v>
      </c>
      <c r="E4" t="s">
        <v>112</v>
      </c>
      <c r="F4" t="s">
        <v>129</v>
      </c>
      <c r="G4">
        <v>0</v>
      </c>
      <c r="H4" t="s">
        <v>161</v>
      </c>
      <c r="I4">
        <v>3</v>
      </c>
      <c r="J4" t="str">
        <f t="shared" si="0"/>
        <v/>
      </c>
      <c r="K4">
        <v>0</v>
      </c>
      <c r="L4" t="str">
        <f t="shared" si="1"/>
        <v/>
      </c>
      <c r="M4" s="1">
        <v>40797</v>
      </c>
      <c r="O4" s="7"/>
    </row>
    <row r="5" spans="1:16" ht="21" x14ac:dyDescent="0.35">
      <c r="A5" s="4">
        <v>0</v>
      </c>
      <c r="B5" t="s">
        <v>31</v>
      </c>
      <c r="C5" t="s">
        <v>27</v>
      </c>
      <c r="D5" t="s">
        <v>30</v>
      </c>
      <c r="E5" t="s">
        <v>112</v>
      </c>
      <c r="F5" t="s">
        <v>129</v>
      </c>
      <c r="G5">
        <v>0</v>
      </c>
      <c r="H5" t="s">
        <v>161</v>
      </c>
      <c r="I5">
        <v>3</v>
      </c>
      <c r="J5" t="str">
        <f t="shared" si="0"/>
        <v/>
      </c>
      <c r="K5">
        <v>0</v>
      </c>
      <c r="L5" t="str">
        <f t="shared" si="1"/>
        <v/>
      </c>
      <c r="M5" s="1">
        <v>40797</v>
      </c>
      <c r="O5" s="7"/>
    </row>
    <row r="6" spans="1:16" ht="21" x14ac:dyDescent="0.35">
      <c r="A6" s="4">
        <v>150</v>
      </c>
      <c r="B6" t="s">
        <v>92</v>
      </c>
      <c r="C6" t="s">
        <v>164</v>
      </c>
      <c r="D6" t="s">
        <v>30</v>
      </c>
      <c r="E6" t="s">
        <v>141</v>
      </c>
      <c r="F6">
        <v>1</v>
      </c>
      <c r="G6">
        <v>3</v>
      </c>
      <c r="H6">
        <v>3</v>
      </c>
      <c r="I6">
        <v>3</v>
      </c>
      <c r="J6">
        <f t="shared" si="0"/>
        <v>6</v>
      </c>
      <c r="K6">
        <v>0.97</v>
      </c>
      <c r="L6">
        <f t="shared" si="1"/>
        <v>5.82</v>
      </c>
      <c r="M6" s="1">
        <v>40804</v>
      </c>
      <c r="O6" s="5" t="s">
        <v>154</v>
      </c>
      <c r="P6" t="s">
        <v>157</v>
      </c>
    </row>
    <row r="7" spans="1:16" ht="21" x14ac:dyDescent="0.35">
      <c r="A7" s="4">
        <v>150</v>
      </c>
      <c r="B7" t="s">
        <v>93</v>
      </c>
      <c r="C7" t="s">
        <v>164</v>
      </c>
      <c r="D7" t="s">
        <v>30</v>
      </c>
      <c r="E7" t="s">
        <v>141</v>
      </c>
      <c r="F7">
        <v>1</v>
      </c>
      <c r="G7">
        <v>0</v>
      </c>
      <c r="H7" t="s">
        <v>161</v>
      </c>
      <c r="I7">
        <v>3</v>
      </c>
      <c r="J7" t="str">
        <f t="shared" si="0"/>
        <v/>
      </c>
      <c r="K7">
        <v>0.97</v>
      </c>
      <c r="L7" t="str">
        <f t="shared" si="1"/>
        <v/>
      </c>
      <c r="M7" s="1">
        <v>40804</v>
      </c>
      <c r="O7" s="5" t="s">
        <v>154</v>
      </c>
      <c r="P7" t="s">
        <v>157</v>
      </c>
    </row>
    <row r="8" spans="1:16" ht="21" x14ac:dyDescent="0.35">
      <c r="A8" s="4">
        <v>500</v>
      </c>
      <c r="B8" t="s">
        <v>85</v>
      </c>
      <c r="C8" t="s">
        <v>82</v>
      </c>
      <c r="D8" t="s">
        <v>83</v>
      </c>
      <c r="E8" t="s">
        <v>139</v>
      </c>
      <c r="F8">
        <v>1</v>
      </c>
      <c r="G8">
        <v>3</v>
      </c>
      <c r="H8">
        <v>3</v>
      </c>
      <c r="I8">
        <v>3</v>
      </c>
      <c r="J8">
        <f t="shared" si="0"/>
        <v>6</v>
      </c>
      <c r="K8">
        <v>1.36</v>
      </c>
      <c r="L8">
        <f t="shared" si="1"/>
        <v>8.16</v>
      </c>
      <c r="M8" s="1">
        <v>40804</v>
      </c>
      <c r="O8" s="5" t="s">
        <v>154</v>
      </c>
      <c r="P8" t="s">
        <v>157</v>
      </c>
    </row>
    <row r="9" spans="1:16" ht="21" x14ac:dyDescent="0.35">
      <c r="A9" s="4">
        <v>500</v>
      </c>
      <c r="B9" t="s">
        <v>86</v>
      </c>
      <c r="C9" t="s">
        <v>82</v>
      </c>
      <c r="D9" t="s">
        <v>83</v>
      </c>
      <c r="E9" t="s">
        <v>139</v>
      </c>
      <c r="F9">
        <v>1</v>
      </c>
      <c r="G9">
        <v>0</v>
      </c>
      <c r="H9" t="s">
        <v>161</v>
      </c>
      <c r="I9">
        <v>3</v>
      </c>
      <c r="J9" t="str">
        <f t="shared" si="0"/>
        <v/>
      </c>
      <c r="K9">
        <v>1.36</v>
      </c>
      <c r="L9" t="str">
        <f t="shared" si="1"/>
        <v/>
      </c>
      <c r="M9" s="1">
        <v>40804</v>
      </c>
      <c r="O9" s="5" t="s">
        <v>154</v>
      </c>
      <c r="P9" t="s">
        <v>157</v>
      </c>
    </row>
    <row r="10" spans="1:16" ht="21" x14ac:dyDescent="0.35">
      <c r="A10" s="4" t="s">
        <v>125</v>
      </c>
      <c r="B10" t="s">
        <v>50</v>
      </c>
      <c r="C10" t="s">
        <v>27</v>
      </c>
      <c r="D10" t="s">
        <v>51</v>
      </c>
      <c r="E10" t="s">
        <v>128</v>
      </c>
      <c r="F10">
        <v>1</v>
      </c>
      <c r="G10">
        <v>10</v>
      </c>
      <c r="H10">
        <v>10</v>
      </c>
      <c r="I10">
        <v>3</v>
      </c>
      <c r="J10">
        <f t="shared" si="0"/>
        <v>27</v>
      </c>
      <c r="K10">
        <v>0.44</v>
      </c>
      <c r="L10">
        <f t="shared" si="1"/>
        <v>11.88</v>
      </c>
      <c r="M10" s="1">
        <v>40798</v>
      </c>
      <c r="O10" s="5" t="s">
        <v>154</v>
      </c>
      <c r="P10" t="s">
        <v>157</v>
      </c>
    </row>
    <row r="11" spans="1:16" ht="21" x14ac:dyDescent="0.35">
      <c r="A11" s="4" t="s">
        <v>125</v>
      </c>
      <c r="B11" t="s">
        <v>52</v>
      </c>
      <c r="C11" t="s">
        <v>27</v>
      </c>
      <c r="D11" t="s">
        <v>51</v>
      </c>
      <c r="E11" t="s">
        <v>128</v>
      </c>
      <c r="F11">
        <v>1</v>
      </c>
      <c r="G11">
        <v>0</v>
      </c>
      <c r="H11" t="s">
        <v>161</v>
      </c>
      <c r="I11">
        <v>3</v>
      </c>
      <c r="J11" t="str">
        <f t="shared" si="0"/>
        <v/>
      </c>
      <c r="K11">
        <v>0.44</v>
      </c>
      <c r="L11" t="str">
        <f t="shared" si="1"/>
        <v/>
      </c>
      <c r="M11" s="1">
        <v>40798</v>
      </c>
      <c r="O11" s="5" t="s">
        <v>154</v>
      </c>
      <c r="P11" t="s">
        <v>157</v>
      </c>
    </row>
    <row r="12" spans="1:16" ht="21" x14ac:dyDescent="0.35">
      <c r="A12" s="4" t="s">
        <v>125</v>
      </c>
      <c r="B12" t="s">
        <v>56</v>
      </c>
      <c r="C12" t="s">
        <v>27</v>
      </c>
      <c r="D12" t="s">
        <v>51</v>
      </c>
      <c r="E12" t="s">
        <v>128</v>
      </c>
      <c r="F12">
        <v>1</v>
      </c>
      <c r="G12">
        <v>0</v>
      </c>
      <c r="H12" t="s">
        <v>161</v>
      </c>
      <c r="I12">
        <v>3</v>
      </c>
      <c r="J12" t="str">
        <f t="shared" si="0"/>
        <v/>
      </c>
      <c r="K12">
        <v>0.44</v>
      </c>
      <c r="L12" t="str">
        <f t="shared" si="1"/>
        <v/>
      </c>
      <c r="M12" s="1">
        <v>40798</v>
      </c>
      <c r="O12" s="5" t="s">
        <v>154</v>
      </c>
      <c r="P12" t="s">
        <v>157</v>
      </c>
    </row>
    <row r="13" spans="1:16" ht="21" x14ac:dyDescent="0.35">
      <c r="A13" s="4" t="s">
        <v>125</v>
      </c>
      <c r="B13" t="s">
        <v>57</v>
      </c>
      <c r="C13" t="s">
        <v>27</v>
      </c>
      <c r="D13" t="s">
        <v>51</v>
      </c>
      <c r="E13" t="s">
        <v>128</v>
      </c>
      <c r="F13">
        <v>1</v>
      </c>
      <c r="G13">
        <v>0</v>
      </c>
      <c r="H13" t="s">
        <v>161</v>
      </c>
      <c r="I13">
        <v>3</v>
      </c>
      <c r="J13" t="str">
        <f t="shared" si="0"/>
        <v/>
      </c>
      <c r="K13">
        <v>0.44</v>
      </c>
      <c r="L13" t="str">
        <f t="shared" si="1"/>
        <v/>
      </c>
      <c r="M13" s="1">
        <v>40798</v>
      </c>
      <c r="O13" s="5" t="s">
        <v>154</v>
      </c>
      <c r="P13" t="s">
        <v>157</v>
      </c>
    </row>
    <row r="14" spans="1:16" ht="21" x14ac:dyDescent="0.35">
      <c r="A14" s="4" t="s">
        <v>125</v>
      </c>
      <c r="B14" t="s">
        <v>63</v>
      </c>
      <c r="C14" t="s">
        <v>27</v>
      </c>
      <c r="D14" t="s">
        <v>51</v>
      </c>
      <c r="E14" t="s">
        <v>128</v>
      </c>
      <c r="F14">
        <v>1</v>
      </c>
      <c r="G14">
        <v>0</v>
      </c>
      <c r="H14" t="s">
        <v>161</v>
      </c>
      <c r="I14">
        <v>3</v>
      </c>
      <c r="J14" t="str">
        <f t="shared" si="0"/>
        <v/>
      </c>
      <c r="K14">
        <v>0.44</v>
      </c>
      <c r="L14" t="str">
        <f t="shared" si="1"/>
        <v/>
      </c>
      <c r="M14" s="1">
        <v>40798</v>
      </c>
      <c r="O14" s="5" t="s">
        <v>154</v>
      </c>
      <c r="P14" t="s">
        <v>157</v>
      </c>
    </row>
    <row r="15" spans="1:16" ht="21" x14ac:dyDescent="0.35">
      <c r="A15" s="4" t="s">
        <v>125</v>
      </c>
      <c r="B15" t="s">
        <v>65</v>
      </c>
      <c r="C15" t="s">
        <v>27</v>
      </c>
      <c r="D15" t="s">
        <v>51</v>
      </c>
      <c r="E15" t="s">
        <v>128</v>
      </c>
      <c r="F15">
        <v>1</v>
      </c>
      <c r="G15">
        <v>0</v>
      </c>
      <c r="H15" t="s">
        <v>161</v>
      </c>
      <c r="I15">
        <v>3</v>
      </c>
      <c r="J15" t="str">
        <f t="shared" si="0"/>
        <v/>
      </c>
      <c r="K15">
        <v>0.44</v>
      </c>
      <c r="L15" t="str">
        <f t="shared" si="1"/>
        <v/>
      </c>
      <c r="M15" s="1">
        <v>40804</v>
      </c>
      <c r="O15" s="5" t="s">
        <v>154</v>
      </c>
      <c r="P15" t="s">
        <v>157</v>
      </c>
    </row>
    <row r="16" spans="1:16" ht="21" x14ac:dyDescent="0.35">
      <c r="A16" s="4" t="s">
        <v>125</v>
      </c>
      <c r="B16" t="s">
        <v>66</v>
      </c>
      <c r="C16" t="s">
        <v>27</v>
      </c>
      <c r="D16" t="s">
        <v>51</v>
      </c>
      <c r="E16" t="s">
        <v>128</v>
      </c>
      <c r="F16">
        <v>1</v>
      </c>
      <c r="G16">
        <v>0</v>
      </c>
      <c r="H16" t="s">
        <v>161</v>
      </c>
      <c r="I16">
        <v>3</v>
      </c>
      <c r="J16" t="str">
        <f t="shared" si="0"/>
        <v/>
      </c>
      <c r="K16">
        <v>0.44</v>
      </c>
      <c r="L16" t="str">
        <f t="shared" si="1"/>
        <v/>
      </c>
      <c r="M16" s="1">
        <v>40804</v>
      </c>
      <c r="O16" s="5" t="s">
        <v>154</v>
      </c>
      <c r="P16" t="s">
        <v>157</v>
      </c>
    </row>
    <row r="17" spans="1:16" ht="21" x14ac:dyDescent="0.35">
      <c r="A17" s="4" t="s">
        <v>125</v>
      </c>
      <c r="B17" t="s">
        <v>67</v>
      </c>
      <c r="C17" t="s">
        <v>27</v>
      </c>
      <c r="D17" t="s">
        <v>51</v>
      </c>
      <c r="E17" t="s">
        <v>128</v>
      </c>
      <c r="F17">
        <v>1</v>
      </c>
      <c r="G17">
        <v>0</v>
      </c>
      <c r="H17" t="s">
        <v>161</v>
      </c>
      <c r="I17">
        <v>3</v>
      </c>
      <c r="J17" t="str">
        <f t="shared" si="0"/>
        <v/>
      </c>
      <c r="K17">
        <v>0.44</v>
      </c>
      <c r="L17" t="str">
        <f t="shared" si="1"/>
        <v/>
      </c>
      <c r="M17" s="1">
        <v>40798</v>
      </c>
      <c r="O17" s="5" t="s">
        <v>154</v>
      </c>
      <c r="P17" t="s">
        <v>157</v>
      </c>
    </row>
    <row r="18" spans="1:16" ht="21" x14ac:dyDescent="0.35">
      <c r="A18" s="4" t="s">
        <v>125</v>
      </c>
      <c r="B18" t="s">
        <v>68</v>
      </c>
      <c r="C18" t="s">
        <v>27</v>
      </c>
      <c r="D18" t="s">
        <v>51</v>
      </c>
      <c r="E18" t="s">
        <v>128</v>
      </c>
      <c r="F18">
        <v>1</v>
      </c>
      <c r="G18">
        <v>0</v>
      </c>
      <c r="H18" t="s">
        <v>161</v>
      </c>
      <c r="I18">
        <v>3</v>
      </c>
      <c r="J18" t="str">
        <f t="shared" si="0"/>
        <v/>
      </c>
      <c r="K18">
        <v>0.44</v>
      </c>
      <c r="L18" t="str">
        <f t="shared" si="1"/>
        <v/>
      </c>
      <c r="M18" s="1">
        <v>40798</v>
      </c>
      <c r="O18" s="5" t="s">
        <v>154</v>
      </c>
      <c r="P18" t="s">
        <v>157</v>
      </c>
    </row>
    <row r="19" spans="1:16" ht="21" x14ac:dyDescent="0.35">
      <c r="A19" s="4" t="s">
        <v>122</v>
      </c>
      <c r="B19" t="s">
        <v>84</v>
      </c>
      <c r="C19" t="s">
        <v>82</v>
      </c>
      <c r="D19" t="s">
        <v>83</v>
      </c>
      <c r="E19" t="s">
        <v>138</v>
      </c>
      <c r="F19">
        <v>1</v>
      </c>
      <c r="G19">
        <v>2</v>
      </c>
      <c r="H19">
        <v>1</v>
      </c>
      <c r="I19">
        <v>3</v>
      </c>
      <c r="J19">
        <f t="shared" si="0"/>
        <v>3</v>
      </c>
      <c r="K19">
        <v>2.56</v>
      </c>
      <c r="L19">
        <f t="shared" si="1"/>
        <v>7.68</v>
      </c>
      <c r="M19" s="1">
        <v>40804</v>
      </c>
      <c r="O19" s="5" t="s">
        <v>154</v>
      </c>
      <c r="P19" t="s">
        <v>157</v>
      </c>
    </row>
    <row r="20" spans="1:16" ht="21" x14ac:dyDescent="0.35">
      <c r="A20" s="4" t="s">
        <v>126</v>
      </c>
      <c r="B20" t="s">
        <v>61</v>
      </c>
      <c r="C20" t="s">
        <v>27</v>
      </c>
      <c r="D20" t="s">
        <v>51</v>
      </c>
      <c r="E20" t="s">
        <v>131</v>
      </c>
      <c r="F20">
        <v>1</v>
      </c>
      <c r="G20">
        <v>3</v>
      </c>
      <c r="H20">
        <v>3</v>
      </c>
      <c r="I20">
        <v>3</v>
      </c>
      <c r="J20">
        <f t="shared" si="0"/>
        <v>6</v>
      </c>
      <c r="K20">
        <v>2.11</v>
      </c>
      <c r="L20">
        <f t="shared" si="1"/>
        <v>12.66</v>
      </c>
      <c r="M20" s="1">
        <v>40803</v>
      </c>
      <c r="O20" s="5" t="s">
        <v>154</v>
      </c>
      <c r="P20" t="s">
        <v>157</v>
      </c>
    </row>
    <row r="21" spans="1:16" ht="21" x14ac:dyDescent="0.35">
      <c r="A21" s="4" t="s">
        <v>126</v>
      </c>
      <c r="B21" t="s">
        <v>62</v>
      </c>
      <c r="C21" t="s">
        <v>27</v>
      </c>
      <c r="D21" t="s">
        <v>51</v>
      </c>
      <c r="E21" t="s">
        <v>131</v>
      </c>
      <c r="F21">
        <v>1</v>
      </c>
      <c r="G21">
        <v>0</v>
      </c>
      <c r="H21" t="s">
        <v>161</v>
      </c>
      <c r="I21">
        <v>3</v>
      </c>
      <c r="J21" t="str">
        <f t="shared" si="0"/>
        <v/>
      </c>
      <c r="K21">
        <v>2.11</v>
      </c>
      <c r="L21" t="str">
        <f t="shared" si="1"/>
        <v/>
      </c>
      <c r="M21" s="1">
        <v>40803</v>
      </c>
      <c r="O21" s="5" t="s">
        <v>154</v>
      </c>
      <c r="P21" t="s">
        <v>157</v>
      </c>
    </row>
    <row r="22" spans="1:16" ht="21" x14ac:dyDescent="0.35">
      <c r="A22" s="4" t="s">
        <v>142</v>
      </c>
      <c r="B22" t="s">
        <v>94</v>
      </c>
      <c r="C22" t="s">
        <v>27</v>
      </c>
      <c r="D22" t="s">
        <v>30</v>
      </c>
      <c r="E22" t="s">
        <v>143</v>
      </c>
      <c r="F22">
        <v>5</v>
      </c>
      <c r="G22">
        <v>7</v>
      </c>
      <c r="H22">
        <v>7</v>
      </c>
      <c r="I22">
        <v>3</v>
      </c>
      <c r="J22">
        <f t="shared" si="0"/>
        <v>18</v>
      </c>
      <c r="K22">
        <v>0.126</v>
      </c>
      <c r="L22">
        <f t="shared" si="1"/>
        <v>2.2679999999999998</v>
      </c>
      <c r="M22" s="1">
        <v>40804</v>
      </c>
      <c r="O22" s="5" t="s">
        <v>154</v>
      </c>
      <c r="P22" t="s">
        <v>157</v>
      </c>
    </row>
    <row r="23" spans="1:16" ht="21" x14ac:dyDescent="0.35">
      <c r="A23" s="4" t="s">
        <v>142</v>
      </c>
      <c r="B23" t="s">
        <v>95</v>
      </c>
      <c r="C23" t="s">
        <v>27</v>
      </c>
      <c r="D23" t="s">
        <v>30</v>
      </c>
      <c r="E23" t="s">
        <v>143</v>
      </c>
      <c r="F23">
        <v>5</v>
      </c>
      <c r="G23">
        <v>0</v>
      </c>
      <c r="H23" t="s">
        <v>161</v>
      </c>
      <c r="I23">
        <v>3</v>
      </c>
      <c r="J23" t="str">
        <f t="shared" si="0"/>
        <v/>
      </c>
      <c r="K23">
        <v>0.126</v>
      </c>
      <c r="L23" t="str">
        <f t="shared" si="1"/>
        <v/>
      </c>
      <c r="M23" s="1">
        <v>40804</v>
      </c>
      <c r="O23" s="5" t="s">
        <v>154</v>
      </c>
      <c r="P23" t="s">
        <v>157</v>
      </c>
    </row>
    <row r="24" spans="1:16" ht="21" x14ac:dyDescent="0.35">
      <c r="A24" s="4" t="s">
        <v>142</v>
      </c>
      <c r="B24" t="s">
        <v>96</v>
      </c>
      <c r="C24" t="s">
        <v>27</v>
      </c>
      <c r="D24" t="s">
        <v>30</v>
      </c>
      <c r="E24" t="s">
        <v>143</v>
      </c>
      <c r="F24">
        <v>5</v>
      </c>
      <c r="G24">
        <v>0</v>
      </c>
      <c r="H24" t="s">
        <v>161</v>
      </c>
      <c r="I24">
        <v>3</v>
      </c>
      <c r="J24" t="str">
        <f t="shared" si="0"/>
        <v/>
      </c>
      <c r="K24">
        <v>0.126</v>
      </c>
      <c r="L24" t="str">
        <f t="shared" si="1"/>
        <v/>
      </c>
      <c r="M24" s="1">
        <v>40804</v>
      </c>
      <c r="O24" s="5" t="s">
        <v>154</v>
      </c>
      <c r="P24" t="s">
        <v>157</v>
      </c>
    </row>
    <row r="25" spans="1:16" ht="21" x14ac:dyDescent="0.35">
      <c r="A25" s="4" t="s">
        <v>142</v>
      </c>
      <c r="B25" t="s">
        <v>97</v>
      </c>
      <c r="C25" t="s">
        <v>27</v>
      </c>
      <c r="D25" t="s">
        <v>30</v>
      </c>
      <c r="E25" t="s">
        <v>143</v>
      </c>
      <c r="F25">
        <v>5</v>
      </c>
      <c r="G25">
        <v>0</v>
      </c>
      <c r="H25" t="s">
        <v>161</v>
      </c>
      <c r="I25">
        <v>3</v>
      </c>
      <c r="J25" t="str">
        <f t="shared" si="0"/>
        <v/>
      </c>
      <c r="K25">
        <v>0.126</v>
      </c>
      <c r="L25" t="str">
        <f t="shared" si="1"/>
        <v/>
      </c>
      <c r="M25" s="1">
        <v>40804</v>
      </c>
      <c r="O25" s="5" t="s">
        <v>154</v>
      </c>
      <c r="P25" t="s">
        <v>157</v>
      </c>
    </row>
    <row r="26" spans="1:16" ht="21" x14ac:dyDescent="0.35">
      <c r="A26" s="4" t="s">
        <v>142</v>
      </c>
      <c r="B26" t="s">
        <v>98</v>
      </c>
      <c r="C26" t="s">
        <v>27</v>
      </c>
      <c r="D26" t="s">
        <v>30</v>
      </c>
      <c r="E26" t="s">
        <v>143</v>
      </c>
      <c r="F26">
        <v>5</v>
      </c>
      <c r="G26">
        <v>0</v>
      </c>
      <c r="H26" t="s">
        <v>161</v>
      </c>
      <c r="I26">
        <v>3</v>
      </c>
      <c r="J26" t="str">
        <f t="shared" si="0"/>
        <v/>
      </c>
      <c r="K26">
        <v>0.126</v>
      </c>
      <c r="L26" t="str">
        <f t="shared" si="1"/>
        <v/>
      </c>
      <c r="M26" s="1">
        <v>40804</v>
      </c>
      <c r="O26" s="5" t="s">
        <v>154</v>
      </c>
      <c r="P26" t="s">
        <v>157</v>
      </c>
    </row>
    <row r="27" spans="1:16" ht="21" x14ac:dyDescent="0.35">
      <c r="A27" s="4" t="s">
        <v>142</v>
      </c>
      <c r="B27" t="s">
        <v>99</v>
      </c>
      <c r="C27" t="s">
        <v>27</v>
      </c>
      <c r="D27" t="s">
        <v>30</v>
      </c>
      <c r="E27" t="s">
        <v>143</v>
      </c>
      <c r="F27">
        <v>5</v>
      </c>
      <c r="G27">
        <v>0</v>
      </c>
      <c r="H27" t="s">
        <v>161</v>
      </c>
      <c r="I27">
        <v>3</v>
      </c>
      <c r="J27" t="str">
        <f t="shared" si="0"/>
        <v/>
      </c>
      <c r="K27">
        <v>0.126</v>
      </c>
      <c r="L27" t="str">
        <f t="shared" si="1"/>
        <v/>
      </c>
      <c r="M27" s="1">
        <v>40804</v>
      </c>
      <c r="O27" s="5" t="s">
        <v>154</v>
      </c>
      <c r="P27" t="s">
        <v>157</v>
      </c>
    </row>
    <row r="28" spans="1:16" ht="21" x14ac:dyDescent="0.35">
      <c r="A28" s="4" t="s">
        <v>123</v>
      </c>
      <c r="B28" t="s">
        <v>38</v>
      </c>
      <c r="C28" t="s">
        <v>27</v>
      </c>
      <c r="D28" t="s">
        <v>30</v>
      </c>
      <c r="E28" t="s">
        <v>120</v>
      </c>
      <c r="F28">
        <v>5</v>
      </c>
      <c r="G28">
        <v>4</v>
      </c>
      <c r="H28">
        <v>5</v>
      </c>
      <c r="I28">
        <v>3</v>
      </c>
      <c r="J28">
        <f t="shared" si="0"/>
        <v>9</v>
      </c>
      <c r="K28">
        <v>0.126</v>
      </c>
      <c r="L28">
        <f t="shared" si="1"/>
        <v>1.1339999999999999</v>
      </c>
      <c r="M28" s="1">
        <v>40797</v>
      </c>
      <c r="O28" s="5" t="s">
        <v>154</v>
      </c>
      <c r="P28" t="s">
        <v>157</v>
      </c>
    </row>
    <row r="29" spans="1:16" ht="21" x14ac:dyDescent="0.35">
      <c r="A29" s="4" t="s">
        <v>123</v>
      </c>
      <c r="B29" t="s">
        <v>40</v>
      </c>
      <c r="C29" t="s">
        <v>27</v>
      </c>
      <c r="D29" t="s">
        <v>30</v>
      </c>
      <c r="E29" t="s">
        <v>120</v>
      </c>
      <c r="F29">
        <v>5</v>
      </c>
      <c r="G29">
        <v>0</v>
      </c>
      <c r="H29" t="s">
        <v>161</v>
      </c>
      <c r="I29">
        <v>3</v>
      </c>
      <c r="J29" t="str">
        <f t="shared" si="0"/>
        <v/>
      </c>
      <c r="K29">
        <v>0.126</v>
      </c>
      <c r="L29" t="str">
        <f t="shared" si="1"/>
        <v/>
      </c>
      <c r="M29" s="1">
        <v>40797</v>
      </c>
      <c r="O29" s="5" t="s">
        <v>154</v>
      </c>
      <c r="P29" t="s">
        <v>157</v>
      </c>
    </row>
    <row r="30" spans="1:16" ht="21" x14ac:dyDescent="0.35">
      <c r="A30" s="4" t="s">
        <v>32</v>
      </c>
      <c r="B30" t="s">
        <v>33</v>
      </c>
      <c r="C30" t="s">
        <v>34</v>
      </c>
      <c r="D30" t="s">
        <v>35</v>
      </c>
      <c r="E30" t="s">
        <v>117</v>
      </c>
      <c r="F30">
        <v>1</v>
      </c>
      <c r="G30">
        <v>2</v>
      </c>
      <c r="H30">
        <v>2</v>
      </c>
      <c r="I30">
        <v>3</v>
      </c>
      <c r="J30">
        <f t="shared" si="0"/>
        <v>3</v>
      </c>
      <c r="K30">
        <v>0.57999999999999996</v>
      </c>
      <c r="L30">
        <f t="shared" si="1"/>
        <v>1.7399999999999998</v>
      </c>
      <c r="M30" s="1">
        <v>40797</v>
      </c>
      <c r="O30" s="5" t="s">
        <v>154</v>
      </c>
      <c r="P30" t="s">
        <v>157</v>
      </c>
    </row>
    <row r="31" spans="1:16" ht="21" x14ac:dyDescent="0.35">
      <c r="A31" s="4" t="s">
        <v>32</v>
      </c>
      <c r="B31" t="s">
        <v>36</v>
      </c>
      <c r="C31" t="s">
        <v>34</v>
      </c>
      <c r="D31" t="s">
        <v>35</v>
      </c>
      <c r="E31" t="s">
        <v>117</v>
      </c>
      <c r="F31">
        <v>1</v>
      </c>
      <c r="G31">
        <v>2</v>
      </c>
      <c r="H31">
        <v>2</v>
      </c>
      <c r="I31">
        <v>3</v>
      </c>
      <c r="J31">
        <f t="shared" si="0"/>
        <v>3</v>
      </c>
      <c r="K31">
        <v>0.57999999999999996</v>
      </c>
      <c r="L31">
        <f t="shared" si="1"/>
        <v>1.7399999999999998</v>
      </c>
      <c r="M31" s="1">
        <v>40797</v>
      </c>
      <c r="O31" s="5" t="s">
        <v>154</v>
      </c>
      <c r="P31" t="s">
        <v>176</v>
      </c>
    </row>
    <row r="32" spans="1:16" ht="21" x14ac:dyDescent="0.35">
      <c r="A32" s="4" t="s">
        <v>118</v>
      </c>
      <c r="B32" t="s">
        <v>37</v>
      </c>
      <c r="C32" t="s">
        <v>27</v>
      </c>
      <c r="D32" t="s">
        <v>30</v>
      </c>
      <c r="E32" t="s">
        <v>119</v>
      </c>
      <c r="F32">
        <v>5</v>
      </c>
      <c r="G32">
        <v>4</v>
      </c>
      <c r="H32">
        <v>5</v>
      </c>
      <c r="I32">
        <v>3</v>
      </c>
      <c r="J32">
        <f t="shared" si="0"/>
        <v>9</v>
      </c>
      <c r="K32">
        <v>0.126</v>
      </c>
      <c r="L32">
        <f t="shared" si="1"/>
        <v>1.1339999999999999</v>
      </c>
      <c r="M32" s="1">
        <v>40797</v>
      </c>
      <c r="O32" s="5" t="s">
        <v>154</v>
      </c>
      <c r="P32" t="s">
        <v>157</v>
      </c>
    </row>
    <row r="33" spans="1:16" ht="21" x14ac:dyDescent="0.35">
      <c r="A33" s="4" t="s">
        <v>118</v>
      </c>
      <c r="B33" t="s">
        <v>39</v>
      </c>
      <c r="C33" t="s">
        <v>27</v>
      </c>
      <c r="D33" t="s">
        <v>30</v>
      </c>
      <c r="E33" t="s">
        <v>119</v>
      </c>
      <c r="F33">
        <v>5</v>
      </c>
      <c r="G33">
        <v>0</v>
      </c>
      <c r="H33" t="s">
        <v>161</v>
      </c>
      <c r="I33">
        <v>3</v>
      </c>
      <c r="J33" t="str">
        <f t="shared" si="0"/>
        <v/>
      </c>
      <c r="K33">
        <v>0.126</v>
      </c>
      <c r="L33" t="str">
        <f t="shared" si="1"/>
        <v/>
      </c>
      <c r="M33" s="1">
        <v>40797</v>
      </c>
      <c r="O33" s="5" t="s">
        <v>154</v>
      </c>
      <c r="P33" t="s">
        <v>157</v>
      </c>
    </row>
    <row r="34" spans="1:16" ht="21" x14ac:dyDescent="0.35">
      <c r="A34" s="4" t="s">
        <v>124</v>
      </c>
      <c r="B34" t="s">
        <v>81</v>
      </c>
      <c r="C34" t="s">
        <v>82</v>
      </c>
      <c r="D34" t="s">
        <v>83</v>
      </c>
      <c r="E34" t="s">
        <v>137</v>
      </c>
      <c r="F34">
        <v>1</v>
      </c>
      <c r="G34">
        <v>4</v>
      </c>
      <c r="H34">
        <v>4</v>
      </c>
      <c r="I34">
        <v>3</v>
      </c>
      <c r="J34">
        <f t="shared" ref="J34:J65" si="2">IF((VALUE(G34)&gt;0),((G34-1)*I34),"")</f>
        <v>9</v>
      </c>
      <c r="K34">
        <v>1.36</v>
      </c>
      <c r="L34">
        <f t="shared" ref="L34:L65" si="3">IF((J34&lt;&gt;""),(J34*K34),"")</f>
        <v>12.24</v>
      </c>
      <c r="M34" s="1">
        <v>40804</v>
      </c>
      <c r="O34" s="5" t="s">
        <v>154</v>
      </c>
      <c r="P34" t="s">
        <v>157</v>
      </c>
    </row>
    <row r="35" spans="1:16" ht="21" x14ac:dyDescent="0.35">
      <c r="A35" s="4" t="s">
        <v>124</v>
      </c>
      <c r="B35" t="s">
        <v>87</v>
      </c>
      <c r="C35" t="s">
        <v>82</v>
      </c>
      <c r="D35" t="s">
        <v>83</v>
      </c>
      <c r="E35" t="s">
        <v>137</v>
      </c>
      <c r="F35">
        <v>1</v>
      </c>
      <c r="G35">
        <v>0</v>
      </c>
      <c r="H35" t="s">
        <v>161</v>
      </c>
      <c r="I35">
        <v>3</v>
      </c>
      <c r="J35" t="str">
        <f t="shared" si="2"/>
        <v/>
      </c>
      <c r="K35">
        <v>1.36</v>
      </c>
      <c r="L35" t="str">
        <f t="shared" si="3"/>
        <v/>
      </c>
      <c r="M35" s="1">
        <v>40804</v>
      </c>
      <c r="O35" s="5" t="s">
        <v>154</v>
      </c>
      <c r="P35" t="s">
        <v>157</v>
      </c>
    </row>
    <row r="36" spans="1:16" ht="21" x14ac:dyDescent="0.35">
      <c r="A36" s="4" t="s">
        <v>124</v>
      </c>
      <c r="B36" t="s">
        <v>88</v>
      </c>
      <c r="C36" t="s">
        <v>82</v>
      </c>
      <c r="D36" t="s">
        <v>83</v>
      </c>
      <c r="E36" t="s">
        <v>137</v>
      </c>
      <c r="F36">
        <v>1</v>
      </c>
      <c r="G36">
        <v>0</v>
      </c>
      <c r="H36" t="s">
        <v>161</v>
      </c>
      <c r="I36">
        <v>3</v>
      </c>
      <c r="J36" t="str">
        <f t="shared" si="2"/>
        <v/>
      </c>
      <c r="K36">
        <v>1.36</v>
      </c>
      <c r="L36" t="str">
        <f t="shared" si="3"/>
        <v/>
      </c>
      <c r="M36" s="1">
        <v>40804</v>
      </c>
      <c r="O36" s="5" t="s">
        <v>154</v>
      </c>
      <c r="P36" t="s">
        <v>157</v>
      </c>
    </row>
    <row r="37" spans="1:16" ht="21" x14ac:dyDescent="0.35">
      <c r="A37" s="4" t="s">
        <v>41</v>
      </c>
      <c r="B37" t="s">
        <v>42</v>
      </c>
      <c r="C37" t="s">
        <v>43</v>
      </c>
      <c r="D37" t="s">
        <v>108</v>
      </c>
      <c r="E37" t="s">
        <v>116</v>
      </c>
      <c r="F37">
        <v>1</v>
      </c>
      <c r="G37">
        <v>2</v>
      </c>
      <c r="H37">
        <v>2</v>
      </c>
      <c r="I37">
        <v>3</v>
      </c>
      <c r="J37">
        <f t="shared" si="2"/>
        <v>3</v>
      </c>
      <c r="K37">
        <v>2.39</v>
      </c>
      <c r="L37">
        <f t="shared" si="3"/>
        <v>7.17</v>
      </c>
      <c r="M37" s="1">
        <v>40797</v>
      </c>
      <c r="N37" s="6" t="s">
        <v>115</v>
      </c>
      <c r="O37" s="5" t="s">
        <v>154</v>
      </c>
      <c r="P37" t="s">
        <v>157</v>
      </c>
    </row>
    <row r="38" spans="1:16" ht="21" x14ac:dyDescent="0.35">
      <c r="A38" s="4" t="s">
        <v>69</v>
      </c>
      <c r="B38" t="s">
        <v>70</v>
      </c>
      <c r="C38" t="s">
        <v>71</v>
      </c>
      <c r="D38" t="s">
        <v>6</v>
      </c>
      <c r="E38" t="s">
        <v>132</v>
      </c>
      <c r="F38">
        <v>1</v>
      </c>
      <c r="G38">
        <v>2</v>
      </c>
      <c r="H38">
        <v>2</v>
      </c>
      <c r="I38">
        <v>3</v>
      </c>
      <c r="J38">
        <f t="shared" si="2"/>
        <v>3</v>
      </c>
      <c r="K38">
        <v>0.34</v>
      </c>
      <c r="L38">
        <f t="shared" si="3"/>
        <v>1.02</v>
      </c>
      <c r="M38" s="1">
        <v>40804</v>
      </c>
      <c r="O38" s="5" t="s">
        <v>154</v>
      </c>
      <c r="P38" t="s">
        <v>157</v>
      </c>
    </row>
    <row r="39" spans="1:16" ht="21" x14ac:dyDescent="0.35">
      <c r="A39" s="4" t="s">
        <v>75</v>
      </c>
      <c r="B39" t="s">
        <v>76</v>
      </c>
      <c r="C39" t="s">
        <v>77</v>
      </c>
      <c r="D39" t="s">
        <v>6</v>
      </c>
      <c r="E39" t="s">
        <v>133</v>
      </c>
      <c r="F39">
        <v>1</v>
      </c>
      <c r="G39">
        <v>2</v>
      </c>
      <c r="H39">
        <v>2</v>
      </c>
      <c r="I39">
        <v>3</v>
      </c>
      <c r="J39">
        <f t="shared" si="2"/>
        <v>3</v>
      </c>
      <c r="K39">
        <v>1.85</v>
      </c>
      <c r="L39">
        <f t="shared" si="3"/>
        <v>5.5500000000000007</v>
      </c>
      <c r="M39" s="1">
        <v>40804</v>
      </c>
      <c r="O39" s="5" t="s">
        <v>154</v>
      </c>
      <c r="P39" t="s">
        <v>157</v>
      </c>
    </row>
    <row r="40" spans="1:16" ht="21" x14ac:dyDescent="0.35">
      <c r="A40" s="4" t="s">
        <v>72</v>
      </c>
      <c r="B40" t="s">
        <v>73</v>
      </c>
      <c r="C40" t="s">
        <v>74</v>
      </c>
      <c r="D40" t="s">
        <v>6</v>
      </c>
      <c r="E40" t="s">
        <v>134</v>
      </c>
      <c r="F40">
        <v>1</v>
      </c>
      <c r="G40">
        <v>2</v>
      </c>
      <c r="H40">
        <v>2</v>
      </c>
      <c r="I40">
        <v>3</v>
      </c>
      <c r="J40">
        <f t="shared" si="2"/>
        <v>3</v>
      </c>
      <c r="K40">
        <v>1.69</v>
      </c>
      <c r="L40">
        <f t="shared" si="3"/>
        <v>5.07</v>
      </c>
      <c r="M40" s="1">
        <v>40804</v>
      </c>
      <c r="O40" s="5" t="s">
        <v>154</v>
      </c>
      <c r="P40" t="s">
        <v>157</v>
      </c>
    </row>
    <row r="41" spans="1:16" ht="21" x14ac:dyDescent="0.35">
      <c r="A41" s="4" t="s">
        <v>121</v>
      </c>
      <c r="B41" t="s">
        <v>44</v>
      </c>
      <c r="C41" t="s">
        <v>27</v>
      </c>
      <c r="D41" t="s">
        <v>30</v>
      </c>
      <c r="E41" t="s">
        <v>120</v>
      </c>
      <c r="F41">
        <v>5</v>
      </c>
      <c r="G41">
        <v>0</v>
      </c>
      <c r="H41" t="s">
        <v>161</v>
      </c>
      <c r="I41">
        <v>3</v>
      </c>
      <c r="J41" t="str">
        <f t="shared" si="2"/>
        <v/>
      </c>
      <c r="K41">
        <v>0.126</v>
      </c>
      <c r="L41" t="str">
        <f t="shared" si="3"/>
        <v/>
      </c>
      <c r="M41" s="1">
        <v>40797</v>
      </c>
      <c r="O41" s="5" t="s">
        <v>154</v>
      </c>
    </row>
    <row r="42" spans="1:16" ht="21" x14ac:dyDescent="0.35">
      <c r="A42" s="4" t="s">
        <v>121</v>
      </c>
      <c r="B42" t="s">
        <v>45</v>
      </c>
      <c r="C42" t="s">
        <v>27</v>
      </c>
      <c r="D42" t="s">
        <v>30</v>
      </c>
      <c r="E42" t="s">
        <v>120</v>
      </c>
      <c r="F42">
        <v>5</v>
      </c>
      <c r="G42">
        <v>0</v>
      </c>
      <c r="H42" t="s">
        <v>161</v>
      </c>
      <c r="I42">
        <v>3</v>
      </c>
      <c r="J42" t="str">
        <f t="shared" si="2"/>
        <v/>
      </c>
      <c r="K42">
        <v>0.126</v>
      </c>
      <c r="L42" t="str">
        <f t="shared" si="3"/>
        <v/>
      </c>
      <c r="M42" s="1">
        <v>40797</v>
      </c>
      <c r="O42" s="5" t="s">
        <v>154</v>
      </c>
    </row>
    <row r="43" spans="1:16" ht="21" x14ac:dyDescent="0.35">
      <c r="A43" s="4" t="s">
        <v>121</v>
      </c>
      <c r="B43" t="s">
        <v>46</v>
      </c>
      <c r="C43" t="s">
        <v>27</v>
      </c>
      <c r="D43" t="s">
        <v>30</v>
      </c>
      <c r="E43" t="s">
        <v>120</v>
      </c>
      <c r="F43">
        <v>5</v>
      </c>
      <c r="G43">
        <v>0</v>
      </c>
      <c r="H43" t="s">
        <v>161</v>
      </c>
      <c r="I43">
        <v>3</v>
      </c>
      <c r="J43" t="str">
        <f t="shared" si="2"/>
        <v/>
      </c>
      <c r="K43">
        <v>0.126</v>
      </c>
      <c r="L43" t="str">
        <f t="shared" si="3"/>
        <v/>
      </c>
      <c r="M43" s="1">
        <v>40797</v>
      </c>
      <c r="O43" s="5" t="s">
        <v>154</v>
      </c>
    </row>
    <row r="44" spans="1:16" ht="21" x14ac:dyDescent="0.35">
      <c r="A44" s="4" t="s">
        <v>121</v>
      </c>
      <c r="B44" t="s">
        <v>47</v>
      </c>
      <c r="C44" t="s">
        <v>27</v>
      </c>
      <c r="D44" t="s">
        <v>30</v>
      </c>
      <c r="E44" t="s">
        <v>120</v>
      </c>
      <c r="F44">
        <v>5</v>
      </c>
      <c r="G44">
        <v>0</v>
      </c>
      <c r="H44" t="s">
        <v>161</v>
      </c>
      <c r="I44">
        <v>3</v>
      </c>
      <c r="J44" t="str">
        <f t="shared" si="2"/>
        <v/>
      </c>
      <c r="K44">
        <v>0.126</v>
      </c>
      <c r="L44" t="str">
        <f t="shared" si="3"/>
        <v/>
      </c>
      <c r="M44" s="1">
        <v>40797</v>
      </c>
      <c r="O44" s="5" t="s">
        <v>154</v>
      </c>
    </row>
    <row r="45" spans="1:16" ht="21" x14ac:dyDescent="0.35">
      <c r="A45" s="4" t="s">
        <v>121</v>
      </c>
      <c r="B45" t="s">
        <v>48</v>
      </c>
      <c r="C45" t="s">
        <v>27</v>
      </c>
      <c r="D45" t="s">
        <v>30</v>
      </c>
      <c r="E45" t="s">
        <v>120</v>
      </c>
      <c r="F45">
        <v>5</v>
      </c>
      <c r="G45">
        <v>0</v>
      </c>
      <c r="H45" t="s">
        <v>161</v>
      </c>
      <c r="I45">
        <v>3</v>
      </c>
      <c r="J45" t="str">
        <f t="shared" si="2"/>
        <v/>
      </c>
      <c r="K45">
        <v>0.126</v>
      </c>
      <c r="L45" t="str">
        <f t="shared" si="3"/>
        <v/>
      </c>
      <c r="M45" s="1">
        <v>40797</v>
      </c>
      <c r="O45" s="5" t="s">
        <v>154</v>
      </c>
    </row>
    <row r="46" spans="1:16" ht="21" x14ac:dyDescent="0.35">
      <c r="A46" s="4" t="s">
        <v>121</v>
      </c>
      <c r="B46" t="s">
        <v>49</v>
      </c>
      <c r="C46" t="s">
        <v>27</v>
      </c>
      <c r="D46" t="s">
        <v>30</v>
      </c>
      <c r="E46" t="s">
        <v>120</v>
      </c>
      <c r="F46">
        <v>5</v>
      </c>
      <c r="G46">
        <v>0</v>
      </c>
      <c r="H46" t="s">
        <v>161</v>
      </c>
      <c r="I46">
        <v>3</v>
      </c>
      <c r="J46" t="str">
        <f t="shared" si="2"/>
        <v/>
      </c>
      <c r="K46">
        <v>0.126</v>
      </c>
      <c r="L46" t="str">
        <f t="shared" si="3"/>
        <v/>
      </c>
      <c r="M46" s="1">
        <v>40797</v>
      </c>
      <c r="O46" s="5" t="s">
        <v>154</v>
      </c>
    </row>
    <row r="47" spans="1:16" ht="21" x14ac:dyDescent="0.35">
      <c r="A47" s="4" t="s">
        <v>121</v>
      </c>
      <c r="B47" t="s">
        <v>53</v>
      </c>
      <c r="C47" t="s">
        <v>27</v>
      </c>
      <c r="D47" t="s">
        <v>51</v>
      </c>
      <c r="E47" s="3" t="s">
        <v>130</v>
      </c>
      <c r="F47" s="3" t="s">
        <v>130</v>
      </c>
      <c r="G47">
        <v>0</v>
      </c>
      <c r="H47" t="s">
        <v>161</v>
      </c>
      <c r="I47">
        <v>3</v>
      </c>
      <c r="J47" t="str">
        <f t="shared" si="2"/>
        <v/>
      </c>
      <c r="K47" s="3">
        <v>0</v>
      </c>
      <c r="L47" t="str">
        <f t="shared" si="3"/>
        <v/>
      </c>
      <c r="M47" s="1">
        <v>40803</v>
      </c>
      <c r="O47" s="7"/>
    </row>
    <row r="48" spans="1:16" ht="21" x14ac:dyDescent="0.35">
      <c r="A48" s="4" t="s">
        <v>121</v>
      </c>
      <c r="B48" t="s">
        <v>54</v>
      </c>
      <c r="C48" t="s">
        <v>27</v>
      </c>
      <c r="D48" t="s">
        <v>51</v>
      </c>
      <c r="E48" s="3" t="s">
        <v>130</v>
      </c>
      <c r="F48" s="3" t="s">
        <v>130</v>
      </c>
      <c r="G48">
        <v>0</v>
      </c>
      <c r="H48" t="s">
        <v>161</v>
      </c>
      <c r="I48">
        <v>3</v>
      </c>
      <c r="J48" t="str">
        <f t="shared" si="2"/>
        <v/>
      </c>
      <c r="K48" s="3">
        <v>0</v>
      </c>
      <c r="L48" t="str">
        <f t="shared" si="3"/>
        <v/>
      </c>
      <c r="M48" s="1">
        <v>40803</v>
      </c>
      <c r="O48" s="7"/>
    </row>
    <row r="49" spans="1:16" ht="21" x14ac:dyDescent="0.35">
      <c r="A49" s="4" t="s">
        <v>121</v>
      </c>
      <c r="B49" t="s">
        <v>55</v>
      </c>
      <c r="C49" t="s">
        <v>27</v>
      </c>
      <c r="D49" t="s">
        <v>51</v>
      </c>
      <c r="E49" s="3" t="s">
        <v>130</v>
      </c>
      <c r="F49" s="3" t="s">
        <v>130</v>
      </c>
      <c r="G49">
        <v>0</v>
      </c>
      <c r="H49" t="s">
        <v>161</v>
      </c>
      <c r="I49">
        <v>3</v>
      </c>
      <c r="J49" t="str">
        <f t="shared" si="2"/>
        <v/>
      </c>
      <c r="K49" s="3">
        <v>0</v>
      </c>
      <c r="L49" t="str">
        <f t="shared" si="3"/>
        <v/>
      </c>
      <c r="M49" s="1">
        <v>40803</v>
      </c>
      <c r="O49" s="7"/>
    </row>
    <row r="50" spans="1:16" ht="21" x14ac:dyDescent="0.35">
      <c r="A50" s="4" t="s">
        <v>121</v>
      </c>
      <c r="B50" t="s">
        <v>58</v>
      </c>
      <c r="C50" t="s">
        <v>27</v>
      </c>
      <c r="D50" t="s">
        <v>51</v>
      </c>
      <c r="E50" s="3" t="s">
        <v>130</v>
      </c>
      <c r="F50" s="3" t="s">
        <v>130</v>
      </c>
      <c r="G50">
        <v>0</v>
      </c>
      <c r="H50" t="s">
        <v>161</v>
      </c>
      <c r="I50">
        <v>3</v>
      </c>
      <c r="J50" t="str">
        <f t="shared" si="2"/>
        <v/>
      </c>
      <c r="K50" s="3">
        <v>0</v>
      </c>
      <c r="L50" t="str">
        <f t="shared" si="3"/>
        <v/>
      </c>
      <c r="M50" s="1">
        <v>40803</v>
      </c>
      <c r="O50" s="7"/>
    </row>
    <row r="51" spans="1:16" ht="21" x14ac:dyDescent="0.35">
      <c r="A51" s="4" t="s">
        <v>121</v>
      </c>
      <c r="B51" t="s">
        <v>59</v>
      </c>
      <c r="C51" t="s">
        <v>27</v>
      </c>
      <c r="D51" t="s">
        <v>51</v>
      </c>
      <c r="E51" s="3" t="s">
        <v>130</v>
      </c>
      <c r="F51" s="3" t="s">
        <v>130</v>
      </c>
      <c r="G51">
        <v>0</v>
      </c>
      <c r="H51" t="s">
        <v>161</v>
      </c>
      <c r="I51">
        <v>3</v>
      </c>
      <c r="J51" t="str">
        <f t="shared" si="2"/>
        <v/>
      </c>
      <c r="K51" s="3">
        <v>0</v>
      </c>
      <c r="L51" t="str">
        <f t="shared" si="3"/>
        <v/>
      </c>
      <c r="M51" s="1">
        <v>40803</v>
      </c>
      <c r="O51" s="7"/>
    </row>
    <row r="52" spans="1:16" ht="21" x14ac:dyDescent="0.35">
      <c r="A52" s="4" t="s">
        <v>121</v>
      </c>
      <c r="B52" t="s">
        <v>60</v>
      </c>
      <c r="C52" t="s">
        <v>27</v>
      </c>
      <c r="D52" t="s">
        <v>51</v>
      </c>
      <c r="E52" s="3" t="s">
        <v>130</v>
      </c>
      <c r="F52" s="3" t="s">
        <v>130</v>
      </c>
      <c r="G52">
        <v>0</v>
      </c>
      <c r="H52" t="s">
        <v>161</v>
      </c>
      <c r="I52">
        <v>3</v>
      </c>
      <c r="J52" t="str">
        <f t="shared" si="2"/>
        <v/>
      </c>
      <c r="K52" s="3">
        <v>0</v>
      </c>
      <c r="L52" t="str">
        <f t="shared" si="3"/>
        <v/>
      </c>
      <c r="M52" s="1">
        <v>40803</v>
      </c>
      <c r="O52" s="7"/>
    </row>
    <row r="53" spans="1:16" ht="21" x14ac:dyDescent="0.35">
      <c r="A53" s="4" t="s">
        <v>121</v>
      </c>
      <c r="B53" t="s">
        <v>64</v>
      </c>
      <c r="C53" t="s">
        <v>27</v>
      </c>
      <c r="D53" t="s">
        <v>51</v>
      </c>
      <c r="E53" s="3" t="s">
        <v>130</v>
      </c>
      <c r="F53" s="3" t="s">
        <v>130</v>
      </c>
      <c r="G53">
        <v>0</v>
      </c>
      <c r="H53" t="s">
        <v>161</v>
      </c>
      <c r="I53">
        <v>3</v>
      </c>
      <c r="J53" t="str">
        <f t="shared" si="2"/>
        <v/>
      </c>
      <c r="K53" s="3">
        <v>0</v>
      </c>
      <c r="L53" t="str">
        <f t="shared" si="3"/>
        <v/>
      </c>
      <c r="M53" s="1">
        <v>40804</v>
      </c>
      <c r="O53" s="7"/>
    </row>
    <row r="54" spans="1:16" ht="21" x14ac:dyDescent="0.35">
      <c r="A54" s="4" t="s">
        <v>169</v>
      </c>
      <c r="B54" s="2"/>
      <c r="D54" t="s">
        <v>170</v>
      </c>
      <c r="E54" t="s">
        <v>171</v>
      </c>
      <c r="F54">
        <v>1</v>
      </c>
      <c r="G54">
        <v>2</v>
      </c>
      <c r="H54">
        <v>1</v>
      </c>
      <c r="I54">
        <v>1</v>
      </c>
      <c r="J54">
        <v>1</v>
      </c>
      <c r="K54">
        <v>13.1</v>
      </c>
      <c r="L54">
        <f t="shared" si="3"/>
        <v>13.1</v>
      </c>
      <c r="M54" s="1"/>
      <c r="O54" s="5"/>
      <c r="P54" t="s">
        <v>157</v>
      </c>
    </row>
    <row r="55" spans="1:16" ht="21" x14ac:dyDescent="0.35">
      <c r="A55" s="4" t="s">
        <v>78</v>
      </c>
      <c r="B55" t="s">
        <v>79</v>
      </c>
      <c r="C55" t="s">
        <v>80</v>
      </c>
      <c r="D55" t="s">
        <v>111</v>
      </c>
      <c r="E55" t="s">
        <v>136</v>
      </c>
      <c r="F55">
        <v>1</v>
      </c>
      <c r="G55">
        <v>2</v>
      </c>
      <c r="H55">
        <v>2</v>
      </c>
      <c r="I55">
        <v>3</v>
      </c>
      <c r="J55">
        <f t="shared" ref="J55:J83" si="4">IF((VALUE(G55)&gt;0),((G55-1)*I55),"")</f>
        <v>3</v>
      </c>
      <c r="K55">
        <v>4.54</v>
      </c>
      <c r="L55">
        <f t="shared" si="3"/>
        <v>13.620000000000001</v>
      </c>
      <c r="M55" s="1">
        <v>40804</v>
      </c>
      <c r="O55" s="5" t="s">
        <v>154</v>
      </c>
      <c r="P55" t="s">
        <v>157</v>
      </c>
    </row>
    <row r="56" spans="1:16" ht="21" x14ac:dyDescent="0.35">
      <c r="A56" s="4" t="s">
        <v>146</v>
      </c>
      <c r="B56" t="s">
        <v>148</v>
      </c>
      <c r="C56" t="s">
        <v>147</v>
      </c>
      <c r="D56" t="s">
        <v>149</v>
      </c>
      <c r="E56" t="s">
        <v>145</v>
      </c>
      <c r="F56">
        <v>1</v>
      </c>
      <c r="G56">
        <v>2</v>
      </c>
      <c r="H56">
        <v>2</v>
      </c>
      <c r="I56">
        <v>3</v>
      </c>
      <c r="J56">
        <f t="shared" si="4"/>
        <v>3</v>
      </c>
      <c r="K56">
        <v>7.08</v>
      </c>
      <c r="L56">
        <f t="shared" si="3"/>
        <v>21.240000000000002</v>
      </c>
      <c r="M56" s="1">
        <v>40804</v>
      </c>
      <c r="O56" s="5" t="s">
        <v>154</v>
      </c>
      <c r="P56" t="s">
        <v>157</v>
      </c>
    </row>
    <row r="57" spans="1:16" ht="21" x14ac:dyDescent="0.35">
      <c r="A57" s="4" t="s">
        <v>153</v>
      </c>
      <c r="C57" t="s">
        <v>167</v>
      </c>
      <c r="D57" t="s">
        <v>168</v>
      </c>
      <c r="E57" t="s">
        <v>129</v>
      </c>
      <c r="F57">
        <v>4</v>
      </c>
      <c r="G57">
        <v>2</v>
      </c>
      <c r="H57">
        <v>4</v>
      </c>
      <c r="I57">
        <v>4</v>
      </c>
      <c r="J57">
        <f t="shared" si="4"/>
        <v>4</v>
      </c>
      <c r="K57">
        <v>37.325000000000003</v>
      </c>
      <c r="L57">
        <f t="shared" si="3"/>
        <v>149.30000000000001</v>
      </c>
      <c r="O57" s="5" t="s">
        <v>157</v>
      </c>
      <c r="P57" t="s">
        <v>157</v>
      </c>
    </row>
    <row r="58" spans="1:16" ht="21" x14ac:dyDescent="0.35">
      <c r="A58" s="4" t="s">
        <v>89</v>
      </c>
      <c r="B58" t="s">
        <v>90</v>
      </c>
      <c r="C58" t="s">
        <v>27</v>
      </c>
      <c r="D58" t="s">
        <v>110</v>
      </c>
      <c r="E58" t="s">
        <v>140</v>
      </c>
      <c r="F58">
        <v>1</v>
      </c>
      <c r="G58">
        <v>3</v>
      </c>
      <c r="H58">
        <v>3</v>
      </c>
      <c r="I58">
        <v>3</v>
      </c>
      <c r="J58">
        <f t="shared" si="4"/>
        <v>6</v>
      </c>
      <c r="K58">
        <v>0.86</v>
      </c>
      <c r="L58">
        <f t="shared" si="3"/>
        <v>5.16</v>
      </c>
      <c r="M58" s="1">
        <v>40804</v>
      </c>
      <c r="O58" s="5" t="s">
        <v>154</v>
      </c>
      <c r="P58" t="s">
        <v>157</v>
      </c>
    </row>
    <row r="59" spans="1:16" ht="21" x14ac:dyDescent="0.35">
      <c r="A59" s="4" t="s">
        <v>89</v>
      </c>
      <c r="B59" t="s">
        <v>91</v>
      </c>
      <c r="C59" t="s">
        <v>27</v>
      </c>
      <c r="D59" t="s">
        <v>110</v>
      </c>
      <c r="E59" t="s">
        <v>140</v>
      </c>
      <c r="F59">
        <v>1</v>
      </c>
      <c r="G59">
        <v>0</v>
      </c>
      <c r="H59" t="s">
        <v>161</v>
      </c>
      <c r="I59">
        <v>3</v>
      </c>
      <c r="J59" t="str">
        <f t="shared" si="4"/>
        <v/>
      </c>
      <c r="K59">
        <v>0.86</v>
      </c>
      <c r="L59" t="str">
        <f t="shared" si="3"/>
        <v/>
      </c>
      <c r="M59" s="1">
        <v>40804</v>
      </c>
      <c r="O59" s="5" t="s">
        <v>154</v>
      </c>
      <c r="P59" t="s">
        <v>157</v>
      </c>
    </row>
    <row r="60" spans="1:16" ht="21" x14ac:dyDescent="0.35">
      <c r="A60" s="4" t="s">
        <v>150</v>
      </c>
      <c r="B60" t="s">
        <v>130</v>
      </c>
      <c r="C60" t="s">
        <v>80</v>
      </c>
      <c r="D60" t="s">
        <v>135</v>
      </c>
      <c r="E60" t="s">
        <v>144</v>
      </c>
      <c r="F60">
        <v>1</v>
      </c>
      <c r="G60">
        <v>2</v>
      </c>
      <c r="H60">
        <v>2</v>
      </c>
      <c r="I60">
        <v>3</v>
      </c>
      <c r="J60">
        <f t="shared" si="4"/>
        <v>3</v>
      </c>
      <c r="K60">
        <v>1.25</v>
      </c>
      <c r="L60">
        <f t="shared" si="3"/>
        <v>3.75</v>
      </c>
      <c r="M60" s="1">
        <v>40804</v>
      </c>
      <c r="O60" s="5" t="s">
        <v>154</v>
      </c>
      <c r="P60" t="s">
        <v>157</v>
      </c>
    </row>
    <row r="61" spans="1:16" ht="21" x14ac:dyDescent="0.35">
      <c r="A61" s="4" t="s">
        <v>151</v>
      </c>
      <c r="B61" s="2" t="s">
        <v>130</v>
      </c>
      <c r="C61" t="s">
        <v>147</v>
      </c>
      <c r="D61" t="s">
        <v>149</v>
      </c>
      <c r="E61" t="s">
        <v>152</v>
      </c>
      <c r="F61">
        <v>1</v>
      </c>
      <c r="G61">
        <v>2</v>
      </c>
      <c r="H61">
        <v>2</v>
      </c>
      <c r="I61">
        <v>3</v>
      </c>
      <c r="J61">
        <f t="shared" si="4"/>
        <v>3</v>
      </c>
      <c r="K61">
        <v>0.59</v>
      </c>
      <c r="L61">
        <f t="shared" si="3"/>
        <v>1.77</v>
      </c>
      <c r="M61" s="1">
        <v>40804</v>
      </c>
      <c r="O61" s="5" t="s">
        <v>154</v>
      </c>
      <c r="P61" t="s">
        <v>157</v>
      </c>
    </row>
    <row r="62" spans="1:16" ht="21" x14ac:dyDescent="0.35">
      <c r="A62" s="4" t="s">
        <v>100</v>
      </c>
      <c r="B62" t="s">
        <v>101</v>
      </c>
      <c r="C62" t="s">
        <v>165</v>
      </c>
      <c r="D62" t="s">
        <v>109</v>
      </c>
      <c r="E62" t="s">
        <v>127</v>
      </c>
      <c r="F62">
        <v>1</v>
      </c>
      <c r="G62">
        <v>3</v>
      </c>
      <c r="H62">
        <v>3</v>
      </c>
      <c r="I62">
        <v>3</v>
      </c>
      <c r="J62">
        <f t="shared" si="4"/>
        <v>6</v>
      </c>
      <c r="K62">
        <v>0.63</v>
      </c>
      <c r="L62">
        <f t="shared" si="3"/>
        <v>3.7800000000000002</v>
      </c>
      <c r="M62" s="1">
        <v>40798</v>
      </c>
      <c r="O62" s="5" t="s">
        <v>154</v>
      </c>
      <c r="P62" t="s">
        <v>157</v>
      </c>
    </row>
    <row r="63" spans="1:16" ht="21" x14ac:dyDescent="0.35">
      <c r="A63" s="4" t="s">
        <v>100</v>
      </c>
      <c r="B63" t="s">
        <v>102</v>
      </c>
      <c r="C63" t="s">
        <v>166</v>
      </c>
      <c r="D63" t="s">
        <v>109</v>
      </c>
      <c r="E63" t="s">
        <v>127</v>
      </c>
      <c r="F63">
        <v>1</v>
      </c>
      <c r="G63">
        <v>0</v>
      </c>
      <c r="H63" t="s">
        <v>161</v>
      </c>
      <c r="I63">
        <v>3</v>
      </c>
      <c r="J63" t="str">
        <f t="shared" si="4"/>
        <v/>
      </c>
      <c r="K63">
        <v>0.63</v>
      </c>
      <c r="L63" t="str">
        <f t="shared" si="3"/>
        <v/>
      </c>
      <c r="M63" s="1">
        <v>40798</v>
      </c>
      <c r="O63" s="5" t="s">
        <v>154</v>
      </c>
      <c r="P63" t="s">
        <v>157</v>
      </c>
    </row>
    <row r="64" spans="1:16" ht="21" x14ac:dyDescent="0.35">
      <c r="B64" t="s">
        <v>4</v>
      </c>
      <c r="C64" t="s">
        <v>5</v>
      </c>
      <c r="D64" t="s">
        <v>6</v>
      </c>
      <c r="E64" t="s">
        <v>104</v>
      </c>
      <c r="F64">
        <v>10</v>
      </c>
      <c r="G64">
        <v>21</v>
      </c>
      <c r="H64">
        <v>21</v>
      </c>
      <c r="I64">
        <v>3</v>
      </c>
      <c r="J64">
        <f t="shared" si="4"/>
        <v>60</v>
      </c>
      <c r="K64">
        <v>0.224</v>
      </c>
      <c r="L64">
        <f t="shared" si="3"/>
        <v>13.44</v>
      </c>
      <c r="M64" s="1">
        <v>40797</v>
      </c>
      <c r="O64" s="5" t="s">
        <v>154</v>
      </c>
      <c r="P64" t="s">
        <v>173</v>
      </c>
    </row>
    <row r="65" spans="2:16" ht="21" x14ac:dyDescent="0.35">
      <c r="B65" t="s">
        <v>7</v>
      </c>
      <c r="C65" t="s">
        <v>5</v>
      </c>
      <c r="D65" t="s">
        <v>6</v>
      </c>
      <c r="E65" t="s">
        <v>104</v>
      </c>
      <c r="F65">
        <v>10</v>
      </c>
      <c r="G65">
        <v>0</v>
      </c>
      <c r="H65" t="s">
        <v>161</v>
      </c>
      <c r="I65">
        <v>3</v>
      </c>
      <c r="J65" t="str">
        <f t="shared" si="4"/>
        <v/>
      </c>
      <c r="K65">
        <v>0.224</v>
      </c>
      <c r="L65" t="str">
        <f t="shared" si="3"/>
        <v/>
      </c>
      <c r="M65" s="1">
        <v>40797</v>
      </c>
      <c r="O65" s="5" t="s">
        <v>154</v>
      </c>
      <c r="P65" t="s">
        <v>173</v>
      </c>
    </row>
    <row r="66" spans="2:16" ht="21" x14ac:dyDescent="0.35">
      <c r="B66" t="s">
        <v>8</v>
      </c>
      <c r="C66" t="s">
        <v>5</v>
      </c>
      <c r="D66" t="s">
        <v>6</v>
      </c>
      <c r="E66" t="s">
        <v>104</v>
      </c>
      <c r="F66">
        <v>10</v>
      </c>
      <c r="G66">
        <v>0</v>
      </c>
      <c r="H66" t="s">
        <v>161</v>
      </c>
      <c r="I66">
        <v>3</v>
      </c>
      <c r="J66" t="str">
        <f t="shared" si="4"/>
        <v/>
      </c>
      <c r="K66">
        <v>0.224</v>
      </c>
      <c r="L66" t="str">
        <f t="shared" ref="L66:L97" si="5">IF((J66&lt;&gt;""),(J66*K66),"")</f>
        <v/>
      </c>
      <c r="M66" s="1">
        <v>40797</v>
      </c>
      <c r="O66" s="5" t="s">
        <v>154</v>
      </c>
      <c r="P66" t="s">
        <v>173</v>
      </c>
    </row>
    <row r="67" spans="2:16" ht="21" x14ac:dyDescent="0.35">
      <c r="B67" t="s">
        <v>9</v>
      </c>
      <c r="C67" t="s">
        <v>5</v>
      </c>
      <c r="D67" t="s">
        <v>6</v>
      </c>
      <c r="E67" t="s">
        <v>104</v>
      </c>
      <c r="F67">
        <v>10</v>
      </c>
      <c r="G67">
        <v>0</v>
      </c>
      <c r="H67" t="s">
        <v>161</v>
      </c>
      <c r="I67">
        <v>3</v>
      </c>
      <c r="J67" t="str">
        <f t="shared" si="4"/>
        <v/>
      </c>
      <c r="K67">
        <v>0.224</v>
      </c>
      <c r="L67" t="str">
        <f t="shared" si="5"/>
        <v/>
      </c>
      <c r="M67" s="1">
        <v>40797</v>
      </c>
      <c r="O67" s="5" t="s">
        <v>154</v>
      </c>
      <c r="P67" t="s">
        <v>173</v>
      </c>
    </row>
    <row r="68" spans="2:16" ht="21" x14ac:dyDescent="0.35">
      <c r="B68" t="s">
        <v>10</v>
      </c>
      <c r="C68" t="s">
        <v>5</v>
      </c>
      <c r="D68" t="s">
        <v>6</v>
      </c>
      <c r="E68" t="s">
        <v>104</v>
      </c>
      <c r="F68">
        <v>10</v>
      </c>
      <c r="G68">
        <v>0</v>
      </c>
      <c r="H68" t="s">
        <v>161</v>
      </c>
      <c r="I68">
        <v>3</v>
      </c>
      <c r="J68" t="str">
        <f t="shared" si="4"/>
        <v/>
      </c>
      <c r="K68">
        <v>0.224</v>
      </c>
      <c r="L68" t="str">
        <f t="shared" si="5"/>
        <v/>
      </c>
      <c r="M68" s="1">
        <v>40797</v>
      </c>
      <c r="O68" s="5" t="s">
        <v>154</v>
      </c>
      <c r="P68" t="s">
        <v>173</v>
      </c>
    </row>
    <row r="69" spans="2:16" ht="21" x14ac:dyDescent="0.35">
      <c r="B69" t="s">
        <v>11</v>
      </c>
      <c r="C69" t="s">
        <v>5</v>
      </c>
      <c r="D69" t="s">
        <v>6</v>
      </c>
      <c r="E69" t="s">
        <v>104</v>
      </c>
      <c r="F69">
        <v>10</v>
      </c>
      <c r="G69">
        <v>0</v>
      </c>
      <c r="H69" t="s">
        <v>161</v>
      </c>
      <c r="I69">
        <v>3</v>
      </c>
      <c r="J69" t="str">
        <f t="shared" si="4"/>
        <v/>
      </c>
      <c r="K69">
        <v>0.224</v>
      </c>
      <c r="L69" t="str">
        <f t="shared" si="5"/>
        <v/>
      </c>
      <c r="M69" s="1">
        <v>40797</v>
      </c>
      <c r="O69" s="5" t="s">
        <v>154</v>
      </c>
      <c r="P69" t="s">
        <v>173</v>
      </c>
    </row>
    <row r="70" spans="2:16" ht="21" x14ac:dyDescent="0.35">
      <c r="B70" t="s">
        <v>12</v>
      </c>
      <c r="C70" t="s">
        <v>5</v>
      </c>
      <c r="D70" t="s">
        <v>6</v>
      </c>
      <c r="E70" t="s">
        <v>104</v>
      </c>
      <c r="F70">
        <v>10</v>
      </c>
      <c r="G70">
        <v>0</v>
      </c>
      <c r="H70" t="s">
        <v>161</v>
      </c>
      <c r="I70">
        <v>3</v>
      </c>
      <c r="J70" t="str">
        <f t="shared" si="4"/>
        <v/>
      </c>
      <c r="K70">
        <v>0.224</v>
      </c>
      <c r="L70" t="str">
        <f t="shared" si="5"/>
        <v/>
      </c>
      <c r="M70" s="1">
        <v>40797</v>
      </c>
      <c r="O70" s="5" t="s">
        <v>154</v>
      </c>
      <c r="P70" t="s">
        <v>173</v>
      </c>
    </row>
    <row r="71" spans="2:16" ht="21" x14ac:dyDescent="0.35">
      <c r="B71" t="s">
        <v>13</v>
      </c>
      <c r="C71" t="s">
        <v>5</v>
      </c>
      <c r="D71" t="s">
        <v>6</v>
      </c>
      <c r="E71" t="s">
        <v>104</v>
      </c>
      <c r="F71">
        <v>10</v>
      </c>
      <c r="G71">
        <v>0</v>
      </c>
      <c r="H71" t="s">
        <v>161</v>
      </c>
      <c r="I71">
        <v>3</v>
      </c>
      <c r="J71" t="str">
        <f t="shared" si="4"/>
        <v/>
      </c>
      <c r="K71">
        <v>0.224</v>
      </c>
      <c r="L71" t="str">
        <f t="shared" si="5"/>
        <v/>
      </c>
      <c r="M71" s="1">
        <v>40797</v>
      </c>
      <c r="O71" s="5" t="s">
        <v>154</v>
      </c>
      <c r="P71" t="s">
        <v>173</v>
      </c>
    </row>
    <row r="72" spans="2:16" ht="21" x14ac:dyDescent="0.35">
      <c r="B72" t="s">
        <v>14</v>
      </c>
      <c r="C72" t="s">
        <v>5</v>
      </c>
      <c r="D72" t="s">
        <v>6</v>
      </c>
      <c r="E72" t="s">
        <v>104</v>
      </c>
      <c r="F72">
        <v>10</v>
      </c>
      <c r="G72">
        <v>0</v>
      </c>
      <c r="H72" t="s">
        <v>161</v>
      </c>
      <c r="I72">
        <v>3</v>
      </c>
      <c r="J72" t="str">
        <f t="shared" si="4"/>
        <v/>
      </c>
      <c r="K72">
        <v>0.224</v>
      </c>
      <c r="L72" t="str">
        <f t="shared" si="5"/>
        <v/>
      </c>
      <c r="M72" s="1">
        <v>40797</v>
      </c>
      <c r="O72" s="5" t="s">
        <v>154</v>
      </c>
      <c r="P72" t="s">
        <v>173</v>
      </c>
    </row>
    <row r="73" spans="2:16" ht="21" x14ac:dyDescent="0.35">
      <c r="B73" t="s">
        <v>15</v>
      </c>
      <c r="C73" t="s">
        <v>5</v>
      </c>
      <c r="D73" t="s">
        <v>6</v>
      </c>
      <c r="E73" t="s">
        <v>104</v>
      </c>
      <c r="F73">
        <v>10</v>
      </c>
      <c r="G73">
        <v>0</v>
      </c>
      <c r="H73" t="s">
        <v>161</v>
      </c>
      <c r="I73">
        <v>3</v>
      </c>
      <c r="J73" t="str">
        <f t="shared" si="4"/>
        <v/>
      </c>
      <c r="K73">
        <v>0.224</v>
      </c>
      <c r="L73" t="str">
        <f t="shared" si="5"/>
        <v/>
      </c>
      <c r="M73" s="1">
        <v>40797</v>
      </c>
      <c r="O73" s="5" t="s">
        <v>154</v>
      </c>
      <c r="P73" t="s">
        <v>173</v>
      </c>
    </row>
    <row r="74" spans="2:16" ht="21" x14ac:dyDescent="0.35">
      <c r="B74" t="s">
        <v>16</v>
      </c>
      <c r="C74" t="s">
        <v>5</v>
      </c>
      <c r="D74" t="s">
        <v>6</v>
      </c>
      <c r="E74" t="s">
        <v>104</v>
      </c>
      <c r="F74">
        <v>10</v>
      </c>
      <c r="G74">
        <v>0</v>
      </c>
      <c r="H74" t="s">
        <v>161</v>
      </c>
      <c r="I74">
        <v>3</v>
      </c>
      <c r="J74" t="str">
        <f t="shared" si="4"/>
        <v/>
      </c>
      <c r="K74">
        <v>0.224</v>
      </c>
      <c r="L74" t="str">
        <f t="shared" si="5"/>
        <v/>
      </c>
      <c r="M74" s="1">
        <v>40797</v>
      </c>
      <c r="O74" s="5" t="s">
        <v>154</v>
      </c>
      <c r="P74" t="s">
        <v>173</v>
      </c>
    </row>
    <row r="75" spans="2:16" ht="21" x14ac:dyDescent="0.35">
      <c r="B75" t="s">
        <v>17</v>
      </c>
      <c r="C75" t="s">
        <v>5</v>
      </c>
      <c r="D75" t="s">
        <v>6</v>
      </c>
      <c r="E75" t="s">
        <v>104</v>
      </c>
      <c r="F75">
        <v>10</v>
      </c>
      <c r="G75">
        <v>0</v>
      </c>
      <c r="H75" t="s">
        <v>161</v>
      </c>
      <c r="I75">
        <v>3</v>
      </c>
      <c r="J75" t="str">
        <f t="shared" si="4"/>
        <v/>
      </c>
      <c r="K75">
        <v>0.224</v>
      </c>
      <c r="L75" t="str">
        <f t="shared" si="5"/>
        <v/>
      </c>
      <c r="M75" s="1">
        <v>40797</v>
      </c>
      <c r="O75" s="5" t="s">
        <v>154</v>
      </c>
      <c r="P75" t="s">
        <v>173</v>
      </c>
    </row>
    <row r="76" spans="2:16" ht="21" x14ac:dyDescent="0.35">
      <c r="B76" t="s">
        <v>18</v>
      </c>
      <c r="C76" t="s">
        <v>5</v>
      </c>
      <c r="D76" t="s">
        <v>6</v>
      </c>
      <c r="E76" t="s">
        <v>104</v>
      </c>
      <c r="F76">
        <v>10</v>
      </c>
      <c r="G76">
        <v>0</v>
      </c>
      <c r="H76" t="s">
        <v>161</v>
      </c>
      <c r="I76">
        <v>3</v>
      </c>
      <c r="J76" t="str">
        <f t="shared" si="4"/>
        <v/>
      </c>
      <c r="K76">
        <v>0.224</v>
      </c>
      <c r="L76" t="str">
        <f t="shared" si="5"/>
        <v/>
      </c>
      <c r="M76" s="1">
        <v>40797</v>
      </c>
      <c r="O76" s="5" t="s">
        <v>154</v>
      </c>
      <c r="P76" t="s">
        <v>173</v>
      </c>
    </row>
    <row r="77" spans="2:16" ht="21" x14ac:dyDescent="0.35">
      <c r="B77" t="s">
        <v>19</v>
      </c>
      <c r="C77" t="s">
        <v>5</v>
      </c>
      <c r="D77" t="s">
        <v>6</v>
      </c>
      <c r="E77" t="s">
        <v>104</v>
      </c>
      <c r="F77">
        <v>10</v>
      </c>
      <c r="G77">
        <v>0</v>
      </c>
      <c r="H77" t="s">
        <v>161</v>
      </c>
      <c r="I77">
        <v>3</v>
      </c>
      <c r="J77" t="str">
        <f t="shared" si="4"/>
        <v/>
      </c>
      <c r="K77">
        <v>0.224</v>
      </c>
      <c r="L77" t="str">
        <f t="shared" si="5"/>
        <v/>
      </c>
      <c r="M77" s="1">
        <v>40797</v>
      </c>
      <c r="O77" s="5" t="s">
        <v>154</v>
      </c>
      <c r="P77" t="s">
        <v>173</v>
      </c>
    </row>
    <row r="78" spans="2:16" ht="21" x14ac:dyDescent="0.35">
      <c r="B78" t="s">
        <v>20</v>
      </c>
      <c r="C78" t="s">
        <v>5</v>
      </c>
      <c r="D78" t="s">
        <v>6</v>
      </c>
      <c r="E78" t="s">
        <v>104</v>
      </c>
      <c r="F78">
        <v>10</v>
      </c>
      <c r="G78">
        <v>0</v>
      </c>
      <c r="H78" t="s">
        <v>161</v>
      </c>
      <c r="I78">
        <v>3</v>
      </c>
      <c r="J78" t="str">
        <f t="shared" si="4"/>
        <v/>
      </c>
      <c r="K78">
        <v>0.224</v>
      </c>
      <c r="L78" t="str">
        <f t="shared" si="5"/>
        <v/>
      </c>
      <c r="M78" s="1">
        <v>40797</v>
      </c>
      <c r="O78" s="5" t="s">
        <v>154</v>
      </c>
      <c r="P78" t="s">
        <v>173</v>
      </c>
    </row>
    <row r="79" spans="2:16" ht="21" x14ac:dyDescent="0.35">
      <c r="B79" t="s">
        <v>21</v>
      </c>
      <c r="C79" t="s">
        <v>5</v>
      </c>
      <c r="D79" t="s">
        <v>6</v>
      </c>
      <c r="E79" t="s">
        <v>104</v>
      </c>
      <c r="F79">
        <v>10</v>
      </c>
      <c r="G79">
        <v>0</v>
      </c>
      <c r="H79" t="s">
        <v>161</v>
      </c>
      <c r="I79">
        <v>3</v>
      </c>
      <c r="J79" t="str">
        <f t="shared" si="4"/>
        <v/>
      </c>
      <c r="K79">
        <v>0.224</v>
      </c>
      <c r="L79" t="str">
        <f t="shared" si="5"/>
        <v/>
      </c>
      <c r="M79" s="1">
        <v>40797</v>
      </c>
      <c r="O79" s="5" t="s">
        <v>154</v>
      </c>
      <c r="P79" t="s">
        <v>173</v>
      </c>
    </row>
    <row r="80" spans="2:16" ht="21" x14ac:dyDescent="0.35">
      <c r="B80" t="s">
        <v>22</v>
      </c>
      <c r="C80" t="s">
        <v>5</v>
      </c>
      <c r="D80" t="s">
        <v>6</v>
      </c>
      <c r="E80" t="s">
        <v>104</v>
      </c>
      <c r="F80">
        <v>10</v>
      </c>
      <c r="G80">
        <v>0</v>
      </c>
      <c r="H80" t="s">
        <v>161</v>
      </c>
      <c r="I80">
        <v>3</v>
      </c>
      <c r="J80" t="str">
        <f t="shared" si="4"/>
        <v/>
      </c>
      <c r="K80">
        <v>0.224</v>
      </c>
      <c r="L80" t="str">
        <f t="shared" si="5"/>
        <v/>
      </c>
      <c r="M80" s="1">
        <v>40797</v>
      </c>
      <c r="O80" s="5" t="s">
        <v>154</v>
      </c>
      <c r="P80" t="s">
        <v>173</v>
      </c>
    </row>
    <row r="81" spans="2:16" ht="21" x14ac:dyDescent="0.35">
      <c r="B81" t="s">
        <v>23</v>
      </c>
      <c r="C81" t="s">
        <v>5</v>
      </c>
      <c r="D81" t="s">
        <v>6</v>
      </c>
      <c r="E81" t="s">
        <v>104</v>
      </c>
      <c r="F81">
        <v>10</v>
      </c>
      <c r="G81">
        <v>0</v>
      </c>
      <c r="H81" t="s">
        <v>161</v>
      </c>
      <c r="I81">
        <v>3</v>
      </c>
      <c r="J81" t="str">
        <f t="shared" si="4"/>
        <v/>
      </c>
      <c r="K81">
        <v>0.224</v>
      </c>
      <c r="L81" t="str">
        <f t="shared" si="5"/>
        <v/>
      </c>
      <c r="M81" s="1">
        <v>40797</v>
      </c>
      <c r="O81" s="5" t="s">
        <v>154</v>
      </c>
      <c r="P81" t="s">
        <v>173</v>
      </c>
    </row>
    <row r="82" spans="2:16" ht="21" x14ac:dyDescent="0.35">
      <c r="B82" t="s">
        <v>24</v>
      </c>
      <c r="C82" t="s">
        <v>5</v>
      </c>
      <c r="D82" t="s">
        <v>6</v>
      </c>
      <c r="E82" t="s">
        <v>104</v>
      </c>
      <c r="F82">
        <v>10</v>
      </c>
      <c r="G82">
        <v>0</v>
      </c>
      <c r="H82" t="s">
        <v>161</v>
      </c>
      <c r="I82">
        <v>3</v>
      </c>
      <c r="J82" t="str">
        <f t="shared" si="4"/>
        <v/>
      </c>
      <c r="K82">
        <v>0.224</v>
      </c>
      <c r="L82" t="str">
        <f t="shared" si="5"/>
        <v/>
      </c>
      <c r="M82" s="1">
        <v>40797</v>
      </c>
      <c r="O82" s="5" t="s">
        <v>154</v>
      </c>
      <c r="P82" t="s">
        <v>173</v>
      </c>
    </row>
    <row r="83" spans="2:16" ht="21" x14ac:dyDescent="0.35">
      <c r="B83" t="s">
        <v>25</v>
      </c>
      <c r="C83" t="s">
        <v>5</v>
      </c>
      <c r="D83" t="s">
        <v>6</v>
      </c>
      <c r="E83" t="s">
        <v>104</v>
      </c>
      <c r="F83">
        <v>10</v>
      </c>
      <c r="G83">
        <v>0</v>
      </c>
      <c r="H83" t="s">
        <v>161</v>
      </c>
      <c r="I83">
        <v>3</v>
      </c>
      <c r="J83" t="str">
        <f t="shared" si="4"/>
        <v/>
      </c>
      <c r="K83">
        <v>0.224</v>
      </c>
      <c r="L83" t="str">
        <f t="shared" si="5"/>
        <v/>
      </c>
      <c r="M83" s="1">
        <v>40797</v>
      </c>
      <c r="O83" s="5" t="s">
        <v>154</v>
      </c>
      <c r="P83" t="s">
        <v>173</v>
      </c>
    </row>
    <row r="84" spans="2:16" ht="21" x14ac:dyDescent="0.35">
      <c r="K84" t="s">
        <v>158</v>
      </c>
      <c r="L84">
        <f>SUM(L2:L83)</f>
        <v>310.42599999999999</v>
      </c>
      <c r="O84" s="7"/>
    </row>
    <row r="85" spans="2:16" ht="21" x14ac:dyDescent="0.35">
      <c r="K85" t="s">
        <v>159</v>
      </c>
      <c r="L85">
        <f>L84*1.065</f>
        <v>330.60368999999997</v>
      </c>
      <c r="O85" s="7"/>
    </row>
    <row r="86" spans="2:16" ht="21" x14ac:dyDescent="0.35">
      <c r="O86" s="7"/>
    </row>
    <row r="87" spans="2:16" ht="21" x14ac:dyDescent="0.35">
      <c r="J87">
        <f>149.3/4</f>
        <v>37.325000000000003</v>
      </c>
      <c r="O87" s="7"/>
    </row>
    <row r="88" spans="2:16" ht="21" x14ac:dyDescent="0.35">
      <c r="O88" s="7"/>
    </row>
    <row r="89" spans="2:16" ht="21" x14ac:dyDescent="0.35">
      <c r="O89" s="7"/>
    </row>
    <row r="90" spans="2:16" ht="21" x14ac:dyDescent="0.35">
      <c r="O90" s="7"/>
    </row>
    <row r="91" spans="2:16" ht="21" x14ac:dyDescent="0.35">
      <c r="O91" s="7"/>
    </row>
    <row r="92" spans="2:16" ht="21" x14ac:dyDescent="0.35">
      <c r="O92" s="7"/>
    </row>
    <row r="93" spans="2:16" ht="21" x14ac:dyDescent="0.35">
      <c r="O93" s="7"/>
    </row>
    <row r="94" spans="2:16" ht="21" x14ac:dyDescent="0.35">
      <c r="O94" s="7"/>
    </row>
    <row r="95" spans="2:16" ht="21" x14ac:dyDescent="0.35">
      <c r="O95" s="7"/>
    </row>
    <row r="96" spans="2:16" ht="21" x14ac:dyDescent="0.35">
      <c r="O96" s="7"/>
    </row>
    <row r="97" spans="15:15" ht="21" x14ac:dyDescent="0.35">
      <c r="O97" s="7"/>
    </row>
    <row r="98" spans="15:15" ht="21" x14ac:dyDescent="0.35">
      <c r="O98" s="7"/>
    </row>
  </sheetData>
  <autoFilter ref="A1:M78"/>
  <sortState ref="A2:P83">
    <sortCondition ref="A2:A83"/>
  </sortState>
  <pageMargins left="0.7" right="0.7" top="0.75" bottom="0.75" header="0.3" footer="0.3"/>
  <pageSetup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opLeftCell="E1" zoomScale="115" zoomScaleNormal="115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9.140625" style="4"/>
    <col min="2" max="2" width="13.28515625" bestFit="1" customWidth="1"/>
    <col min="4" max="4" width="20.28515625" bestFit="1" customWidth="1"/>
    <col min="5" max="5" width="20.140625" bestFit="1" customWidth="1"/>
    <col min="6" max="6" width="17.42578125" hidden="1" customWidth="1"/>
    <col min="7" max="8" width="20.28515625" hidden="1" customWidth="1"/>
    <col min="9" max="9" width="17.42578125" hidden="1" customWidth="1"/>
    <col min="10" max="10" width="17.42578125" style="11" customWidth="1"/>
    <col min="11" max="11" width="15.5703125" bestFit="1" customWidth="1"/>
    <col min="12" max="12" width="15.5703125" customWidth="1"/>
    <col min="13" max="13" width="11.85546875" bestFit="1" customWidth="1"/>
    <col min="14" max="14" width="21.85546875" style="6" bestFit="1" customWidth="1"/>
    <col min="15" max="15" width="15.7109375" bestFit="1" customWidth="1"/>
  </cols>
  <sheetData>
    <row r="1" spans="1:15" s="8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103</v>
      </c>
      <c r="F1" s="8" t="s">
        <v>107</v>
      </c>
      <c r="G1" s="8" t="s">
        <v>162</v>
      </c>
      <c r="H1" s="8" t="s">
        <v>163</v>
      </c>
      <c r="I1" s="8" t="s">
        <v>160</v>
      </c>
      <c r="J1" s="10" t="s">
        <v>156</v>
      </c>
      <c r="K1" s="8" t="s">
        <v>106</v>
      </c>
      <c r="L1" s="8" t="s">
        <v>155</v>
      </c>
      <c r="M1" s="8" t="s">
        <v>105</v>
      </c>
      <c r="N1" s="9" t="s">
        <v>113</v>
      </c>
      <c r="O1" s="8" t="s">
        <v>114</v>
      </c>
    </row>
    <row r="2" spans="1:15" ht="21" x14ac:dyDescent="0.35">
      <c r="B2" t="s">
        <v>4</v>
      </c>
      <c r="C2" t="s">
        <v>5</v>
      </c>
      <c r="D2" t="s">
        <v>6</v>
      </c>
      <c r="E2" t="s">
        <v>104</v>
      </c>
      <c r="F2">
        <v>10</v>
      </c>
      <c r="G2">
        <v>21</v>
      </c>
      <c r="H2">
        <v>21</v>
      </c>
      <c r="I2">
        <v>3</v>
      </c>
      <c r="J2" s="11">
        <f>IF((VALUE(G2)&gt;0),((G2-1)*I2),"")</f>
        <v>60</v>
      </c>
      <c r="K2">
        <v>0.224</v>
      </c>
      <c r="L2">
        <f>IF((J2&lt;&gt;""),(J2*K2),"")</f>
        <v>13.44</v>
      </c>
      <c r="M2" s="1">
        <v>40797</v>
      </c>
      <c r="O2" s="5" t="s">
        <v>154</v>
      </c>
    </row>
    <row r="3" spans="1:15" ht="21" x14ac:dyDescent="0.35">
      <c r="A3" s="4" t="s">
        <v>32</v>
      </c>
      <c r="B3" t="s">
        <v>33</v>
      </c>
      <c r="C3" t="s">
        <v>34</v>
      </c>
      <c r="D3" t="s">
        <v>35</v>
      </c>
      <c r="E3" t="s">
        <v>117</v>
      </c>
      <c r="F3">
        <v>1</v>
      </c>
      <c r="G3">
        <v>2</v>
      </c>
      <c r="H3">
        <v>2</v>
      </c>
      <c r="I3">
        <v>3</v>
      </c>
      <c r="J3" s="11">
        <f t="shared" ref="J3:J16" si="0">IF((VALUE(G3)&gt;0),((G3-1)*I3),"")</f>
        <v>3</v>
      </c>
      <c r="K3">
        <v>0.57999999999999996</v>
      </c>
      <c r="L3">
        <f t="shared" ref="L3:L16" si="1">IF((J3&lt;&gt;""),(J3*K3),"")</f>
        <v>1.7399999999999998</v>
      </c>
      <c r="M3" s="1">
        <v>40797</v>
      </c>
      <c r="O3" s="5" t="s">
        <v>154</v>
      </c>
    </row>
    <row r="4" spans="1:15" ht="21" x14ac:dyDescent="0.35">
      <c r="A4" s="4" t="s">
        <v>32</v>
      </c>
      <c r="B4" t="s">
        <v>36</v>
      </c>
      <c r="C4" t="s">
        <v>34</v>
      </c>
      <c r="D4" t="s">
        <v>35</v>
      </c>
      <c r="E4" t="s">
        <v>117</v>
      </c>
      <c r="F4">
        <v>1</v>
      </c>
      <c r="G4">
        <v>2</v>
      </c>
      <c r="H4">
        <v>2</v>
      </c>
      <c r="I4">
        <v>3</v>
      </c>
      <c r="J4" s="11">
        <f t="shared" si="0"/>
        <v>3</v>
      </c>
      <c r="K4">
        <v>0.57999999999999996</v>
      </c>
      <c r="L4">
        <f t="shared" si="1"/>
        <v>1.7399999999999998</v>
      </c>
      <c r="M4" s="1">
        <v>40797</v>
      </c>
      <c r="O4" s="5" t="s">
        <v>154</v>
      </c>
    </row>
    <row r="5" spans="1:15" ht="21" x14ac:dyDescent="0.35">
      <c r="A5" s="4" t="s">
        <v>118</v>
      </c>
      <c r="B5" t="s">
        <v>37</v>
      </c>
      <c r="C5" t="s">
        <v>27</v>
      </c>
      <c r="D5" t="s">
        <v>30</v>
      </c>
      <c r="E5" t="s">
        <v>119</v>
      </c>
      <c r="F5">
        <v>5</v>
      </c>
      <c r="G5">
        <v>4</v>
      </c>
      <c r="H5">
        <v>5</v>
      </c>
      <c r="I5">
        <v>3</v>
      </c>
      <c r="J5" s="11">
        <f t="shared" si="0"/>
        <v>9</v>
      </c>
      <c r="K5">
        <v>0.126</v>
      </c>
      <c r="L5">
        <f t="shared" si="1"/>
        <v>1.1339999999999999</v>
      </c>
      <c r="M5" s="1">
        <v>40797</v>
      </c>
      <c r="O5" s="5" t="s">
        <v>154</v>
      </c>
    </row>
    <row r="6" spans="1:15" ht="21" x14ac:dyDescent="0.35">
      <c r="A6" s="4" t="s">
        <v>123</v>
      </c>
      <c r="B6" t="s">
        <v>38</v>
      </c>
      <c r="C6" t="s">
        <v>27</v>
      </c>
      <c r="D6" t="s">
        <v>30</v>
      </c>
      <c r="E6" t="s">
        <v>120</v>
      </c>
      <c r="F6">
        <v>5</v>
      </c>
      <c r="G6">
        <v>4</v>
      </c>
      <c r="H6">
        <v>5</v>
      </c>
      <c r="I6">
        <v>3</v>
      </c>
      <c r="J6" s="11">
        <f t="shared" si="0"/>
        <v>9</v>
      </c>
      <c r="K6">
        <v>0.126</v>
      </c>
      <c r="L6">
        <f t="shared" si="1"/>
        <v>1.1339999999999999</v>
      </c>
      <c r="M6" s="1">
        <v>40797</v>
      </c>
      <c r="O6" s="5" t="s">
        <v>154</v>
      </c>
    </row>
    <row r="7" spans="1:15" ht="21" x14ac:dyDescent="0.35">
      <c r="A7" s="4" t="s">
        <v>41</v>
      </c>
      <c r="B7" t="s">
        <v>42</v>
      </c>
      <c r="C7" t="s">
        <v>43</v>
      </c>
      <c r="D7" t="s">
        <v>108</v>
      </c>
      <c r="E7" t="s">
        <v>116</v>
      </c>
      <c r="F7">
        <v>1</v>
      </c>
      <c r="G7">
        <v>2</v>
      </c>
      <c r="H7">
        <v>2</v>
      </c>
      <c r="I7">
        <v>3</v>
      </c>
      <c r="J7" s="11">
        <f t="shared" si="0"/>
        <v>3</v>
      </c>
      <c r="K7">
        <v>2.39</v>
      </c>
      <c r="L7">
        <f t="shared" si="1"/>
        <v>7.17</v>
      </c>
      <c r="M7" s="1">
        <v>40797</v>
      </c>
      <c r="N7" s="6" t="s">
        <v>115</v>
      </c>
      <c r="O7" s="5" t="s">
        <v>154</v>
      </c>
    </row>
    <row r="8" spans="1:15" ht="21" x14ac:dyDescent="0.35">
      <c r="A8" s="4" t="s">
        <v>125</v>
      </c>
      <c r="B8" t="s">
        <v>50</v>
      </c>
      <c r="C8" t="s">
        <v>27</v>
      </c>
      <c r="D8" t="s">
        <v>51</v>
      </c>
      <c r="E8" t="s">
        <v>128</v>
      </c>
      <c r="F8">
        <v>1</v>
      </c>
      <c r="G8">
        <v>10</v>
      </c>
      <c r="H8">
        <v>10</v>
      </c>
      <c r="I8">
        <v>3</v>
      </c>
      <c r="J8" s="11">
        <f t="shared" si="0"/>
        <v>27</v>
      </c>
      <c r="K8">
        <v>0.44</v>
      </c>
      <c r="L8">
        <f t="shared" si="1"/>
        <v>11.88</v>
      </c>
      <c r="M8" s="1">
        <v>40798</v>
      </c>
      <c r="O8" s="5" t="s">
        <v>154</v>
      </c>
    </row>
    <row r="9" spans="1:15" ht="21" x14ac:dyDescent="0.35">
      <c r="A9" s="4" t="s">
        <v>126</v>
      </c>
      <c r="B9" t="s">
        <v>61</v>
      </c>
      <c r="C9" t="s">
        <v>27</v>
      </c>
      <c r="D9" t="s">
        <v>51</v>
      </c>
      <c r="E9" t="s">
        <v>131</v>
      </c>
      <c r="F9">
        <v>1</v>
      </c>
      <c r="G9">
        <v>3</v>
      </c>
      <c r="H9">
        <v>3</v>
      </c>
      <c r="I9">
        <v>3</v>
      </c>
      <c r="J9" s="11">
        <f t="shared" si="0"/>
        <v>6</v>
      </c>
      <c r="K9">
        <v>2.11</v>
      </c>
      <c r="L9">
        <f t="shared" si="1"/>
        <v>12.66</v>
      </c>
      <c r="M9" s="1">
        <v>40803</v>
      </c>
      <c r="O9" s="5" t="s">
        <v>154</v>
      </c>
    </row>
    <row r="10" spans="1:15" ht="21" x14ac:dyDescent="0.35">
      <c r="A10" s="4" t="s">
        <v>69</v>
      </c>
      <c r="B10" t="s">
        <v>70</v>
      </c>
      <c r="C10" t="s">
        <v>71</v>
      </c>
      <c r="D10" t="s">
        <v>6</v>
      </c>
      <c r="E10" t="s">
        <v>132</v>
      </c>
      <c r="F10">
        <v>1</v>
      </c>
      <c r="G10">
        <v>2</v>
      </c>
      <c r="H10">
        <v>2</v>
      </c>
      <c r="I10">
        <v>3</v>
      </c>
      <c r="J10" s="11">
        <f>IF((VALUE(G10)&gt;0),((G10-1)*I10),"")</f>
        <v>3</v>
      </c>
      <c r="K10">
        <v>0.34</v>
      </c>
      <c r="L10">
        <f t="shared" si="1"/>
        <v>1.02</v>
      </c>
      <c r="M10" s="1">
        <v>40804</v>
      </c>
      <c r="O10" s="5" t="s">
        <v>154</v>
      </c>
    </row>
    <row r="11" spans="1:15" ht="21" x14ac:dyDescent="0.35">
      <c r="A11" s="4" t="s">
        <v>72</v>
      </c>
      <c r="B11" t="s">
        <v>73</v>
      </c>
      <c r="C11" t="s">
        <v>74</v>
      </c>
      <c r="D11" t="s">
        <v>6</v>
      </c>
      <c r="E11" t="s">
        <v>134</v>
      </c>
      <c r="F11">
        <v>1</v>
      </c>
      <c r="G11">
        <v>2</v>
      </c>
      <c r="H11">
        <v>2</v>
      </c>
      <c r="I11">
        <v>3</v>
      </c>
      <c r="J11" s="11">
        <f t="shared" si="0"/>
        <v>3</v>
      </c>
      <c r="K11">
        <v>1.69</v>
      </c>
      <c r="L11">
        <f t="shared" si="1"/>
        <v>5.07</v>
      </c>
      <c r="M11" s="1">
        <v>40804</v>
      </c>
      <c r="O11" s="5" t="s">
        <v>154</v>
      </c>
    </row>
    <row r="12" spans="1:15" ht="21" x14ac:dyDescent="0.35">
      <c r="A12" s="4" t="s">
        <v>75</v>
      </c>
      <c r="B12" t="s">
        <v>76</v>
      </c>
      <c r="C12" t="s">
        <v>77</v>
      </c>
      <c r="D12" t="s">
        <v>6</v>
      </c>
      <c r="E12" t="s">
        <v>133</v>
      </c>
      <c r="F12">
        <v>1</v>
      </c>
      <c r="G12">
        <v>2</v>
      </c>
      <c r="H12">
        <v>2</v>
      </c>
      <c r="I12">
        <v>3</v>
      </c>
      <c r="J12" s="11">
        <f t="shared" si="0"/>
        <v>3</v>
      </c>
      <c r="K12">
        <v>1.85</v>
      </c>
      <c r="L12">
        <f t="shared" si="1"/>
        <v>5.5500000000000007</v>
      </c>
      <c r="M12" s="1">
        <v>40804</v>
      </c>
      <c r="O12" s="5" t="s">
        <v>154</v>
      </c>
    </row>
    <row r="13" spans="1:15" ht="21" x14ac:dyDescent="0.35">
      <c r="A13" s="4" t="s">
        <v>78</v>
      </c>
      <c r="B13" t="s">
        <v>79</v>
      </c>
      <c r="C13" t="s">
        <v>80</v>
      </c>
      <c r="D13" t="s">
        <v>111</v>
      </c>
      <c r="E13" t="s">
        <v>136</v>
      </c>
      <c r="F13">
        <v>1</v>
      </c>
      <c r="G13">
        <v>2</v>
      </c>
      <c r="H13">
        <v>2</v>
      </c>
      <c r="I13">
        <v>3</v>
      </c>
      <c r="J13" s="11">
        <f t="shared" si="0"/>
        <v>3</v>
      </c>
      <c r="K13">
        <v>4.54</v>
      </c>
      <c r="L13">
        <f t="shared" si="1"/>
        <v>13.620000000000001</v>
      </c>
      <c r="M13" s="1">
        <v>40804</v>
      </c>
      <c r="O13" s="5" t="s">
        <v>154</v>
      </c>
    </row>
    <row r="14" spans="1:15" ht="21" x14ac:dyDescent="0.35">
      <c r="A14" s="4" t="s">
        <v>124</v>
      </c>
      <c r="B14" t="s">
        <v>81</v>
      </c>
      <c r="C14" t="s">
        <v>82</v>
      </c>
      <c r="D14" t="s">
        <v>83</v>
      </c>
      <c r="E14" t="s">
        <v>137</v>
      </c>
      <c r="F14">
        <v>1</v>
      </c>
      <c r="G14">
        <v>4</v>
      </c>
      <c r="H14">
        <v>4</v>
      </c>
      <c r="I14">
        <v>3</v>
      </c>
      <c r="J14" s="11">
        <f t="shared" si="0"/>
        <v>9</v>
      </c>
      <c r="K14">
        <v>1.36</v>
      </c>
      <c r="L14">
        <f t="shared" si="1"/>
        <v>12.24</v>
      </c>
      <c r="M14" s="1">
        <v>40804</v>
      </c>
      <c r="O14" s="5" t="s">
        <v>154</v>
      </c>
    </row>
    <row r="15" spans="1:15" ht="21" x14ac:dyDescent="0.35">
      <c r="A15" s="4" t="s">
        <v>122</v>
      </c>
      <c r="B15" t="s">
        <v>84</v>
      </c>
      <c r="C15" t="s">
        <v>82</v>
      </c>
      <c r="D15" t="s">
        <v>83</v>
      </c>
      <c r="E15" t="s">
        <v>138</v>
      </c>
      <c r="F15">
        <v>1</v>
      </c>
      <c r="G15">
        <v>2</v>
      </c>
      <c r="H15">
        <v>1</v>
      </c>
      <c r="I15">
        <v>3</v>
      </c>
      <c r="J15" s="11">
        <f t="shared" si="0"/>
        <v>3</v>
      </c>
      <c r="K15">
        <v>2.56</v>
      </c>
      <c r="L15">
        <f t="shared" si="1"/>
        <v>7.68</v>
      </c>
      <c r="M15" s="1">
        <v>40804</v>
      </c>
      <c r="O15" s="5" t="s">
        <v>154</v>
      </c>
    </row>
    <row r="16" spans="1:15" ht="21" x14ac:dyDescent="0.35">
      <c r="A16" s="4">
        <v>500</v>
      </c>
      <c r="B16" t="s">
        <v>85</v>
      </c>
      <c r="C16" t="s">
        <v>82</v>
      </c>
      <c r="D16" t="s">
        <v>83</v>
      </c>
      <c r="E16" t="s">
        <v>139</v>
      </c>
      <c r="F16">
        <v>1</v>
      </c>
      <c r="G16">
        <v>3</v>
      </c>
      <c r="H16">
        <v>3</v>
      </c>
      <c r="I16">
        <v>3</v>
      </c>
      <c r="J16" s="11">
        <f t="shared" si="0"/>
        <v>6</v>
      </c>
      <c r="K16">
        <v>1.36</v>
      </c>
      <c r="L16">
        <f t="shared" si="1"/>
        <v>8.16</v>
      </c>
      <c r="M16" s="1">
        <v>40804</v>
      </c>
      <c r="O16" s="5" t="s">
        <v>154</v>
      </c>
    </row>
    <row r="17" spans="1:15" ht="21" x14ac:dyDescent="0.35">
      <c r="A17" s="4" t="s">
        <v>89</v>
      </c>
      <c r="B17" t="s">
        <v>90</v>
      </c>
      <c r="C17" t="s">
        <v>27</v>
      </c>
      <c r="D17" t="s">
        <v>110</v>
      </c>
      <c r="E17" t="s">
        <v>140</v>
      </c>
      <c r="F17">
        <v>1</v>
      </c>
      <c r="G17">
        <v>3</v>
      </c>
      <c r="H17">
        <v>3</v>
      </c>
      <c r="I17">
        <v>3</v>
      </c>
      <c r="J17" s="11">
        <f t="shared" ref="J17:J24" si="2">IF((VALUE(G17)&gt;0),((G17-1)*I17),"")</f>
        <v>6</v>
      </c>
      <c r="K17">
        <v>0.86</v>
      </c>
      <c r="L17">
        <f t="shared" ref="L17:L24" si="3">IF((J17&lt;&gt;""),(J17*K17),"")</f>
        <v>5.16</v>
      </c>
      <c r="M17" s="1">
        <v>40804</v>
      </c>
      <c r="O17" s="5" t="s">
        <v>154</v>
      </c>
    </row>
    <row r="18" spans="1:15" ht="21" x14ac:dyDescent="0.35">
      <c r="A18" s="4">
        <v>150</v>
      </c>
      <c r="B18" t="s">
        <v>92</v>
      </c>
      <c r="C18" t="s">
        <v>164</v>
      </c>
      <c r="D18" t="s">
        <v>30</v>
      </c>
      <c r="E18" t="s">
        <v>141</v>
      </c>
      <c r="F18">
        <v>1</v>
      </c>
      <c r="G18">
        <v>3</v>
      </c>
      <c r="H18">
        <v>3</v>
      </c>
      <c r="I18">
        <v>3</v>
      </c>
      <c r="J18" s="11">
        <f t="shared" si="2"/>
        <v>6</v>
      </c>
      <c r="K18">
        <v>0.97</v>
      </c>
      <c r="L18">
        <f t="shared" si="3"/>
        <v>5.82</v>
      </c>
      <c r="M18" s="1">
        <v>40804</v>
      </c>
      <c r="O18" s="5" t="s">
        <v>154</v>
      </c>
    </row>
    <row r="19" spans="1:15" ht="21" x14ac:dyDescent="0.35">
      <c r="A19" s="4" t="s">
        <v>142</v>
      </c>
      <c r="B19" t="s">
        <v>94</v>
      </c>
      <c r="C19" t="s">
        <v>27</v>
      </c>
      <c r="D19" t="s">
        <v>30</v>
      </c>
      <c r="E19" t="s">
        <v>143</v>
      </c>
      <c r="F19">
        <v>5</v>
      </c>
      <c r="G19">
        <v>7</v>
      </c>
      <c r="H19">
        <v>7</v>
      </c>
      <c r="I19">
        <v>3</v>
      </c>
      <c r="J19" s="11">
        <f t="shared" si="2"/>
        <v>18</v>
      </c>
      <c r="K19">
        <v>0.126</v>
      </c>
      <c r="L19">
        <f t="shared" si="3"/>
        <v>2.2679999999999998</v>
      </c>
      <c r="M19" s="1">
        <v>40804</v>
      </c>
      <c r="O19" s="5" t="s">
        <v>154</v>
      </c>
    </row>
    <row r="20" spans="1:15" ht="21" x14ac:dyDescent="0.35">
      <c r="A20" s="4" t="s">
        <v>100</v>
      </c>
      <c r="B20" t="s">
        <v>101</v>
      </c>
      <c r="C20" t="s">
        <v>165</v>
      </c>
      <c r="D20" t="s">
        <v>109</v>
      </c>
      <c r="E20" t="s">
        <v>127</v>
      </c>
      <c r="F20">
        <v>1</v>
      </c>
      <c r="G20">
        <v>3</v>
      </c>
      <c r="H20">
        <v>3</v>
      </c>
      <c r="I20">
        <v>3</v>
      </c>
      <c r="J20" s="11">
        <f t="shared" si="2"/>
        <v>6</v>
      </c>
      <c r="K20">
        <v>0.63</v>
      </c>
      <c r="L20">
        <f t="shared" si="3"/>
        <v>3.7800000000000002</v>
      </c>
      <c r="M20" s="1">
        <v>40798</v>
      </c>
      <c r="O20" s="5" t="s">
        <v>154</v>
      </c>
    </row>
    <row r="21" spans="1:15" ht="21" x14ac:dyDescent="0.35">
      <c r="A21" s="4" t="s">
        <v>150</v>
      </c>
      <c r="B21" t="s">
        <v>130</v>
      </c>
      <c r="C21" t="s">
        <v>80</v>
      </c>
      <c r="D21" t="s">
        <v>135</v>
      </c>
      <c r="E21" t="s">
        <v>144</v>
      </c>
      <c r="F21">
        <v>1</v>
      </c>
      <c r="G21">
        <v>2</v>
      </c>
      <c r="H21">
        <v>2</v>
      </c>
      <c r="I21">
        <v>3</v>
      </c>
      <c r="J21" s="11">
        <f t="shared" si="2"/>
        <v>3</v>
      </c>
      <c r="K21">
        <v>1.25</v>
      </c>
      <c r="L21">
        <f t="shared" si="3"/>
        <v>3.75</v>
      </c>
      <c r="M21" s="1">
        <v>40804</v>
      </c>
      <c r="O21" s="5" t="s">
        <v>154</v>
      </c>
    </row>
    <row r="22" spans="1:15" ht="21" x14ac:dyDescent="0.35">
      <c r="A22" s="4" t="s">
        <v>146</v>
      </c>
      <c r="B22" t="s">
        <v>148</v>
      </c>
      <c r="C22" t="s">
        <v>147</v>
      </c>
      <c r="D22" t="s">
        <v>149</v>
      </c>
      <c r="E22" t="s">
        <v>145</v>
      </c>
      <c r="F22">
        <v>1</v>
      </c>
      <c r="G22">
        <v>2</v>
      </c>
      <c r="H22">
        <v>2</v>
      </c>
      <c r="I22">
        <v>3</v>
      </c>
      <c r="J22" s="11">
        <f t="shared" si="2"/>
        <v>3</v>
      </c>
      <c r="K22">
        <v>7.08</v>
      </c>
      <c r="L22">
        <f t="shared" si="3"/>
        <v>21.240000000000002</v>
      </c>
      <c r="M22" s="1">
        <v>40804</v>
      </c>
      <c r="O22" s="5" t="s">
        <v>154</v>
      </c>
    </row>
    <row r="23" spans="1:15" ht="21" x14ac:dyDescent="0.35">
      <c r="A23" s="4" t="s">
        <v>151</v>
      </c>
      <c r="B23" s="2" t="s">
        <v>130</v>
      </c>
      <c r="C23" t="s">
        <v>147</v>
      </c>
      <c r="D23" t="s">
        <v>149</v>
      </c>
      <c r="E23" t="s">
        <v>152</v>
      </c>
      <c r="F23">
        <v>1</v>
      </c>
      <c r="G23">
        <v>2</v>
      </c>
      <c r="H23">
        <v>2</v>
      </c>
      <c r="I23">
        <v>3</v>
      </c>
      <c r="J23" s="11">
        <f t="shared" si="2"/>
        <v>3</v>
      </c>
      <c r="K23">
        <v>0.59</v>
      </c>
      <c r="L23">
        <f t="shared" si="3"/>
        <v>1.77</v>
      </c>
      <c r="M23" s="1">
        <v>40804</v>
      </c>
      <c r="O23" s="5" t="s">
        <v>154</v>
      </c>
    </row>
    <row r="24" spans="1:15" ht="21" x14ac:dyDescent="0.35">
      <c r="A24" s="4" t="s">
        <v>153</v>
      </c>
      <c r="C24" t="s">
        <v>167</v>
      </c>
      <c r="D24" t="s">
        <v>168</v>
      </c>
      <c r="E24" t="s">
        <v>129</v>
      </c>
      <c r="F24">
        <v>4</v>
      </c>
      <c r="G24">
        <v>2</v>
      </c>
      <c r="H24">
        <v>4</v>
      </c>
      <c r="I24">
        <v>4</v>
      </c>
      <c r="J24" s="11">
        <f t="shared" si="2"/>
        <v>4</v>
      </c>
      <c r="K24">
        <v>37.325000000000003</v>
      </c>
      <c r="L24">
        <f t="shared" si="3"/>
        <v>149.30000000000001</v>
      </c>
      <c r="O24" s="5" t="s">
        <v>157</v>
      </c>
    </row>
    <row r="25" spans="1:15" ht="21" x14ac:dyDescent="0.35">
      <c r="K25" t="s">
        <v>158</v>
      </c>
      <c r="L25">
        <f>SUM(L2:L24)</f>
        <v>297.32600000000002</v>
      </c>
      <c r="O25" s="7"/>
    </row>
    <row r="26" spans="1:15" ht="21" x14ac:dyDescent="0.35">
      <c r="K26" t="s">
        <v>159</v>
      </c>
      <c r="L26">
        <f>L25*1.065</f>
        <v>316.65219000000002</v>
      </c>
      <c r="O26" s="7"/>
    </row>
    <row r="27" spans="1:15" ht="21" x14ac:dyDescent="0.35">
      <c r="O27" s="7"/>
    </row>
    <row r="28" spans="1:15" ht="21" x14ac:dyDescent="0.35">
      <c r="J28" s="11">
        <f>149.3/4</f>
        <v>37.325000000000003</v>
      </c>
      <c r="O28" s="7"/>
    </row>
    <row r="29" spans="1:15" ht="21" x14ac:dyDescent="0.35">
      <c r="O29" s="7"/>
    </row>
    <row r="30" spans="1:15" ht="21" x14ac:dyDescent="0.35">
      <c r="O30" s="7"/>
    </row>
    <row r="31" spans="1:15" ht="21" x14ac:dyDescent="0.35">
      <c r="O31" s="7"/>
    </row>
    <row r="32" spans="1:15" ht="21" x14ac:dyDescent="0.35">
      <c r="O32" s="7"/>
    </row>
    <row r="33" spans="15:15" ht="21" x14ac:dyDescent="0.35">
      <c r="O33" s="7"/>
    </row>
    <row r="34" spans="15:15" ht="21" x14ac:dyDescent="0.35">
      <c r="O34" s="7"/>
    </row>
    <row r="35" spans="15:15" ht="21" x14ac:dyDescent="0.35">
      <c r="O35" s="7"/>
    </row>
    <row r="36" spans="15:15" ht="21" x14ac:dyDescent="0.35">
      <c r="O36" s="7"/>
    </row>
    <row r="37" spans="15:15" ht="21" x14ac:dyDescent="0.35">
      <c r="O37" s="7"/>
    </row>
    <row r="38" spans="15:15" ht="21" x14ac:dyDescent="0.35">
      <c r="O38" s="7"/>
    </row>
    <row r="39" spans="15:15" ht="21" x14ac:dyDescent="0.35">
      <c r="O39" s="7"/>
    </row>
  </sheetData>
  <autoFilter ref="A1:M20"/>
  <pageMargins left="0.7" right="0.7" top="0.75" bottom="0.75" header="0.3" footer="0.3"/>
  <pageSetup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8"/>
  <sheetViews>
    <sheetView zoomScaleNormal="100" workbookViewId="0">
      <pane ySplit="1" topLeftCell="A73" activePane="bottomLeft" state="frozen"/>
      <selection pane="bottomLeft" activeCell="A2" sqref="A2:IV83"/>
    </sheetView>
  </sheetViews>
  <sheetFormatPr defaultRowHeight="15" x14ac:dyDescent="0.25"/>
  <cols>
    <col min="1" max="1" width="9.140625" style="4"/>
    <col min="2" max="2" width="13.28515625" bestFit="1" customWidth="1"/>
    <col min="4" max="4" width="20.28515625" bestFit="1" customWidth="1"/>
    <col min="5" max="5" width="20.140625" bestFit="1" customWidth="1"/>
    <col min="6" max="6" width="17.42578125" hidden="1" customWidth="1"/>
    <col min="7" max="8" width="20.28515625" hidden="1" customWidth="1"/>
    <col min="9" max="10" width="17.42578125" hidden="1" customWidth="1"/>
    <col min="11" max="12" width="15.5703125" hidden="1" customWidth="1"/>
    <col min="13" max="13" width="11.85546875" hidden="1" customWidth="1"/>
    <col min="14" max="14" width="21.85546875" style="6" hidden="1" customWidth="1"/>
    <col min="15" max="15" width="15.7109375" hidden="1" customWidth="1"/>
  </cols>
  <sheetData>
    <row r="1" spans="1:16" s="8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103</v>
      </c>
      <c r="F1" s="8" t="s">
        <v>107</v>
      </c>
      <c r="G1" s="8" t="s">
        <v>162</v>
      </c>
      <c r="H1" s="8" t="s">
        <v>163</v>
      </c>
      <c r="I1" s="8" t="s">
        <v>160</v>
      </c>
      <c r="J1" s="8" t="s">
        <v>156</v>
      </c>
      <c r="K1" s="8" t="s">
        <v>106</v>
      </c>
      <c r="L1" s="8" t="s">
        <v>155</v>
      </c>
      <c r="M1" s="8" t="s">
        <v>105</v>
      </c>
      <c r="N1" s="9" t="s">
        <v>113</v>
      </c>
      <c r="O1" s="8" t="s">
        <v>114</v>
      </c>
      <c r="P1" s="8" t="s">
        <v>172</v>
      </c>
    </row>
    <row r="2" spans="1:16" ht="21" x14ac:dyDescent="0.35">
      <c r="B2" t="s">
        <v>4</v>
      </c>
      <c r="C2" t="s">
        <v>5</v>
      </c>
      <c r="D2" t="s">
        <v>6</v>
      </c>
      <c r="E2" t="s">
        <v>104</v>
      </c>
      <c r="F2">
        <v>10</v>
      </c>
      <c r="G2">
        <v>21</v>
      </c>
      <c r="H2">
        <v>21</v>
      </c>
      <c r="I2">
        <v>3</v>
      </c>
      <c r="J2">
        <f>IF((VALUE(G2)&gt;0),((G2-1)*I2),"")</f>
        <v>60</v>
      </c>
      <c r="K2">
        <v>0.224</v>
      </c>
      <c r="L2">
        <f>IF((J2&lt;&gt;""),(J2*K2),"")</f>
        <v>13.44</v>
      </c>
      <c r="M2" s="1">
        <v>40797</v>
      </c>
      <c r="O2" s="5" t="s">
        <v>154</v>
      </c>
      <c r="P2" t="s">
        <v>173</v>
      </c>
    </row>
    <row r="3" spans="1:16" ht="21" x14ac:dyDescent="0.35">
      <c r="B3" t="s">
        <v>7</v>
      </c>
      <c r="C3" t="s">
        <v>5</v>
      </c>
      <c r="D3" t="s">
        <v>6</v>
      </c>
      <c r="E3" t="s">
        <v>104</v>
      </c>
      <c r="F3">
        <v>10</v>
      </c>
      <c r="G3">
        <v>0</v>
      </c>
      <c r="H3" t="s">
        <v>161</v>
      </c>
      <c r="I3">
        <v>3</v>
      </c>
      <c r="J3" t="str">
        <f t="shared" ref="J3:J68" si="0">IF((VALUE(G3)&gt;0),((G3-1)*I3),"")</f>
        <v/>
      </c>
      <c r="K3">
        <v>0.224</v>
      </c>
      <c r="L3" t="str">
        <f t="shared" ref="L3:L66" si="1">IF((J3&lt;&gt;""),(J3*K3),"")</f>
        <v/>
      </c>
      <c r="M3" s="1">
        <v>40797</v>
      </c>
      <c r="O3" s="5" t="s">
        <v>154</v>
      </c>
      <c r="P3" t="s">
        <v>173</v>
      </c>
    </row>
    <row r="4" spans="1:16" ht="21" x14ac:dyDescent="0.35">
      <c r="B4" t="s">
        <v>8</v>
      </c>
      <c r="C4" t="s">
        <v>5</v>
      </c>
      <c r="D4" t="s">
        <v>6</v>
      </c>
      <c r="E4" t="s">
        <v>104</v>
      </c>
      <c r="F4">
        <v>10</v>
      </c>
      <c r="G4">
        <v>0</v>
      </c>
      <c r="H4" t="s">
        <v>161</v>
      </c>
      <c r="I4">
        <v>3</v>
      </c>
      <c r="J4" t="str">
        <f t="shared" si="0"/>
        <v/>
      </c>
      <c r="K4">
        <v>0.224</v>
      </c>
      <c r="L4" t="str">
        <f t="shared" si="1"/>
        <v/>
      </c>
      <c r="M4" s="1">
        <v>40797</v>
      </c>
      <c r="O4" s="5" t="s">
        <v>154</v>
      </c>
      <c r="P4" t="s">
        <v>173</v>
      </c>
    </row>
    <row r="5" spans="1:16" ht="21" x14ac:dyDescent="0.35">
      <c r="B5" t="s">
        <v>9</v>
      </c>
      <c r="C5" t="s">
        <v>5</v>
      </c>
      <c r="D5" t="s">
        <v>6</v>
      </c>
      <c r="E5" t="s">
        <v>104</v>
      </c>
      <c r="F5">
        <v>10</v>
      </c>
      <c r="G5">
        <v>0</v>
      </c>
      <c r="H5" t="s">
        <v>161</v>
      </c>
      <c r="I5">
        <v>3</v>
      </c>
      <c r="J5" t="str">
        <f t="shared" si="0"/>
        <v/>
      </c>
      <c r="K5">
        <v>0.224</v>
      </c>
      <c r="L5" t="str">
        <f t="shared" si="1"/>
        <v/>
      </c>
      <c r="M5" s="1">
        <v>40797</v>
      </c>
      <c r="O5" s="5" t="s">
        <v>154</v>
      </c>
      <c r="P5" t="s">
        <v>173</v>
      </c>
    </row>
    <row r="6" spans="1:16" ht="21" x14ac:dyDescent="0.35">
      <c r="B6" t="s">
        <v>10</v>
      </c>
      <c r="C6" t="s">
        <v>5</v>
      </c>
      <c r="D6" t="s">
        <v>6</v>
      </c>
      <c r="E6" t="s">
        <v>104</v>
      </c>
      <c r="F6">
        <v>10</v>
      </c>
      <c r="G6">
        <v>0</v>
      </c>
      <c r="H6" t="s">
        <v>161</v>
      </c>
      <c r="I6">
        <v>3</v>
      </c>
      <c r="J6" t="str">
        <f t="shared" si="0"/>
        <v/>
      </c>
      <c r="K6">
        <v>0.224</v>
      </c>
      <c r="L6" t="str">
        <f t="shared" si="1"/>
        <v/>
      </c>
      <c r="M6" s="1">
        <v>40797</v>
      </c>
      <c r="O6" s="5" t="s">
        <v>154</v>
      </c>
      <c r="P6" t="s">
        <v>173</v>
      </c>
    </row>
    <row r="7" spans="1:16" ht="21" x14ac:dyDescent="0.35">
      <c r="B7" t="s">
        <v>11</v>
      </c>
      <c r="C7" t="s">
        <v>5</v>
      </c>
      <c r="D7" t="s">
        <v>6</v>
      </c>
      <c r="E7" t="s">
        <v>104</v>
      </c>
      <c r="F7">
        <v>10</v>
      </c>
      <c r="G7">
        <v>0</v>
      </c>
      <c r="H7" t="s">
        <v>161</v>
      </c>
      <c r="I7">
        <v>3</v>
      </c>
      <c r="J7" t="str">
        <f t="shared" si="0"/>
        <v/>
      </c>
      <c r="K7">
        <v>0.224</v>
      </c>
      <c r="L7" t="str">
        <f t="shared" si="1"/>
        <v/>
      </c>
      <c r="M7" s="1">
        <v>40797</v>
      </c>
      <c r="O7" s="5" t="s">
        <v>154</v>
      </c>
      <c r="P7" t="s">
        <v>173</v>
      </c>
    </row>
    <row r="8" spans="1:16" ht="21" x14ac:dyDescent="0.35">
      <c r="B8" t="s">
        <v>12</v>
      </c>
      <c r="C8" t="s">
        <v>5</v>
      </c>
      <c r="D8" t="s">
        <v>6</v>
      </c>
      <c r="E8" t="s">
        <v>104</v>
      </c>
      <c r="F8">
        <v>10</v>
      </c>
      <c r="G8">
        <v>0</v>
      </c>
      <c r="H8" t="s">
        <v>161</v>
      </c>
      <c r="I8">
        <v>3</v>
      </c>
      <c r="J8" t="str">
        <f t="shared" si="0"/>
        <v/>
      </c>
      <c r="K8">
        <v>0.224</v>
      </c>
      <c r="L8" t="str">
        <f t="shared" si="1"/>
        <v/>
      </c>
      <c r="M8" s="1">
        <v>40797</v>
      </c>
      <c r="O8" s="5" t="s">
        <v>154</v>
      </c>
      <c r="P8" t="s">
        <v>173</v>
      </c>
    </row>
    <row r="9" spans="1:16" ht="21" x14ac:dyDescent="0.35">
      <c r="B9" t="s">
        <v>13</v>
      </c>
      <c r="C9" t="s">
        <v>5</v>
      </c>
      <c r="D9" t="s">
        <v>6</v>
      </c>
      <c r="E9" t="s">
        <v>104</v>
      </c>
      <c r="F9">
        <v>10</v>
      </c>
      <c r="G9">
        <v>0</v>
      </c>
      <c r="H9" t="s">
        <v>161</v>
      </c>
      <c r="I9">
        <v>3</v>
      </c>
      <c r="J9" t="str">
        <f t="shared" si="0"/>
        <v/>
      </c>
      <c r="K9">
        <v>0.224</v>
      </c>
      <c r="L9" t="str">
        <f t="shared" si="1"/>
        <v/>
      </c>
      <c r="M9" s="1">
        <v>40797</v>
      </c>
      <c r="O9" s="5" t="s">
        <v>154</v>
      </c>
      <c r="P9" t="s">
        <v>173</v>
      </c>
    </row>
    <row r="10" spans="1:16" ht="21" x14ac:dyDescent="0.35">
      <c r="B10" t="s">
        <v>14</v>
      </c>
      <c r="C10" t="s">
        <v>5</v>
      </c>
      <c r="D10" t="s">
        <v>6</v>
      </c>
      <c r="E10" t="s">
        <v>104</v>
      </c>
      <c r="F10">
        <v>10</v>
      </c>
      <c r="G10">
        <v>0</v>
      </c>
      <c r="H10" t="s">
        <v>161</v>
      </c>
      <c r="I10">
        <v>3</v>
      </c>
      <c r="J10" t="str">
        <f t="shared" si="0"/>
        <v/>
      </c>
      <c r="K10">
        <v>0.224</v>
      </c>
      <c r="L10" t="str">
        <f t="shared" si="1"/>
        <v/>
      </c>
      <c r="M10" s="1">
        <v>40797</v>
      </c>
      <c r="O10" s="5" t="s">
        <v>154</v>
      </c>
      <c r="P10" t="s">
        <v>173</v>
      </c>
    </row>
    <row r="11" spans="1:16" ht="21" x14ac:dyDescent="0.35">
      <c r="B11" t="s">
        <v>15</v>
      </c>
      <c r="C11" t="s">
        <v>5</v>
      </c>
      <c r="D11" t="s">
        <v>6</v>
      </c>
      <c r="E11" t="s">
        <v>104</v>
      </c>
      <c r="F11">
        <v>10</v>
      </c>
      <c r="G11">
        <v>0</v>
      </c>
      <c r="H11" t="s">
        <v>161</v>
      </c>
      <c r="I11">
        <v>3</v>
      </c>
      <c r="J11" t="str">
        <f t="shared" si="0"/>
        <v/>
      </c>
      <c r="K11">
        <v>0.224</v>
      </c>
      <c r="L11" t="str">
        <f t="shared" si="1"/>
        <v/>
      </c>
      <c r="M11" s="1">
        <v>40797</v>
      </c>
      <c r="O11" s="5" t="s">
        <v>154</v>
      </c>
      <c r="P11" t="s">
        <v>173</v>
      </c>
    </row>
    <row r="12" spans="1:16" ht="21" x14ac:dyDescent="0.35">
      <c r="B12" t="s">
        <v>16</v>
      </c>
      <c r="C12" t="s">
        <v>5</v>
      </c>
      <c r="D12" t="s">
        <v>6</v>
      </c>
      <c r="E12" t="s">
        <v>104</v>
      </c>
      <c r="F12">
        <v>10</v>
      </c>
      <c r="G12">
        <v>0</v>
      </c>
      <c r="H12" t="s">
        <v>161</v>
      </c>
      <c r="I12">
        <v>3</v>
      </c>
      <c r="J12" t="str">
        <f t="shared" si="0"/>
        <v/>
      </c>
      <c r="K12">
        <v>0.224</v>
      </c>
      <c r="L12" t="str">
        <f t="shared" si="1"/>
        <v/>
      </c>
      <c r="M12" s="1">
        <v>40797</v>
      </c>
      <c r="O12" s="5" t="s">
        <v>154</v>
      </c>
      <c r="P12" t="s">
        <v>173</v>
      </c>
    </row>
    <row r="13" spans="1:16" ht="21" x14ac:dyDescent="0.35">
      <c r="B13" t="s">
        <v>17</v>
      </c>
      <c r="C13" t="s">
        <v>5</v>
      </c>
      <c r="D13" t="s">
        <v>6</v>
      </c>
      <c r="E13" t="s">
        <v>104</v>
      </c>
      <c r="F13">
        <v>10</v>
      </c>
      <c r="G13">
        <v>0</v>
      </c>
      <c r="H13" t="s">
        <v>161</v>
      </c>
      <c r="I13">
        <v>3</v>
      </c>
      <c r="J13" t="str">
        <f t="shared" si="0"/>
        <v/>
      </c>
      <c r="K13">
        <v>0.224</v>
      </c>
      <c r="L13" t="str">
        <f t="shared" si="1"/>
        <v/>
      </c>
      <c r="M13" s="1">
        <v>40797</v>
      </c>
      <c r="O13" s="5" t="s">
        <v>154</v>
      </c>
      <c r="P13" t="s">
        <v>173</v>
      </c>
    </row>
    <row r="14" spans="1:16" ht="21" x14ac:dyDescent="0.35">
      <c r="B14" t="s">
        <v>18</v>
      </c>
      <c r="C14" t="s">
        <v>5</v>
      </c>
      <c r="D14" t="s">
        <v>6</v>
      </c>
      <c r="E14" t="s">
        <v>104</v>
      </c>
      <c r="F14">
        <v>10</v>
      </c>
      <c r="G14">
        <v>0</v>
      </c>
      <c r="H14" t="s">
        <v>161</v>
      </c>
      <c r="I14">
        <v>3</v>
      </c>
      <c r="J14" t="str">
        <f t="shared" si="0"/>
        <v/>
      </c>
      <c r="K14">
        <v>0.224</v>
      </c>
      <c r="L14" t="str">
        <f t="shared" si="1"/>
        <v/>
      </c>
      <c r="M14" s="1">
        <v>40797</v>
      </c>
      <c r="O14" s="5" t="s">
        <v>154</v>
      </c>
      <c r="P14" t="s">
        <v>173</v>
      </c>
    </row>
    <row r="15" spans="1:16" ht="21" x14ac:dyDescent="0.35">
      <c r="B15" t="s">
        <v>19</v>
      </c>
      <c r="C15" t="s">
        <v>5</v>
      </c>
      <c r="D15" t="s">
        <v>6</v>
      </c>
      <c r="E15" t="s">
        <v>104</v>
      </c>
      <c r="F15">
        <v>10</v>
      </c>
      <c r="G15">
        <v>0</v>
      </c>
      <c r="H15" t="s">
        <v>161</v>
      </c>
      <c r="I15">
        <v>3</v>
      </c>
      <c r="J15" t="str">
        <f t="shared" si="0"/>
        <v/>
      </c>
      <c r="K15">
        <v>0.224</v>
      </c>
      <c r="L15" t="str">
        <f t="shared" si="1"/>
        <v/>
      </c>
      <c r="M15" s="1">
        <v>40797</v>
      </c>
      <c r="O15" s="5" t="s">
        <v>154</v>
      </c>
      <c r="P15" t="s">
        <v>173</v>
      </c>
    </row>
    <row r="16" spans="1:16" ht="21" x14ac:dyDescent="0.35">
      <c r="B16" t="s">
        <v>20</v>
      </c>
      <c r="C16" t="s">
        <v>5</v>
      </c>
      <c r="D16" t="s">
        <v>6</v>
      </c>
      <c r="E16" t="s">
        <v>104</v>
      </c>
      <c r="F16">
        <v>10</v>
      </c>
      <c r="G16">
        <v>0</v>
      </c>
      <c r="H16" t="s">
        <v>161</v>
      </c>
      <c r="I16">
        <v>3</v>
      </c>
      <c r="J16" t="str">
        <f t="shared" si="0"/>
        <v/>
      </c>
      <c r="K16">
        <v>0.224</v>
      </c>
      <c r="L16" t="str">
        <f t="shared" si="1"/>
        <v/>
      </c>
      <c r="M16" s="1">
        <v>40797</v>
      </c>
      <c r="O16" s="5" t="s">
        <v>154</v>
      </c>
      <c r="P16" t="s">
        <v>173</v>
      </c>
    </row>
    <row r="17" spans="1:16" ht="21" x14ac:dyDescent="0.35">
      <c r="B17" t="s">
        <v>21</v>
      </c>
      <c r="C17" t="s">
        <v>5</v>
      </c>
      <c r="D17" t="s">
        <v>6</v>
      </c>
      <c r="E17" t="s">
        <v>104</v>
      </c>
      <c r="F17">
        <v>10</v>
      </c>
      <c r="G17">
        <v>0</v>
      </c>
      <c r="H17" t="s">
        <v>161</v>
      </c>
      <c r="I17">
        <v>3</v>
      </c>
      <c r="J17" t="str">
        <f t="shared" si="0"/>
        <v/>
      </c>
      <c r="K17">
        <v>0.224</v>
      </c>
      <c r="L17" t="str">
        <f t="shared" si="1"/>
        <v/>
      </c>
      <c r="M17" s="1">
        <v>40797</v>
      </c>
      <c r="O17" s="5" t="s">
        <v>154</v>
      </c>
      <c r="P17" t="s">
        <v>173</v>
      </c>
    </row>
    <row r="18" spans="1:16" ht="21" x14ac:dyDescent="0.35">
      <c r="B18" t="s">
        <v>22</v>
      </c>
      <c r="C18" t="s">
        <v>5</v>
      </c>
      <c r="D18" t="s">
        <v>6</v>
      </c>
      <c r="E18" t="s">
        <v>104</v>
      </c>
      <c r="F18">
        <v>10</v>
      </c>
      <c r="G18">
        <v>0</v>
      </c>
      <c r="H18" t="s">
        <v>161</v>
      </c>
      <c r="I18">
        <v>3</v>
      </c>
      <c r="J18" t="str">
        <f t="shared" si="0"/>
        <v/>
      </c>
      <c r="K18">
        <v>0.224</v>
      </c>
      <c r="L18" t="str">
        <f t="shared" si="1"/>
        <v/>
      </c>
      <c r="M18" s="1">
        <v>40797</v>
      </c>
      <c r="O18" s="5" t="s">
        <v>154</v>
      </c>
      <c r="P18" t="s">
        <v>173</v>
      </c>
    </row>
    <row r="19" spans="1:16" ht="21" x14ac:dyDescent="0.35">
      <c r="B19" t="s">
        <v>23</v>
      </c>
      <c r="C19" t="s">
        <v>5</v>
      </c>
      <c r="D19" t="s">
        <v>6</v>
      </c>
      <c r="E19" t="s">
        <v>104</v>
      </c>
      <c r="F19">
        <v>10</v>
      </c>
      <c r="G19">
        <v>0</v>
      </c>
      <c r="H19" t="s">
        <v>161</v>
      </c>
      <c r="I19">
        <v>3</v>
      </c>
      <c r="J19" t="str">
        <f t="shared" si="0"/>
        <v/>
      </c>
      <c r="K19">
        <v>0.224</v>
      </c>
      <c r="L19" t="str">
        <f t="shared" si="1"/>
        <v/>
      </c>
      <c r="M19" s="1">
        <v>40797</v>
      </c>
      <c r="O19" s="5" t="s">
        <v>154</v>
      </c>
      <c r="P19" t="s">
        <v>173</v>
      </c>
    </row>
    <row r="20" spans="1:16" ht="21" x14ac:dyDescent="0.35">
      <c r="B20" t="s">
        <v>24</v>
      </c>
      <c r="C20" t="s">
        <v>5</v>
      </c>
      <c r="D20" t="s">
        <v>6</v>
      </c>
      <c r="E20" t="s">
        <v>104</v>
      </c>
      <c r="F20">
        <v>10</v>
      </c>
      <c r="G20">
        <v>0</v>
      </c>
      <c r="H20" t="s">
        <v>161</v>
      </c>
      <c r="I20">
        <v>3</v>
      </c>
      <c r="J20" t="str">
        <f t="shared" si="0"/>
        <v/>
      </c>
      <c r="K20">
        <v>0.224</v>
      </c>
      <c r="L20" t="str">
        <f t="shared" si="1"/>
        <v/>
      </c>
      <c r="M20" s="1">
        <v>40797</v>
      </c>
      <c r="O20" s="5" t="s">
        <v>154</v>
      </c>
      <c r="P20" t="s">
        <v>173</v>
      </c>
    </row>
    <row r="21" spans="1:16" ht="21" x14ac:dyDescent="0.35">
      <c r="B21" t="s">
        <v>25</v>
      </c>
      <c r="C21" t="s">
        <v>5</v>
      </c>
      <c r="D21" t="s">
        <v>6</v>
      </c>
      <c r="E21" t="s">
        <v>104</v>
      </c>
      <c r="F21">
        <v>10</v>
      </c>
      <c r="G21">
        <v>0</v>
      </c>
      <c r="H21" t="s">
        <v>161</v>
      </c>
      <c r="I21">
        <v>3</v>
      </c>
      <c r="J21" t="str">
        <f>IF((VALUE(G21)&gt;0),((G21-1)*I21),"")</f>
        <v/>
      </c>
      <c r="K21">
        <v>0.224</v>
      </c>
      <c r="L21" t="str">
        <f>IF((J21&lt;&gt;""),(J21*K21),"")</f>
        <v/>
      </c>
      <c r="M21" s="1">
        <v>40797</v>
      </c>
      <c r="O21" s="5" t="s">
        <v>154</v>
      </c>
      <c r="P21" t="s">
        <v>173</v>
      </c>
    </row>
    <row r="22" spans="1:16" ht="21" x14ac:dyDescent="0.35">
      <c r="A22" s="4">
        <v>0</v>
      </c>
      <c r="B22" t="s">
        <v>26</v>
      </c>
      <c r="C22" t="s">
        <v>27</v>
      </c>
      <c r="D22" t="s">
        <v>30</v>
      </c>
      <c r="E22" t="s">
        <v>112</v>
      </c>
      <c r="F22" t="s">
        <v>129</v>
      </c>
      <c r="G22">
        <v>0</v>
      </c>
      <c r="H22" t="s">
        <v>161</v>
      </c>
      <c r="I22">
        <v>3</v>
      </c>
      <c r="J22" t="str">
        <f t="shared" si="0"/>
        <v/>
      </c>
      <c r="K22">
        <v>0</v>
      </c>
      <c r="L22" t="str">
        <f t="shared" si="1"/>
        <v/>
      </c>
      <c r="M22" s="1">
        <v>40797</v>
      </c>
      <c r="O22" s="7"/>
      <c r="P22" t="s">
        <v>174</v>
      </c>
    </row>
    <row r="23" spans="1:16" ht="21" x14ac:dyDescent="0.35">
      <c r="A23" s="4">
        <v>0</v>
      </c>
      <c r="B23" t="s">
        <v>28</v>
      </c>
      <c r="C23" t="s">
        <v>27</v>
      </c>
      <c r="D23" t="s">
        <v>30</v>
      </c>
      <c r="E23" t="s">
        <v>112</v>
      </c>
      <c r="F23" t="s">
        <v>129</v>
      </c>
      <c r="G23">
        <v>0</v>
      </c>
      <c r="H23" t="s">
        <v>161</v>
      </c>
      <c r="I23">
        <v>3</v>
      </c>
      <c r="J23" t="str">
        <f t="shared" si="0"/>
        <v/>
      </c>
      <c r="K23">
        <v>0</v>
      </c>
      <c r="L23" t="str">
        <f t="shared" si="1"/>
        <v/>
      </c>
      <c r="M23" s="1">
        <v>40797</v>
      </c>
      <c r="O23" s="7"/>
      <c r="P23" t="s">
        <v>174</v>
      </c>
    </row>
    <row r="24" spans="1:16" ht="21" x14ac:dyDescent="0.35">
      <c r="A24" s="4">
        <v>0</v>
      </c>
      <c r="B24" t="s">
        <v>29</v>
      </c>
      <c r="C24" t="s">
        <v>27</v>
      </c>
      <c r="D24" t="s">
        <v>30</v>
      </c>
      <c r="E24" t="s">
        <v>112</v>
      </c>
      <c r="F24" t="s">
        <v>129</v>
      </c>
      <c r="G24">
        <v>0</v>
      </c>
      <c r="H24" t="s">
        <v>161</v>
      </c>
      <c r="I24">
        <v>3</v>
      </c>
      <c r="J24" t="str">
        <f t="shared" si="0"/>
        <v/>
      </c>
      <c r="K24">
        <v>0</v>
      </c>
      <c r="L24" t="str">
        <f t="shared" si="1"/>
        <v/>
      </c>
      <c r="M24" s="1">
        <v>40797</v>
      </c>
      <c r="O24" s="7"/>
      <c r="P24" t="s">
        <v>174</v>
      </c>
    </row>
    <row r="25" spans="1:16" ht="21" x14ac:dyDescent="0.35">
      <c r="A25" s="4">
        <v>0</v>
      </c>
      <c r="B25" t="s">
        <v>31</v>
      </c>
      <c r="C25" t="s">
        <v>27</v>
      </c>
      <c r="D25" t="s">
        <v>30</v>
      </c>
      <c r="E25" t="s">
        <v>112</v>
      </c>
      <c r="F25" t="s">
        <v>129</v>
      </c>
      <c r="G25">
        <v>0</v>
      </c>
      <c r="H25" t="s">
        <v>161</v>
      </c>
      <c r="I25">
        <v>3</v>
      </c>
      <c r="J25" t="str">
        <f t="shared" si="0"/>
        <v/>
      </c>
      <c r="K25">
        <v>0</v>
      </c>
      <c r="L25" t="str">
        <f t="shared" si="1"/>
        <v/>
      </c>
      <c r="M25" s="1">
        <v>40797</v>
      </c>
      <c r="O25" s="7"/>
      <c r="P25" t="s">
        <v>174</v>
      </c>
    </row>
    <row r="26" spans="1:16" ht="21" x14ac:dyDescent="0.35">
      <c r="A26" s="4" t="s">
        <v>32</v>
      </c>
      <c r="B26" t="s">
        <v>33</v>
      </c>
      <c r="C26" t="s">
        <v>34</v>
      </c>
      <c r="D26" t="s">
        <v>35</v>
      </c>
      <c r="E26" t="s">
        <v>117</v>
      </c>
      <c r="F26">
        <v>1</v>
      </c>
      <c r="G26">
        <v>2</v>
      </c>
      <c r="H26">
        <v>2</v>
      </c>
      <c r="I26">
        <v>3</v>
      </c>
      <c r="J26">
        <f t="shared" si="0"/>
        <v>3</v>
      </c>
      <c r="K26">
        <v>0.57999999999999996</v>
      </c>
      <c r="L26">
        <f t="shared" si="1"/>
        <v>1.7399999999999998</v>
      </c>
      <c r="M26" s="1">
        <v>40797</v>
      </c>
      <c r="O26" s="5" t="s">
        <v>154</v>
      </c>
      <c r="P26" t="s">
        <v>157</v>
      </c>
    </row>
    <row r="27" spans="1:16" ht="21" x14ac:dyDescent="0.35">
      <c r="A27" s="4" t="s">
        <v>32</v>
      </c>
      <c r="B27" t="s">
        <v>36</v>
      </c>
      <c r="C27" t="s">
        <v>34</v>
      </c>
      <c r="D27" t="s">
        <v>35</v>
      </c>
      <c r="E27" t="s">
        <v>117</v>
      </c>
      <c r="F27">
        <v>1</v>
      </c>
      <c r="G27">
        <v>2</v>
      </c>
      <c r="H27">
        <v>2</v>
      </c>
      <c r="I27">
        <v>3</v>
      </c>
      <c r="J27">
        <f t="shared" si="0"/>
        <v>3</v>
      </c>
      <c r="K27">
        <v>0.57999999999999996</v>
      </c>
      <c r="L27">
        <f t="shared" si="1"/>
        <v>1.7399999999999998</v>
      </c>
      <c r="M27" s="1">
        <v>40797</v>
      </c>
      <c r="O27" s="5" t="s">
        <v>154</v>
      </c>
      <c r="P27" t="s">
        <v>175</v>
      </c>
    </row>
    <row r="28" spans="1:16" ht="21" x14ac:dyDescent="0.35">
      <c r="A28" s="4" t="s">
        <v>118</v>
      </c>
      <c r="B28" t="s">
        <v>37</v>
      </c>
      <c r="C28" t="s">
        <v>27</v>
      </c>
      <c r="D28" t="s">
        <v>30</v>
      </c>
      <c r="E28" t="s">
        <v>119</v>
      </c>
      <c r="F28">
        <v>5</v>
      </c>
      <c r="G28">
        <v>4</v>
      </c>
      <c r="H28">
        <v>5</v>
      </c>
      <c r="I28">
        <v>3</v>
      </c>
      <c r="J28">
        <f t="shared" si="0"/>
        <v>9</v>
      </c>
      <c r="K28">
        <v>0.126</v>
      </c>
      <c r="L28">
        <f t="shared" si="1"/>
        <v>1.1339999999999999</v>
      </c>
      <c r="M28" s="1">
        <v>40797</v>
      </c>
      <c r="O28" s="5" t="s">
        <v>154</v>
      </c>
    </row>
    <row r="29" spans="1:16" ht="21" x14ac:dyDescent="0.35">
      <c r="A29" s="4" t="s">
        <v>123</v>
      </c>
      <c r="B29" t="s">
        <v>38</v>
      </c>
      <c r="C29" t="s">
        <v>27</v>
      </c>
      <c r="D29" t="s">
        <v>30</v>
      </c>
      <c r="E29" t="s">
        <v>120</v>
      </c>
      <c r="F29">
        <v>5</v>
      </c>
      <c r="G29">
        <v>4</v>
      </c>
      <c r="H29">
        <v>5</v>
      </c>
      <c r="I29">
        <v>3</v>
      </c>
      <c r="J29">
        <f t="shared" si="0"/>
        <v>9</v>
      </c>
      <c r="K29">
        <v>0.126</v>
      </c>
      <c r="L29">
        <f t="shared" si="1"/>
        <v>1.1339999999999999</v>
      </c>
      <c r="M29" s="1">
        <v>40797</v>
      </c>
      <c r="O29" s="5" t="s">
        <v>154</v>
      </c>
    </row>
    <row r="30" spans="1:16" ht="21" x14ac:dyDescent="0.35">
      <c r="A30" s="4" t="s">
        <v>118</v>
      </c>
      <c r="B30" t="s">
        <v>39</v>
      </c>
      <c r="C30" t="s">
        <v>27</v>
      </c>
      <c r="D30" t="s">
        <v>30</v>
      </c>
      <c r="E30" t="s">
        <v>119</v>
      </c>
      <c r="F30">
        <v>5</v>
      </c>
      <c r="G30">
        <v>0</v>
      </c>
      <c r="H30" t="s">
        <v>161</v>
      </c>
      <c r="I30">
        <v>3</v>
      </c>
      <c r="J30" t="str">
        <f>IF((VALUE(G30)&gt;0),((G30-1)*I30),"")</f>
        <v/>
      </c>
      <c r="K30">
        <v>0.126</v>
      </c>
      <c r="L30" t="str">
        <f t="shared" si="1"/>
        <v/>
      </c>
      <c r="M30" s="1">
        <v>40797</v>
      </c>
      <c r="O30" s="5" t="s">
        <v>154</v>
      </c>
    </row>
    <row r="31" spans="1:16" ht="21" x14ac:dyDescent="0.35">
      <c r="A31" s="4" t="s">
        <v>123</v>
      </c>
      <c r="B31" t="s">
        <v>40</v>
      </c>
      <c r="C31" t="s">
        <v>27</v>
      </c>
      <c r="D31" t="s">
        <v>30</v>
      </c>
      <c r="E31" t="s">
        <v>120</v>
      </c>
      <c r="F31">
        <v>5</v>
      </c>
      <c r="G31">
        <v>0</v>
      </c>
      <c r="H31" t="s">
        <v>161</v>
      </c>
      <c r="I31">
        <v>3</v>
      </c>
      <c r="J31" t="str">
        <f t="shared" si="0"/>
        <v/>
      </c>
      <c r="K31">
        <v>0.126</v>
      </c>
      <c r="L31" t="str">
        <f t="shared" si="1"/>
        <v/>
      </c>
      <c r="M31" s="1">
        <v>40797</v>
      </c>
      <c r="O31" s="5" t="s">
        <v>154</v>
      </c>
    </row>
    <row r="32" spans="1:16" ht="21" x14ac:dyDescent="0.35">
      <c r="A32" s="4" t="s">
        <v>41</v>
      </c>
      <c r="B32" t="s">
        <v>42</v>
      </c>
      <c r="C32" t="s">
        <v>43</v>
      </c>
      <c r="D32" t="s">
        <v>108</v>
      </c>
      <c r="E32" t="s">
        <v>116</v>
      </c>
      <c r="F32">
        <v>1</v>
      </c>
      <c r="G32">
        <v>2</v>
      </c>
      <c r="H32">
        <v>2</v>
      </c>
      <c r="I32">
        <v>3</v>
      </c>
      <c r="J32">
        <f t="shared" si="0"/>
        <v>3</v>
      </c>
      <c r="K32">
        <v>2.39</v>
      </c>
      <c r="L32">
        <f t="shared" si="1"/>
        <v>7.17</v>
      </c>
      <c r="M32" s="1">
        <v>40797</v>
      </c>
      <c r="N32" s="6" t="s">
        <v>115</v>
      </c>
      <c r="O32" s="5" t="s">
        <v>154</v>
      </c>
      <c r="P32" t="s">
        <v>157</v>
      </c>
    </row>
    <row r="33" spans="1:15" ht="21" x14ac:dyDescent="0.35">
      <c r="A33" s="4" t="s">
        <v>121</v>
      </c>
      <c r="B33" t="s">
        <v>44</v>
      </c>
      <c r="C33" t="s">
        <v>27</v>
      </c>
      <c r="D33" t="s">
        <v>30</v>
      </c>
      <c r="E33" t="s">
        <v>120</v>
      </c>
      <c r="F33">
        <v>5</v>
      </c>
      <c r="G33">
        <v>0</v>
      </c>
      <c r="H33" t="s">
        <v>161</v>
      </c>
      <c r="I33">
        <v>3</v>
      </c>
      <c r="J33" t="str">
        <f t="shared" si="0"/>
        <v/>
      </c>
      <c r="K33">
        <v>0.126</v>
      </c>
      <c r="L33" t="str">
        <f t="shared" si="1"/>
        <v/>
      </c>
      <c r="M33" s="1">
        <v>40797</v>
      </c>
      <c r="O33" s="5" t="s">
        <v>154</v>
      </c>
    </row>
    <row r="34" spans="1:15" ht="21" x14ac:dyDescent="0.35">
      <c r="A34" s="4" t="s">
        <v>121</v>
      </c>
      <c r="B34" t="s">
        <v>45</v>
      </c>
      <c r="C34" t="s">
        <v>27</v>
      </c>
      <c r="D34" t="s">
        <v>30</v>
      </c>
      <c r="E34" t="s">
        <v>120</v>
      </c>
      <c r="F34">
        <v>5</v>
      </c>
      <c r="G34">
        <v>0</v>
      </c>
      <c r="H34" t="s">
        <v>161</v>
      </c>
      <c r="I34">
        <v>3</v>
      </c>
      <c r="J34" t="str">
        <f t="shared" si="0"/>
        <v/>
      </c>
      <c r="K34">
        <v>0.126</v>
      </c>
      <c r="L34" t="str">
        <f t="shared" si="1"/>
        <v/>
      </c>
      <c r="M34" s="1">
        <v>40797</v>
      </c>
      <c r="O34" s="5" t="s">
        <v>154</v>
      </c>
    </row>
    <row r="35" spans="1:15" ht="21" x14ac:dyDescent="0.35">
      <c r="A35" s="4" t="s">
        <v>121</v>
      </c>
      <c r="B35" t="s">
        <v>46</v>
      </c>
      <c r="C35" t="s">
        <v>27</v>
      </c>
      <c r="D35" t="s">
        <v>30</v>
      </c>
      <c r="E35" t="s">
        <v>120</v>
      </c>
      <c r="F35">
        <v>5</v>
      </c>
      <c r="G35">
        <v>0</v>
      </c>
      <c r="H35" t="s">
        <v>161</v>
      </c>
      <c r="I35">
        <v>3</v>
      </c>
      <c r="J35" t="str">
        <f t="shared" si="0"/>
        <v/>
      </c>
      <c r="K35">
        <v>0.126</v>
      </c>
      <c r="L35" t="str">
        <f t="shared" si="1"/>
        <v/>
      </c>
      <c r="M35" s="1">
        <v>40797</v>
      </c>
      <c r="O35" s="5" t="s">
        <v>154</v>
      </c>
    </row>
    <row r="36" spans="1:15" ht="21" x14ac:dyDescent="0.35">
      <c r="A36" s="4" t="s">
        <v>121</v>
      </c>
      <c r="B36" t="s">
        <v>47</v>
      </c>
      <c r="C36" t="s">
        <v>27</v>
      </c>
      <c r="D36" t="s">
        <v>30</v>
      </c>
      <c r="E36" t="s">
        <v>120</v>
      </c>
      <c r="F36">
        <v>5</v>
      </c>
      <c r="G36">
        <v>0</v>
      </c>
      <c r="H36" t="s">
        <v>161</v>
      </c>
      <c r="I36">
        <v>3</v>
      </c>
      <c r="J36" t="str">
        <f t="shared" si="0"/>
        <v/>
      </c>
      <c r="K36">
        <v>0.126</v>
      </c>
      <c r="L36" t="str">
        <f t="shared" si="1"/>
        <v/>
      </c>
      <c r="M36" s="1">
        <v>40797</v>
      </c>
      <c r="O36" s="5" t="s">
        <v>154</v>
      </c>
    </row>
    <row r="37" spans="1:15" ht="21" x14ac:dyDescent="0.35">
      <c r="A37" s="4" t="s">
        <v>121</v>
      </c>
      <c r="B37" t="s">
        <v>48</v>
      </c>
      <c r="C37" t="s">
        <v>27</v>
      </c>
      <c r="D37" t="s">
        <v>30</v>
      </c>
      <c r="E37" t="s">
        <v>120</v>
      </c>
      <c r="F37">
        <v>5</v>
      </c>
      <c r="G37">
        <v>0</v>
      </c>
      <c r="H37" t="s">
        <v>161</v>
      </c>
      <c r="I37">
        <v>3</v>
      </c>
      <c r="J37" t="str">
        <f t="shared" si="0"/>
        <v/>
      </c>
      <c r="K37">
        <v>0.126</v>
      </c>
      <c r="L37" t="str">
        <f t="shared" si="1"/>
        <v/>
      </c>
      <c r="M37" s="1">
        <v>40797</v>
      </c>
      <c r="O37" s="5" t="s">
        <v>154</v>
      </c>
    </row>
    <row r="38" spans="1:15" ht="21" x14ac:dyDescent="0.35">
      <c r="A38" s="4" t="s">
        <v>121</v>
      </c>
      <c r="B38" t="s">
        <v>49</v>
      </c>
      <c r="C38" t="s">
        <v>27</v>
      </c>
      <c r="D38" t="s">
        <v>30</v>
      </c>
      <c r="E38" t="s">
        <v>120</v>
      </c>
      <c r="F38">
        <v>5</v>
      </c>
      <c r="G38">
        <v>0</v>
      </c>
      <c r="H38" t="s">
        <v>161</v>
      </c>
      <c r="I38">
        <v>3</v>
      </c>
      <c r="J38" t="str">
        <f t="shared" si="0"/>
        <v/>
      </c>
      <c r="K38">
        <v>0.126</v>
      </c>
      <c r="L38" t="str">
        <f t="shared" si="1"/>
        <v/>
      </c>
      <c r="M38" s="1">
        <v>40797</v>
      </c>
      <c r="O38" s="5" t="s">
        <v>154</v>
      </c>
    </row>
    <row r="39" spans="1:15" ht="21" x14ac:dyDescent="0.35">
      <c r="A39" s="4" t="s">
        <v>125</v>
      </c>
      <c r="B39" t="s">
        <v>50</v>
      </c>
      <c r="C39" t="s">
        <v>27</v>
      </c>
      <c r="D39" t="s">
        <v>51</v>
      </c>
      <c r="E39" t="s">
        <v>128</v>
      </c>
      <c r="F39">
        <v>1</v>
      </c>
      <c r="G39">
        <v>10</v>
      </c>
      <c r="H39">
        <v>10</v>
      </c>
      <c r="I39">
        <v>3</v>
      </c>
      <c r="J39">
        <f t="shared" si="0"/>
        <v>27</v>
      </c>
      <c r="K39">
        <v>0.44</v>
      </c>
      <c r="L39">
        <f t="shared" si="1"/>
        <v>11.88</v>
      </c>
      <c r="M39" s="1">
        <v>40798</v>
      </c>
      <c r="O39" s="5" t="s">
        <v>154</v>
      </c>
    </row>
    <row r="40" spans="1:15" ht="21" x14ac:dyDescent="0.35">
      <c r="A40" s="4" t="s">
        <v>125</v>
      </c>
      <c r="B40" t="s">
        <v>52</v>
      </c>
      <c r="C40" t="s">
        <v>27</v>
      </c>
      <c r="D40" t="s">
        <v>51</v>
      </c>
      <c r="E40" t="s">
        <v>128</v>
      </c>
      <c r="F40">
        <v>1</v>
      </c>
      <c r="G40">
        <v>0</v>
      </c>
      <c r="H40" t="s">
        <v>161</v>
      </c>
      <c r="I40">
        <v>3</v>
      </c>
      <c r="J40" t="str">
        <f t="shared" si="0"/>
        <v/>
      </c>
      <c r="K40">
        <v>0.44</v>
      </c>
      <c r="L40" t="str">
        <f t="shared" si="1"/>
        <v/>
      </c>
      <c r="M40" s="1">
        <v>40798</v>
      </c>
      <c r="O40" s="5" t="s">
        <v>154</v>
      </c>
    </row>
    <row r="41" spans="1:15" ht="21" x14ac:dyDescent="0.35">
      <c r="A41" s="4" t="s">
        <v>121</v>
      </c>
      <c r="B41" t="s">
        <v>53</v>
      </c>
      <c r="C41" t="s">
        <v>27</v>
      </c>
      <c r="D41" t="s">
        <v>51</v>
      </c>
      <c r="E41" s="3" t="s">
        <v>130</v>
      </c>
      <c r="F41" s="3" t="s">
        <v>130</v>
      </c>
      <c r="G41">
        <v>0</v>
      </c>
      <c r="H41" t="s">
        <v>161</v>
      </c>
      <c r="I41">
        <v>3</v>
      </c>
      <c r="J41" t="str">
        <f>IF((VALUE(G41)&gt;0),((G41-1)*I41),"")</f>
        <v/>
      </c>
      <c r="K41" s="3">
        <v>0</v>
      </c>
      <c r="L41" t="str">
        <f t="shared" si="1"/>
        <v/>
      </c>
      <c r="M41" s="1">
        <v>40803</v>
      </c>
      <c r="O41" s="7"/>
    </row>
    <row r="42" spans="1:15" ht="21" x14ac:dyDescent="0.35">
      <c r="A42" s="4" t="s">
        <v>121</v>
      </c>
      <c r="B42" t="s">
        <v>54</v>
      </c>
      <c r="C42" t="s">
        <v>27</v>
      </c>
      <c r="D42" t="s">
        <v>51</v>
      </c>
      <c r="E42" s="3" t="s">
        <v>130</v>
      </c>
      <c r="F42" s="3" t="s">
        <v>130</v>
      </c>
      <c r="G42">
        <v>0</v>
      </c>
      <c r="H42" t="s">
        <v>161</v>
      </c>
      <c r="I42">
        <v>3</v>
      </c>
      <c r="J42" t="str">
        <f t="shared" si="0"/>
        <v/>
      </c>
      <c r="K42" s="3">
        <v>0</v>
      </c>
      <c r="L42" t="str">
        <f t="shared" si="1"/>
        <v/>
      </c>
      <c r="M42" s="1">
        <v>40803</v>
      </c>
      <c r="O42" s="7"/>
    </row>
    <row r="43" spans="1:15" ht="21" x14ac:dyDescent="0.35">
      <c r="A43" s="4" t="s">
        <v>121</v>
      </c>
      <c r="B43" t="s">
        <v>55</v>
      </c>
      <c r="C43" t="s">
        <v>27</v>
      </c>
      <c r="D43" t="s">
        <v>51</v>
      </c>
      <c r="E43" s="3" t="s">
        <v>130</v>
      </c>
      <c r="F43" s="3" t="s">
        <v>130</v>
      </c>
      <c r="G43">
        <v>0</v>
      </c>
      <c r="H43" t="s">
        <v>161</v>
      </c>
      <c r="I43">
        <v>3</v>
      </c>
      <c r="J43" t="str">
        <f t="shared" si="0"/>
        <v/>
      </c>
      <c r="K43" s="3">
        <v>0</v>
      </c>
      <c r="L43" t="str">
        <f t="shared" si="1"/>
        <v/>
      </c>
      <c r="M43" s="1">
        <v>40803</v>
      </c>
      <c r="O43" s="7"/>
    </row>
    <row r="44" spans="1:15" ht="21" x14ac:dyDescent="0.35">
      <c r="A44" s="4" t="s">
        <v>125</v>
      </c>
      <c r="B44" t="s">
        <v>56</v>
      </c>
      <c r="C44" t="s">
        <v>27</v>
      </c>
      <c r="D44" t="s">
        <v>51</v>
      </c>
      <c r="E44" t="s">
        <v>128</v>
      </c>
      <c r="F44">
        <v>1</v>
      </c>
      <c r="G44">
        <v>0</v>
      </c>
      <c r="H44" t="s">
        <v>161</v>
      </c>
      <c r="I44">
        <v>3</v>
      </c>
      <c r="J44" t="str">
        <f t="shared" si="0"/>
        <v/>
      </c>
      <c r="K44">
        <v>0.44</v>
      </c>
      <c r="L44" t="str">
        <f t="shared" si="1"/>
        <v/>
      </c>
      <c r="M44" s="1">
        <v>40798</v>
      </c>
      <c r="O44" s="5" t="s">
        <v>154</v>
      </c>
    </row>
    <row r="45" spans="1:15" ht="21" x14ac:dyDescent="0.35">
      <c r="A45" s="4" t="s">
        <v>125</v>
      </c>
      <c r="B45" t="s">
        <v>57</v>
      </c>
      <c r="C45" t="s">
        <v>27</v>
      </c>
      <c r="D45" t="s">
        <v>51</v>
      </c>
      <c r="E45" t="s">
        <v>128</v>
      </c>
      <c r="F45">
        <v>1</v>
      </c>
      <c r="G45">
        <v>0</v>
      </c>
      <c r="H45" t="s">
        <v>161</v>
      </c>
      <c r="I45">
        <v>3</v>
      </c>
      <c r="J45" t="str">
        <f t="shared" si="0"/>
        <v/>
      </c>
      <c r="K45">
        <v>0.44</v>
      </c>
      <c r="L45" t="str">
        <f t="shared" si="1"/>
        <v/>
      </c>
      <c r="M45" s="1">
        <v>40798</v>
      </c>
      <c r="O45" s="5" t="s">
        <v>154</v>
      </c>
    </row>
    <row r="46" spans="1:15" ht="21" x14ac:dyDescent="0.35">
      <c r="A46" s="4" t="s">
        <v>121</v>
      </c>
      <c r="B46" t="s">
        <v>58</v>
      </c>
      <c r="C46" t="s">
        <v>27</v>
      </c>
      <c r="D46" t="s">
        <v>51</v>
      </c>
      <c r="E46" s="3" t="s">
        <v>130</v>
      </c>
      <c r="F46" s="3" t="s">
        <v>130</v>
      </c>
      <c r="G46">
        <v>0</v>
      </c>
      <c r="H46" t="s">
        <v>161</v>
      </c>
      <c r="I46">
        <v>3</v>
      </c>
      <c r="J46" t="str">
        <f t="shared" si="0"/>
        <v/>
      </c>
      <c r="K46" s="3">
        <v>0</v>
      </c>
      <c r="L46" t="str">
        <f t="shared" si="1"/>
        <v/>
      </c>
      <c r="M46" s="1">
        <v>40803</v>
      </c>
      <c r="O46" s="7"/>
    </row>
    <row r="47" spans="1:15" ht="21" x14ac:dyDescent="0.35">
      <c r="A47" s="4" t="s">
        <v>121</v>
      </c>
      <c r="B47" t="s">
        <v>59</v>
      </c>
      <c r="C47" t="s">
        <v>27</v>
      </c>
      <c r="D47" t="s">
        <v>51</v>
      </c>
      <c r="E47" s="3" t="s">
        <v>130</v>
      </c>
      <c r="F47" s="3" t="s">
        <v>130</v>
      </c>
      <c r="G47">
        <v>0</v>
      </c>
      <c r="H47" t="s">
        <v>161</v>
      </c>
      <c r="I47">
        <v>3</v>
      </c>
      <c r="J47" t="str">
        <f t="shared" si="0"/>
        <v/>
      </c>
      <c r="K47" s="3">
        <v>0</v>
      </c>
      <c r="L47" t="str">
        <f t="shared" si="1"/>
        <v/>
      </c>
      <c r="M47" s="1">
        <v>40803</v>
      </c>
      <c r="O47" s="7"/>
    </row>
    <row r="48" spans="1:15" ht="21" x14ac:dyDescent="0.35">
      <c r="A48" s="4" t="s">
        <v>121</v>
      </c>
      <c r="B48" t="s">
        <v>60</v>
      </c>
      <c r="C48" t="s">
        <v>27</v>
      </c>
      <c r="D48" t="s">
        <v>51</v>
      </c>
      <c r="E48" s="3" t="s">
        <v>130</v>
      </c>
      <c r="F48" s="3" t="s">
        <v>130</v>
      </c>
      <c r="G48">
        <v>0</v>
      </c>
      <c r="H48" t="s">
        <v>161</v>
      </c>
      <c r="I48">
        <v>3</v>
      </c>
      <c r="J48" t="str">
        <f t="shared" si="0"/>
        <v/>
      </c>
      <c r="K48" s="3">
        <v>0</v>
      </c>
      <c r="L48" t="str">
        <f t="shared" si="1"/>
        <v/>
      </c>
      <c r="M48" s="1">
        <v>40803</v>
      </c>
      <c r="O48" s="7"/>
    </row>
    <row r="49" spans="1:16" ht="21" x14ac:dyDescent="0.35">
      <c r="A49" s="4" t="s">
        <v>126</v>
      </c>
      <c r="B49" t="s">
        <v>61</v>
      </c>
      <c r="C49" t="s">
        <v>27</v>
      </c>
      <c r="D49" t="s">
        <v>51</v>
      </c>
      <c r="E49" t="s">
        <v>131</v>
      </c>
      <c r="F49">
        <v>1</v>
      </c>
      <c r="G49">
        <v>3</v>
      </c>
      <c r="H49">
        <v>3</v>
      </c>
      <c r="I49">
        <v>3</v>
      </c>
      <c r="J49">
        <f t="shared" si="0"/>
        <v>6</v>
      </c>
      <c r="K49">
        <v>2.11</v>
      </c>
      <c r="L49">
        <f t="shared" si="1"/>
        <v>12.66</v>
      </c>
      <c r="M49" s="1">
        <v>40803</v>
      </c>
      <c r="O49" s="5" t="s">
        <v>154</v>
      </c>
    </row>
    <row r="50" spans="1:16" ht="21" x14ac:dyDescent="0.35">
      <c r="A50" s="4" t="s">
        <v>126</v>
      </c>
      <c r="B50" t="s">
        <v>62</v>
      </c>
      <c r="C50" t="s">
        <v>27</v>
      </c>
      <c r="D50" t="s">
        <v>51</v>
      </c>
      <c r="E50" t="s">
        <v>131</v>
      </c>
      <c r="F50">
        <v>1</v>
      </c>
      <c r="G50">
        <v>0</v>
      </c>
      <c r="H50" t="s">
        <v>161</v>
      </c>
      <c r="I50">
        <v>3</v>
      </c>
      <c r="J50" t="str">
        <f t="shared" si="0"/>
        <v/>
      </c>
      <c r="K50">
        <v>2.11</v>
      </c>
      <c r="L50" t="str">
        <f t="shared" si="1"/>
        <v/>
      </c>
      <c r="M50" s="1">
        <v>40803</v>
      </c>
      <c r="O50" s="5" t="s">
        <v>154</v>
      </c>
    </row>
    <row r="51" spans="1:16" ht="21" x14ac:dyDescent="0.35">
      <c r="A51" s="4" t="s">
        <v>125</v>
      </c>
      <c r="B51" t="s">
        <v>63</v>
      </c>
      <c r="C51" t="s">
        <v>27</v>
      </c>
      <c r="D51" t="s">
        <v>51</v>
      </c>
      <c r="E51" t="s">
        <v>128</v>
      </c>
      <c r="F51">
        <v>1</v>
      </c>
      <c r="G51">
        <v>0</v>
      </c>
      <c r="H51" t="s">
        <v>161</v>
      </c>
      <c r="I51">
        <v>3</v>
      </c>
      <c r="J51" t="str">
        <f t="shared" si="0"/>
        <v/>
      </c>
      <c r="K51">
        <v>0.44</v>
      </c>
      <c r="L51" t="str">
        <f t="shared" si="1"/>
        <v/>
      </c>
      <c r="M51" s="1">
        <v>40798</v>
      </c>
      <c r="O51" s="5" t="s">
        <v>154</v>
      </c>
    </row>
    <row r="52" spans="1:16" ht="21" x14ac:dyDescent="0.35">
      <c r="A52" s="4" t="s">
        <v>121</v>
      </c>
      <c r="B52" t="s">
        <v>64</v>
      </c>
      <c r="C52" t="s">
        <v>27</v>
      </c>
      <c r="D52" t="s">
        <v>51</v>
      </c>
      <c r="E52" s="3" t="s">
        <v>130</v>
      </c>
      <c r="F52" s="3" t="s">
        <v>130</v>
      </c>
      <c r="G52">
        <v>0</v>
      </c>
      <c r="H52" t="s">
        <v>161</v>
      </c>
      <c r="I52">
        <v>3</v>
      </c>
      <c r="J52" t="str">
        <f t="shared" si="0"/>
        <v/>
      </c>
      <c r="K52" s="3">
        <v>0</v>
      </c>
      <c r="L52" t="str">
        <f t="shared" si="1"/>
        <v/>
      </c>
      <c r="M52" s="1">
        <v>40804</v>
      </c>
      <c r="O52" s="7"/>
    </row>
    <row r="53" spans="1:16" ht="21" x14ac:dyDescent="0.35">
      <c r="A53" s="4" t="s">
        <v>125</v>
      </c>
      <c r="B53" t="s">
        <v>65</v>
      </c>
      <c r="C53" t="s">
        <v>27</v>
      </c>
      <c r="D53" t="s">
        <v>51</v>
      </c>
      <c r="E53" t="s">
        <v>128</v>
      </c>
      <c r="F53">
        <v>1</v>
      </c>
      <c r="G53">
        <v>0</v>
      </c>
      <c r="H53" t="s">
        <v>161</v>
      </c>
      <c r="I53">
        <v>3</v>
      </c>
      <c r="J53" t="str">
        <f t="shared" si="0"/>
        <v/>
      </c>
      <c r="K53">
        <v>0.44</v>
      </c>
      <c r="L53" t="str">
        <f t="shared" si="1"/>
        <v/>
      </c>
      <c r="M53" s="1">
        <v>40804</v>
      </c>
      <c r="O53" s="5" t="s">
        <v>154</v>
      </c>
    </row>
    <row r="54" spans="1:16" ht="21" x14ac:dyDescent="0.35">
      <c r="A54" s="4" t="s">
        <v>125</v>
      </c>
      <c r="B54" t="s">
        <v>66</v>
      </c>
      <c r="C54" t="s">
        <v>27</v>
      </c>
      <c r="D54" t="s">
        <v>51</v>
      </c>
      <c r="E54" t="s">
        <v>128</v>
      </c>
      <c r="F54">
        <v>1</v>
      </c>
      <c r="G54">
        <v>0</v>
      </c>
      <c r="H54" t="s">
        <v>161</v>
      </c>
      <c r="I54">
        <v>3</v>
      </c>
      <c r="J54" t="str">
        <f t="shared" si="0"/>
        <v/>
      </c>
      <c r="K54">
        <v>0.44</v>
      </c>
      <c r="L54" t="str">
        <f t="shared" si="1"/>
        <v/>
      </c>
      <c r="M54" s="1">
        <v>40804</v>
      </c>
      <c r="O54" s="5" t="s">
        <v>154</v>
      </c>
    </row>
    <row r="55" spans="1:16" ht="21" x14ac:dyDescent="0.35">
      <c r="A55" s="4" t="s">
        <v>125</v>
      </c>
      <c r="B55" t="s">
        <v>67</v>
      </c>
      <c r="C55" t="s">
        <v>27</v>
      </c>
      <c r="D55" t="s">
        <v>51</v>
      </c>
      <c r="E55" t="s">
        <v>128</v>
      </c>
      <c r="F55">
        <v>1</v>
      </c>
      <c r="G55">
        <v>0</v>
      </c>
      <c r="H55" t="s">
        <v>161</v>
      </c>
      <c r="I55">
        <v>3</v>
      </c>
      <c r="J55" t="str">
        <f t="shared" si="0"/>
        <v/>
      </c>
      <c r="K55">
        <v>0.44</v>
      </c>
      <c r="L55" t="str">
        <f t="shared" si="1"/>
        <v/>
      </c>
      <c r="M55" s="1">
        <v>40798</v>
      </c>
      <c r="O55" s="5" t="s">
        <v>154</v>
      </c>
    </row>
    <row r="56" spans="1:16" ht="21" x14ac:dyDescent="0.35">
      <c r="A56" s="4" t="s">
        <v>125</v>
      </c>
      <c r="B56" t="s">
        <v>68</v>
      </c>
      <c r="C56" t="s">
        <v>27</v>
      </c>
      <c r="D56" t="s">
        <v>51</v>
      </c>
      <c r="E56" t="s">
        <v>128</v>
      </c>
      <c r="F56">
        <v>1</v>
      </c>
      <c r="G56">
        <v>0</v>
      </c>
      <c r="H56" t="s">
        <v>161</v>
      </c>
      <c r="I56">
        <v>3</v>
      </c>
      <c r="J56" t="str">
        <f t="shared" si="0"/>
        <v/>
      </c>
      <c r="K56">
        <v>0.44</v>
      </c>
      <c r="L56" t="str">
        <f t="shared" si="1"/>
        <v/>
      </c>
      <c r="M56" s="1">
        <v>40798</v>
      </c>
      <c r="O56" s="5" t="s">
        <v>154</v>
      </c>
    </row>
    <row r="57" spans="1:16" ht="21" x14ac:dyDescent="0.35">
      <c r="A57" s="4" t="s">
        <v>69</v>
      </c>
      <c r="B57" t="s">
        <v>70</v>
      </c>
      <c r="C57" t="s">
        <v>71</v>
      </c>
      <c r="D57" t="s">
        <v>6</v>
      </c>
      <c r="E57" t="s">
        <v>132</v>
      </c>
      <c r="F57">
        <v>1</v>
      </c>
      <c r="G57">
        <v>2</v>
      </c>
      <c r="H57">
        <v>2</v>
      </c>
      <c r="I57">
        <v>3</v>
      </c>
      <c r="J57">
        <f>IF((VALUE(G57)&gt;0),((G57-1)*I57),"")</f>
        <v>3</v>
      </c>
      <c r="K57">
        <v>0.34</v>
      </c>
      <c r="L57">
        <f t="shared" si="1"/>
        <v>1.02</v>
      </c>
      <c r="M57" s="1">
        <v>40804</v>
      </c>
      <c r="O57" s="5" t="s">
        <v>154</v>
      </c>
    </row>
    <row r="58" spans="1:16" ht="21" x14ac:dyDescent="0.35">
      <c r="A58" s="4" t="s">
        <v>72</v>
      </c>
      <c r="B58" t="s">
        <v>73</v>
      </c>
      <c r="C58" t="s">
        <v>74</v>
      </c>
      <c r="D58" t="s">
        <v>6</v>
      </c>
      <c r="E58" t="s">
        <v>134</v>
      </c>
      <c r="F58">
        <v>1</v>
      </c>
      <c r="G58">
        <v>2</v>
      </c>
      <c r="H58">
        <v>2</v>
      </c>
      <c r="I58">
        <v>3</v>
      </c>
      <c r="J58">
        <f t="shared" si="0"/>
        <v>3</v>
      </c>
      <c r="K58">
        <v>1.69</v>
      </c>
      <c r="L58">
        <f t="shared" si="1"/>
        <v>5.07</v>
      </c>
      <c r="M58" s="1">
        <v>40804</v>
      </c>
      <c r="O58" s="5" t="s">
        <v>154</v>
      </c>
    </row>
    <row r="59" spans="1:16" ht="21" x14ac:dyDescent="0.35">
      <c r="A59" s="4" t="s">
        <v>75</v>
      </c>
      <c r="B59" t="s">
        <v>76</v>
      </c>
      <c r="C59" t="s">
        <v>77</v>
      </c>
      <c r="D59" t="s">
        <v>6</v>
      </c>
      <c r="E59" t="s">
        <v>133</v>
      </c>
      <c r="F59">
        <v>1</v>
      </c>
      <c r="G59">
        <v>2</v>
      </c>
      <c r="H59">
        <v>2</v>
      </c>
      <c r="I59">
        <v>3</v>
      </c>
      <c r="J59">
        <f t="shared" si="0"/>
        <v>3</v>
      </c>
      <c r="K59">
        <v>1.85</v>
      </c>
      <c r="L59">
        <f t="shared" si="1"/>
        <v>5.5500000000000007</v>
      </c>
      <c r="M59" s="1">
        <v>40804</v>
      </c>
      <c r="O59" s="5" t="s">
        <v>154</v>
      </c>
      <c r="P59" t="s">
        <v>157</v>
      </c>
    </row>
    <row r="60" spans="1:16" ht="21" x14ac:dyDescent="0.35">
      <c r="A60" s="4" t="s">
        <v>78</v>
      </c>
      <c r="B60" t="s">
        <v>79</v>
      </c>
      <c r="C60" t="s">
        <v>80</v>
      </c>
      <c r="D60" t="s">
        <v>111</v>
      </c>
      <c r="E60" t="s">
        <v>136</v>
      </c>
      <c r="F60">
        <v>1</v>
      </c>
      <c r="G60">
        <v>2</v>
      </c>
      <c r="H60">
        <v>2</v>
      </c>
      <c r="I60">
        <v>3</v>
      </c>
      <c r="J60">
        <f t="shared" si="0"/>
        <v>3</v>
      </c>
      <c r="K60">
        <v>4.54</v>
      </c>
      <c r="L60">
        <f t="shared" si="1"/>
        <v>13.620000000000001</v>
      </c>
      <c r="M60" s="1">
        <v>40804</v>
      </c>
      <c r="O60" s="5" t="s">
        <v>154</v>
      </c>
      <c r="P60" t="s">
        <v>157</v>
      </c>
    </row>
    <row r="61" spans="1:16" ht="21" x14ac:dyDescent="0.35">
      <c r="A61" s="4" t="s">
        <v>124</v>
      </c>
      <c r="B61" t="s">
        <v>81</v>
      </c>
      <c r="C61" t="s">
        <v>82</v>
      </c>
      <c r="D61" t="s">
        <v>83</v>
      </c>
      <c r="E61" t="s">
        <v>137</v>
      </c>
      <c r="F61">
        <v>1</v>
      </c>
      <c r="G61">
        <v>4</v>
      </c>
      <c r="H61">
        <v>4</v>
      </c>
      <c r="I61">
        <v>3</v>
      </c>
      <c r="J61">
        <f t="shared" si="0"/>
        <v>9</v>
      </c>
      <c r="K61">
        <v>1.36</v>
      </c>
      <c r="L61">
        <f t="shared" si="1"/>
        <v>12.24</v>
      </c>
      <c r="M61" s="1">
        <v>40804</v>
      </c>
      <c r="O61" s="5" t="s">
        <v>154</v>
      </c>
      <c r="P61" t="s">
        <v>157</v>
      </c>
    </row>
    <row r="62" spans="1:16" ht="21" x14ac:dyDescent="0.35">
      <c r="A62" s="4" t="s">
        <v>122</v>
      </c>
      <c r="B62" t="s">
        <v>84</v>
      </c>
      <c r="C62" t="s">
        <v>82</v>
      </c>
      <c r="D62" t="s">
        <v>83</v>
      </c>
      <c r="E62" t="s">
        <v>138</v>
      </c>
      <c r="F62">
        <v>1</v>
      </c>
      <c r="G62">
        <v>2</v>
      </c>
      <c r="H62">
        <v>1</v>
      </c>
      <c r="I62">
        <v>3</v>
      </c>
      <c r="J62">
        <f t="shared" si="0"/>
        <v>3</v>
      </c>
      <c r="K62">
        <v>2.56</v>
      </c>
      <c r="L62">
        <f t="shared" si="1"/>
        <v>7.68</v>
      </c>
      <c r="M62" s="1">
        <v>40804</v>
      </c>
      <c r="O62" s="5" t="s">
        <v>154</v>
      </c>
      <c r="P62" t="s">
        <v>157</v>
      </c>
    </row>
    <row r="63" spans="1:16" ht="21" x14ac:dyDescent="0.35">
      <c r="A63" s="4">
        <v>500</v>
      </c>
      <c r="B63" t="s">
        <v>85</v>
      </c>
      <c r="C63" t="s">
        <v>82</v>
      </c>
      <c r="D63" t="s">
        <v>83</v>
      </c>
      <c r="E63" t="s">
        <v>139</v>
      </c>
      <c r="F63">
        <v>1</v>
      </c>
      <c r="G63">
        <v>3</v>
      </c>
      <c r="H63">
        <v>3</v>
      </c>
      <c r="I63">
        <v>3</v>
      </c>
      <c r="J63">
        <f t="shared" si="0"/>
        <v>6</v>
      </c>
      <c r="K63">
        <v>1.36</v>
      </c>
      <c r="L63">
        <f t="shared" si="1"/>
        <v>8.16</v>
      </c>
      <c r="M63" s="1">
        <v>40804</v>
      </c>
      <c r="O63" s="5" t="s">
        <v>154</v>
      </c>
      <c r="P63" t="s">
        <v>157</v>
      </c>
    </row>
    <row r="64" spans="1:16" ht="21" x14ac:dyDescent="0.35">
      <c r="A64" s="4">
        <v>500</v>
      </c>
      <c r="B64" t="s">
        <v>86</v>
      </c>
      <c r="C64" t="s">
        <v>82</v>
      </c>
      <c r="D64" t="s">
        <v>83</v>
      </c>
      <c r="E64" t="s">
        <v>139</v>
      </c>
      <c r="F64">
        <v>1</v>
      </c>
      <c r="G64">
        <v>0</v>
      </c>
      <c r="H64" t="s">
        <v>161</v>
      </c>
      <c r="I64">
        <v>3</v>
      </c>
      <c r="J64" t="str">
        <f t="shared" si="0"/>
        <v/>
      </c>
      <c r="K64">
        <v>1.36</v>
      </c>
      <c r="L64" t="str">
        <f t="shared" si="1"/>
        <v/>
      </c>
      <c r="M64" s="1">
        <v>40804</v>
      </c>
      <c r="O64" s="5" t="s">
        <v>154</v>
      </c>
      <c r="P64" t="s">
        <v>157</v>
      </c>
    </row>
    <row r="65" spans="1:16" ht="21" x14ac:dyDescent="0.35">
      <c r="A65" s="4" t="s">
        <v>124</v>
      </c>
      <c r="B65" t="s">
        <v>87</v>
      </c>
      <c r="C65" t="s">
        <v>82</v>
      </c>
      <c r="D65" t="s">
        <v>83</v>
      </c>
      <c r="E65" t="s">
        <v>137</v>
      </c>
      <c r="F65">
        <v>1</v>
      </c>
      <c r="G65">
        <v>0</v>
      </c>
      <c r="H65" t="s">
        <v>161</v>
      </c>
      <c r="I65">
        <v>3</v>
      </c>
      <c r="J65" t="str">
        <f t="shared" si="0"/>
        <v/>
      </c>
      <c r="K65">
        <v>1.36</v>
      </c>
      <c r="L65" t="str">
        <f t="shared" si="1"/>
        <v/>
      </c>
      <c r="M65" s="1">
        <v>40804</v>
      </c>
      <c r="O65" s="5" t="s">
        <v>154</v>
      </c>
      <c r="P65" t="s">
        <v>157</v>
      </c>
    </row>
    <row r="66" spans="1:16" ht="21" x14ac:dyDescent="0.35">
      <c r="A66" s="4" t="s">
        <v>124</v>
      </c>
      <c r="B66" t="s">
        <v>88</v>
      </c>
      <c r="C66" t="s">
        <v>82</v>
      </c>
      <c r="D66" t="s">
        <v>83</v>
      </c>
      <c r="E66" t="s">
        <v>137</v>
      </c>
      <c r="F66">
        <v>1</v>
      </c>
      <c r="G66">
        <v>0</v>
      </c>
      <c r="H66" t="s">
        <v>161</v>
      </c>
      <c r="I66">
        <v>3</v>
      </c>
      <c r="J66" t="str">
        <f t="shared" si="0"/>
        <v/>
      </c>
      <c r="K66">
        <v>1.36</v>
      </c>
      <c r="L66" t="str">
        <f t="shared" si="1"/>
        <v/>
      </c>
      <c r="M66" s="1">
        <v>40804</v>
      </c>
      <c r="O66" s="5" t="s">
        <v>154</v>
      </c>
      <c r="P66" t="s">
        <v>157</v>
      </c>
    </row>
    <row r="67" spans="1:16" ht="21" x14ac:dyDescent="0.35">
      <c r="A67" s="4" t="s">
        <v>89</v>
      </c>
      <c r="B67" t="s">
        <v>90</v>
      </c>
      <c r="C67" t="s">
        <v>27</v>
      </c>
      <c r="D67" t="s">
        <v>110</v>
      </c>
      <c r="E67" t="s">
        <v>140</v>
      </c>
      <c r="F67">
        <v>1</v>
      </c>
      <c r="G67">
        <v>3</v>
      </c>
      <c r="H67">
        <v>3</v>
      </c>
      <c r="I67">
        <v>3</v>
      </c>
      <c r="J67">
        <f>IF((VALUE(G67)&gt;0),((G67-1)*I67),"")</f>
        <v>6</v>
      </c>
      <c r="K67">
        <v>0.86</v>
      </c>
      <c r="L67">
        <f t="shared" ref="L67:L83" si="2">IF((J67&lt;&gt;""),(J67*K67),"")</f>
        <v>5.16</v>
      </c>
      <c r="M67" s="1">
        <v>40804</v>
      </c>
      <c r="O67" s="5" t="s">
        <v>154</v>
      </c>
      <c r="P67" t="s">
        <v>157</v>
      </c>
    </row>
    <row r="68" spans="1:16" ht="21" x14ac:dyDescent="0.35">
      <c r="A68" s="4" t="s">
        <v>89</v>
      </c>
      <c r="B68" t="s">
        <v>91</v>
      </c>
      <c r="C68" t="s">
        <v>27</v>
      </c>
      <c r="D68" t="s">
        <v>110</v>
      </c>
      <c r="E68" t="s">
        <v>140</v>
      </c>
      <c r="F68">
        <v>1</v>
      </c>
      <c r="G68">
        <v>0</v>
      </c>
      <c r="H68" t="s">
        <v>161</v>
      </c>
      <c r="I68">
        <v>3</v>
      </c>
      <c r="J68" t="str">
        <f t="shared" si="0"/>
        <v/>
      </c>
      <c r="K68">
        <v>0.86</v>
      </c>
      <c r="L68" t="str">
        <f t="shared" si="2"/>
        <v/>
      </c>
      <c r="M68" s="1">
        <v>40804</v>
      </c>
      <c r="O68" s="5" t="s">
        <v>154</v>
      </c>
      <c r="P68" t="s">
        <v>157</v>
      </c>
    </row>
    <row r="69" spans="1:16" ht="21" x14ac:dyDescent="0.35">
      <c r="A69" s="4">
        <v>150</v>
      </c>
      <c r="B69" t="s">
        <v>92</v>
      </c>
      <c r="C69" t="s">
        <v>164</v>
      </c>
      <c r="D69" t="s">
        <v>30</v>
      </c>
      <c r="E69" t="s">
        <v>141</v>
      </c>
      <c r="F69">
        <v>1</v>
      </c>
      <c r="G69">
        <v>3</v>
      </c>
      <c r="H69">
        <v>3</v>
      </c>
      <c r="I69">
        <v>3</v>
      </c>
      <c r="J69">
        <f t="shared" ref="J69:J74" si="3">IF((VALUE(G69)&gt;0),((G69-1)*I69),"")</f>
        <v>6</v>
      </c>
      <c r="K69">
        <v>0.97</v>
      </c>
      <c r="L69">
        <f t="shared" si="2"/>
        <v>5.82</v>
      </c>
      <c r="M69" s="1">
        <v>40804</v>
      </c>
      <c r="O69" s="5" t="s">
        <v>154</v>
      </c>
      <c r="P69" t="s">
        <v>157</v>
      </c>
    </row>
    <row r="70" spans="1:16" ht="21" x14ac:dyDescent="0.35">
      <c r="A70" s="4">
        <v>150</v>
      </c>
      <c r="B70" t="s">
        <v>93</v>
      </c>
      <c r="C70" t="s">
        <v>164</v>
      </c>
      <c r="D70" t="s">
        <v>30</v>
      </c>
      <c r="E70" t="s">
        <v>141</v>
      </c>
      <c r="F70">
        <v>1</v>
      </c>
      <c r="G70">
        <v>0</v>
      </c>
      <c r="H70" t="s">
        <v>161</v>
      </c>
      <c r="I70">
        <v>3</v>
      </c>
      <c r="J70" t="str">
        <f t="shared" si="3"/>
        <v/>
      </c>
      <c r="K70">
        <v>0.97</v>
      </c>
      <c r="L70" t="str">
        <f t="shared" si="2"/>
        <v/>
      </c>
      <c r="M70" s="1">
        <v>40804</v>
      </c>
      <c r="O70" s="5" t="s">
        <v>154</v>
      </c>
      <c r="P70" t="s">
        <v>157</v>
      </c>
    </row>
    <row r="71" spans="1:16" ht="21" x14ac:dyDescent="0.35">
      <c r="A71" s="4" t="s">
        <v>142</v>
      </c>
      <c r="B71" t="s">
        <v>94</v>
      </c>
      <c r="C71" t="s">
        <v>27</v>
      </c>
      <c r="D71" t="s">
        <v>30</v>
      </c>
      <c r="E71" t="s">
        <v>143</v>
      </c>
      <c r="F71">
        <v>5</v>
      </c>
      <c r="G71">
        <v>7</v>
      </c>
      <c r="H71">
        <v>7</v>
      </c>
      <c r="I71">
        <v>3</v>
      </c>
      <c r="J71">
        <f t="shared" si="3"/>
        <v>18</v>
      </c>
      <c r="K71">
        <v>0.126</v>
      </c>
      <c r="L71">
        <f t="shared" si="2"/>
        <v>2.2679999999999998</v>
      </c>
      <c r="M71" s="1">
        <v>40804</v>
      </c>
      <c r="O71" s="5" t="s">
        <v>154</v>
      </c>
    </row>
    <row r="72" spans="1:16" ht="21" x14ac:dyDescent="0.35">
      <c r="A72" s="4" t="s">
        <v>142</v>
      </c>
      <c r="B72" t="s">
        <v>95</v>
      </c>
      <c r="C72" t="s">
        <v>27</v>
      </c>
      <c r="D72" t="s">
        <v>30</v>
      </c>
      <c r="E72" t="s">
        <v>143</v>
      </c>
      <c r="F72">
        <v>5</v>
      </c>
      <c r="G72">
        <v>0</v>
      </c>
      <c r="H72" t="s">
        <v>161</v>
      </c>
      <c r="I72">
        <v>3</v>
      </c>
      <c r="J72" t="str">
        <f t="shared" si="3"/>
        <v/>
      </c>
      <c r="K72">
        <v>0.126</v>
      </c>
      <c r="L72" t="str">
        <f t="shared" si="2"/>
        <v/>
      </c>
      <c r="M72" s="1">
        <v>40804</v>
      </c>
      <c r="O72" s="5" t="s">
        <v>154</v>
      </c>
    </row>
    <row r="73" spans="1:16" ht="21" x14ac:dyDescent="0.35">
      <c r="A73" s="4" t="s">
        <v>142</v>
      </c>
      <c r="B73" t="s">
        <v>96</v>
      </c>
      <c r="C73" t="s">
        <v>27</v>
      </c>
      <c r="D73" t="s">
        <v>30</v>
      </c>
      <c r="E73" t="s">
        <v>143</v>
      </c>
      <c r="F73">
        <v>5</v>
      </c>
      <c r="G73">
        <v>0</v>
      </c>
      <c r="H73" t="s">
        <v>161</v>
      </c>
      <c r="I73">
        <v>3</v>
      </c>
      <c r="J73" t="str">
        <f t="shared" si="3"/>
        <v/>
      </c>
      <c r="K73">
        <v>0.126</v>
      </c>
      <c r="L73" t="str">
        <f t="shared" si="2"/>
        <v/>
      </c>
      <c r="M73" s="1">
        <v>40804</v>
      </c>
      <c r="O73" s="5" t="s">
        <v>154</v>
      </c>
    </row>
    <row r="74" spans="1:16" ht="21" x14ac:dyDescent="0.35">
      <c r="A74" s="4" t="s">
        <v>142</v>
      </c>
      <c r="B74" t="s">
        <v>97</v>
      </c>
      <c r="C74" t="s">
        <v>27</v>
      </c>
      <c r="D74" t="s">
        <v>30</v>
      </c>
      <c r="E74" t="s">
        <v>143</v>
      </c>
      <c r="F74">
        <v>5</v>
      </c>
      <c r="G74">
        <v>0</v>
      </c>
      <c r="H74" t="s">
        <v>161</v>
      </c>
      <c r="I74">
        <v>3</v>
      </c>
      <c r="J74" t="str">
        <f t="shared" si="3"/>
        <v/>
      </c>
      <c r="K74">
        <v>0.126</v>
      </c>
      <c r="L74" t="str">
        <f t="shared" si="2"/>
        <v/>
      </c>
      <c r="M74" s="1">
        <v>40804</v>
      </c>
      <c r="O74" s="5" t="s">
        <v>154</v>
      </c>
    </row>
    <row r="75" spans="1:16" ht="21" x14ac:dyDescent="0.35">
      <c r="A75" s="4" t="s">
        <v>142</v>
      </c>
      <c r="B75" t="s">
        <v>98</v>
      </c>
      <c r="C75" t="s">
        <v>27</v>
      </c>
      <c r="D75" t="s">
        <v>30</v>
      </c>
      <c r="E75" t="s">
        <v>143</v>
      </c>
      <c r="F75">
        <v>5</v>
      </c>
      <c r="G75">
        <v>0</v>
      </c>
      <c r="H75" t="s">
        <v>161</v>
      </c>
      <c r="I75">
        <v>3</v>
      </c>
      <c r="J75" t="str">
        <f>IF((VALUE(G75)&gt;0),((G75-1)*I75),"")</f>
        <v/>
      </c>
      <c r="K75">
        <v>0.126</v>
      </c>
      <c r="L75" t="str">
        <f t="shared" si="2"/>
        <v/>
      </c>
      <c r="M75" s="1">
        <v>40804</v>
      </c>
      <c r="O75" s="5" t="s">
        <v>154</v>
      </c>
    </row>
    <row r="76" spans="1:16" ht="21" x14ac:dyDescent="0.35">
      <c r="A76" s="4" t="s">
        <v>142</v>
      </c>
      <c r="B76" t="s">
        <v>99</v>
      </c>
      <c r="C76" t="s">
        <v>27</v>
      </c>
      <c r="D76" t="s">
        <v>30</v>
      </c>
      <c r="E76" t="s">
        <v>143</v>
      </c>
      <c r="F76">
        <v>5</v>
      </c>
      <c r="G76">
        <v>0</v>
      </c>
      <c r="H76" t="s">
        <v>161</v>
      </c>
      <c r="I76">
        <v>3</v>
      </c>
      <c r="J76" t="str">
        <f t="shared" ref="J76:J83" si="4">IF((VALUE(G76)&gt;0),((G76-1)*I76),"")</f>
        <v/>
      </c>
      <c r="K76">
        <v>0.126</v>
      </c>
      <c r="L76" t="str">
        <f t="shared" si="2"/>
        <v/>
      </c>
      <c r="M76" s="1">
        <v>40804</v>
      </c>
      <c r="O76" s="5" t="s">
        <v>154</v>
      </c>
    </row>
    <row r="77" spans="1:16" ht="21" x14ac:dyDescent="0.35">
      <c r="A77" s="4" t="s">
        <v>100</v>
      </c>
      <c r="B77" t="s">
        <v>101</v>
      </c>
      <c r="C77" t="s">
        <v>165</v>
      </c>
      <c r="D77" t="s">
        <v>109</v>
      </c>
      <c r="E77" t="s">
        <v>127</v>
      </c>
      <c r="F77">
        <v>1</v>
      </c>
      <c r="G77">
        <v>3</v>
      </c>
      <c r="H77">
        <v>3</v>
      </c>
      <c r="I77">
        <v>3</v>
      </c>
      <c r="J77">
        <f t="shared" si="4"/>
        <v>6</v>
      </c>
      <c r="K77">
        <v>0.63</v>
      </c>
      <c r="L77">
        <f t="shared" si="2"/>
        <v>3.7800000000000002</v>
      </c>
      <c r="M77" s="1">
        <v>40798</v>
      </c>
      <c r="O77" s="5" t="s">
        <v>154</v>
      </c>
      <c r="P77" t="s">
        <v>157</v>
      </c>
    </row>
    <row r="78" spans="1:16" ht="21" x14ac:dyDescent="0.35">
      <c r="A78" s="4" t="s">
        <v>100</v>
      </c>
      <c r="B78" t="s">
        <v>102</v>
      </c>
      <c r="C78" t="s">
        <v>166</v>
      </c>
      <c r="D78" t="s">
        <v>109</v>
      </c>
      <c r="E78" t="s">
        <v>127</v>
      </c>
      <c r="F78">
        <v>1</v>
      </c>
      <c r="G78">
        <v>0</v>
      </c>
      <c r="H78" t="s">
        <v>161</v>
      </c>
      <c r="I78">
        <v>3</v>
      </c>
      <c r="J78" t="str">
        <f t="shared" si="4"/>
        <v/>
      </c>
      <c r="K78">
        <v>0.63</v>
      </c>
      <c r="L78" t="str">
        <f t="shared" si="2"/>
        <v/>
      </c>
      <c r="M78" s="1">
        <v>40798</v>
      </c>
      <c r="O78" s="5" t="s">
        <v>154</v>
      </c>
      <c r="P78" t="s">
        <v>157</v>
      </c>
    </row>
    <row r="79" spans="1:16" ht="21" x14ac:dyDescent="0.35">
      <c r="A79" s="4" t="s">
        <v>150</v>
      </c>
      <c r="B79" t="s">
        <v>130</v>
      </c>
      <c r="C79" t="s">
        <v>80</v>
      </c>
      <c r="D79" t="s">
        <v>135</v>
      </c>
      <c r="E79" t="s">
        <v>144</v>
      </c>
      <c r="F79">
        <v>1</v>
      </c>
      <c r="G79">
        <v>2</v>
      </c>
      <c r="H79">
        <v>2</v>
      </c>
      <c r="I79">
        <v>3</v>
      </c>
      <c r="J79">
        <f t="shared" si="4"/>
        <v>3</v>
      </c>
      <c r="K79">
        <v>1.25</v>
      </c>
      <c r="L79">
        <f t="shared" si="2"/>
        <v>3.75</v>
      </c>
      <c r="M79" s="1">
        <v>40804</v>
      </c>
      <c r="O79" s="5" t="s">
        <v>154</v>
      </c>
      <c r="P79" t="s">
        <v>157</v>
      </c>
    </row>
    <row r="80" spans="1:16" ht="21" x14ac:dyDescent="0.35">
      <c r="A80" s="4" t="s">
        <v>146</v>
      </c>
      <c r="B80" t="s">
        <v>148</v>
      </c>
      <c r="C80" t="s">
        <v>147</v>
      </c>
      <c r="D80" t="s">
        <v>149</v>
      </c>
      <c r="E80" t="s">
        <v>145</v>
      </c>
      <c r="F80">
        <v>1</v>
      </c>
      <c r="G80">
        <v>2</v>
      </c>
      <c r="H80">
        <v>2</v>
      </c>
      <c r="I80">
        <v>3</v>
      </c>
      <c r="J80">
        <f t="shared" si="4"/>
        <v>3</v>
      </c>
      <c r="K80">
        <v>7.08</v>
      </c>
      <c r="L80">
        <f t="shared" si="2"/>
        <v>21.240000000000002</v>
      </c>
      <c r="M80" s="1">
        <v>40804</v>
      </c>
      <c r="O80" s="5" t="s">
        <v>154</v>
      </c>
      <c r="P80" t="s">
        <v>157</v>
      </c>
    </row>
    <row r="81" spans="1:16" ht="21" x14ac:dyDescent="0.35">
      <c r="A81" s="4" t="s">
        <v>151</v>
      </c>
      <c r="B81" s="2" t="s">
        <v>130</v>
      </c>
      <c r="C81" t="s">
        <v>147</v>
      </c>
      <c r="D81" t="s">
        <v>149</v>
      </c>
      <c r="E81" t="s">
        <v>152</v>
      </c>
      <c r="F81">
        <v>1</v>
      </c>
      <c r="G81">
        <v>2</v>
      </c>
      <c r="H81">
        <v>2</v>
      </c>
      <c r="I81">
        <v>3</v>
      </c>
      <c r="J81">
        <f t="shared" si="4"/>
        <v>3</v>
      </c>
      <c r="K81">
        <v>0.59</v>
      </c>
      <c r="L81">
        <f t="shared" si="2"/>
        <v>1.77</v>
      </c>
      <c r="M81" s="1">
        <v>40804</v>
      </c>
      <c r="O81" s="5" t="s">
        <v>154</v>
      </c>
      <c r="P81" t="s">
        <v>157</v>
      </c>
    </row>
    <row r="82" spans="1:16" ht="21" x14ac:dyDescent="0.35">
      <c r="A82" s="4" t="s">
        <v>169</v>
      </c>
      <c r="B82" s="2"/>
      <c r="D82" t="s">
        <v>170</v>
      </c>
      <c r="E82" t="s">
        <v>171</v>
      </c>
      <c r="F82">
        <v>1</v>
      </c>
      <c r="G82">
        <v>2</v>
      </c>
      <c r="H82">
        <v>1</v>
      </c>
      <c r="I82">
        <v>1</v>
      </c>
      <c r="J82">
        <v>1</v>
      </c>
      <c r="K82">
        <v>13.1</v>
      </c>
      <c r="L82">
        <f t="shared" si="2"/>
        <v>13.1</v>
      </c>
      <c r="M82" s="1"/>
      <c r="O82" s="5"/>
      <c r="P82" t="s">
        <v>157</v>
      </c>
    </row>
    <row r="83" spans="1:16" ht="21" x14ac:dyDescent="0.35">
      <c r="A83" s="4" t="s">
        <v>153</v>
      </c>
      <c r="C83" t="s">
        <v>167</v>
      </c>
      <c r="D83" t="s">
        <v>168</v>
      </c>
      <c r="E83" t="s">
        <v>129</v>
      </c>
      <c r="F83">
        <v>4</v>
      </c>
      <c r="G83">
        <v>2</v>
      </c>
      <c r="H83">
        <v>4</v>
      </c>
      <c r="I83">
        <v>4</v>
      </c>
      <c r="J83">
        <f t="shared" si="4"/>
        <v>4</v>
      </c>
      <c r="K83">
        <v>37.325000000000003</v>
      </c>
      <c r="L83">
        <f t="shared" si="2"/>
        <v>149.30000000000001</v>
      </c>
      <c r="O83" s="5" t="s">
        <v>157</v>
      </c>
      <c r="P83" t="s">
        <v>157</v>
      </c>
    </row>
    <row r="84" spans="1:16" ht="21" x14ac:dyDescent="0.35">
      <c r="K84" t="s">
        <v>158</v>
      </c>
      <c r="L84">
        <f>SUM(L2:L83)</f>
        <v>310.42600000000004</v>
      </c>
      <c r="O84" s="7"/>
    </row>
    <row r="85" spans="1:16" ht="21" x14ac:dyDescent="0.35">
      <c r="K85" t="s">
        <v>159</v>
      </c>
      <c r="L85">
        <f>L84*1.065</f>
        <v>330.60369000000003</v>
      </c>
      <c r="O85" s="7"/>
    </row>
    <row r="86" spans="1:16" ht="21" x14ac:dyDescent="0.35">
      <c r="O86" s="7"/>
    </row>
    <row r="87" spans="1:16" ht="21" x14ac:dyDescent="0.35">
      <c r="J87">
        <f>149.3/4</f>
        <v>37.325000000000003</v>
      </c>
      <c r="O87" s="7"/>
    </row>
    <row r="88" spans="1:16" ht="21" x14ac:dyDescent="0.35">
      <c r="O88" s="7"/>
    </row>
    <row r="89" spans="1:16" ht="21" x14ac:dyDescent="0.35">
      <c r="O89" s="7"/>
    </row>
    <row r="90" spans="1:16" ht="21" x14ac:dyDescent="0.35">
      <c r="O90" s="7"/>
    </row>
    <row r="91" spans="1:16" ht="21" x14ac:dyDescent="0.35">
      <c r="O91" s="7"/>
    </row>
    <row r="92" spans="1:16" ht="21" x14ac:dyDescent="0.35">
      <c r="O92" s="7"/>
    </row>
    <row r="93" spans="1:16" ht="21" x14ac:dyDescent="0.35">
      <c r="O93" s="7"/>
    </row>
    <row r="94" spans="1:16" ht="21" x14ac:dyDescent="0.35">
      <c r="O94" s="7"/>
    </row>
    <row r="95" spans="1:16" ht="21" x14ac:dyDescent="0.35">
      <c r="O95" s="7"/>
    </row>
    <row r="96" spans="1:16" ht="21" x14ac:dyDescent="0.35">
      <c r="O96" s="7"/>
    </row>
    <row r="97" spans="15:15" ht="21" x14ac:dyDescent="0.35">
      <c r="O97" s="7"/>
    </row>
    <row r="98" spans="15:15" ht="21" x14ac:dyDescent="0.35">
      <c r="O98" s="7"/>
    </row>
  </sheetData>
  <autoFilter ref="A1:M78"/>
  <pageMargins left="0.7" right="0.7" top="0.75" bottom="0.75" header="0.3" footer="0.3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IR_circ1_3sets sorted</vt:lpstr>
      <vt:lpstr>IR_circ1_digikey</vt:lpstr>
      <vt:lpstr>IR_circ1_3sets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StevenJ</dc:creator>
  <cp:lastModifiedBy>StevenJ</cp:lastModifiedBy>
  <cp:lastPrinted>2011-09-17T14:13:51Z</cp:lastPrinted>
  <dcterms:created xsi:type="dcterms:W3CDTF">2011-09-11T19:10:02Z</dcterms:created>
  <dcterms:modified xsi:type="dcterms:W3CDTF">2011-12-03T18:28:19Z</dcterms:modified>
</cp:coreProperties>
</file>