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K3" i="55" l="1"/>
  <c r="K4" i="55"/>
  <c r="K5" i="55"/>
  <c r="K6" i="55"/>
  <c r="K7" i="55"/>
  <c r="K8" i="55"/>
  <c r="K9" i="55"/>
  <c r="K10" i="55"/>
  <c r="K11" i="55"/>
  <c r="K12" i="55"/>
  <c r="K13" i="55"/>
  <c r="K14" i="55"/>
  <c r="K2" i="55"/>
  <c r="J14" i="55"/>
  <c r="M14" i="55" s="1"/>
  <c r="P14" i="55" s="1"/>
  <c r="J13" i="55"/>
  <c r="M13" i="55" s="1"/>
  <c r="P1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5" i="55"/>
  <c r="M5" i="55" s="1"/>
  <c r="P5" i="55" s="1"/>
  <c r="J4" i="55"/>
  <c r="M4" i="55" s="1"/>
  <c r="P4" i="55" s="1"/>
  <c r="J3" i="55"/>
  <c r="M3" i="55" s="1"/>
  <c r="P3" i="55" s="1"/>
  <c r="J2" i="55"/>
  <c r="M2" i="55" s="1"/>
  <c r="P2" i="55" s="1"/>
</calcChain>
</file>

<file path=xl/sharedStrings.xml><?xml version="1.0" encoding="utf-8"?>
<sst xmlns="http://schemas.openxmlformats.org/spreadsheetml/2006/main" count="103" uniqueCount="60">
  <si>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</si>
  <si>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</si>
  <si>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</si>
  <si>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</si>
  <si>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</si>
  <si>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</si>
  <si>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</si>
  <si>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</si>
  <si>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</si>
  <si>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</si>
  <si>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</si>
  <si>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</si>
  <si>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</si>
  <si>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</si>
  <si>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</si>
  <si>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</si>
  <si>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</si>
  <si>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</si>
  <si>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</si>
  <si>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</si>
  <si>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</si>
  <si>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</si>
  <si>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FM0006</t>
  </si>
  <si>
    <t>ISR0034</t>
  </si>
  <si>
    <t>ISR0035</t>
  </si>
  <si>
    <t>ISR0036</t>
  </si>
  <si>
    <t>ISR0037</t>
  </si>
  <si>
    <t>ISR0038</t>
  </si>
  <si>
    <t>ISR0039</t>
  </si>
  <si>
    <t>ISR0040</t>
  </si>
  <si>
    <t>ISR0041</t>
  </si>
  <si>
    <t>ISR0042</t>
  </si>
  <si>
    <t>030004</t>
  </si>
  <si>
    <t>030002</t>
  </si>
  <si>
    <t>030003</t>
  </si>
  <si>
    <t>010003</t>
  </si>
  <si>
    <t>030010</t>
  </si>
  <si>
    <t>030017</t>
  </si>
  <si>
    <t>030016</t>
  </si>
  <si>
    <t>ISR0001</t>
  </si>
  <si>
    <t>ISR0015</t>
  </si>
  <si>
    <t>ISR0057</t>
  </si>
  <si>
    <t>ISR0061</t>
  </si>
  <si>
    <t>ISR0055</t>
  </si>
  <si>
    <t>ISR0049</t>
  </si>
  <si>
    <t>050011</t>
  </si>
  <si>
    <t>050013</t>
  </si>
  <si>
    <t>050004</t>
  </si>
  <si>
    <t>040007</t>
  </si>
  <si>
    <t>040003</t>
  </si>
  <si>
    <t>ISR0022</t>
  </si>
  <si>
    <t>03</t>
  </si>
  <si>
    <t>01</t>
  </si>
  <si>
    <t>04</t>
  </si>
  <si>
    <t>05</t>
  </si>
  <si>
    <t>AnnualInterestRateold</t>
  </si>
  <si>
    <t>StartDate</t>
  </si>
  <si>
    <t>SettlementDate</t>
  </si>
  <si>
    <t>UnitPrice</t>
  </si>
  <si>
    <t>DuraitionInDays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</si>
</sst>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0" fillId="3" borderId="1" xfId="0" applyFill="1" applyBorder="1"/>
    <xf numFmtId="0" fontId="0" fillId="2" borderId="0" xfId="0" applyFill="1"/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7" fillId="0" borderId="0" xfId="0" quotePrefix="1" applyFont="1" applyFill="1" applyBorder="1"/>
    <xf numFmtId="0" fontId="7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43" fontId="2" fillId="4" borderId="1" xfId="1" applyFont="1" applyFill="1" applyBorder="1"/>
    <xf numFmtId="164" fontId="4" fillId="4" borderId="1" xfId="0" applyNumberFormat="1" applyFont="1" applyFill="1" applyBorder="1"/>
    <xf numFmtId="9" fontId="4" fillId="4" borderId="1" xfId="0" applyNumberFormat="1" applyFont="1" applyFill="1" applyBorder="1"/>
    <xf numFmtId="0" fontId="4" fillId="4" borderId="1" xfId="0" applyFont="1" applyFill="1" applyBorder="1"/>
    <xf numFmtId="15" fontId="2" fillId="4" borderId="3" xfId="0" applyNumberFormat="1" applyFont="1" applyFill="1" applyBorder="1" applyAlignment="1">
      <alignment vertical="center"/>
    </xf>
    <xf numFmtId="15" fontId="4" fillId="4" borderId="3" xfId="0" applyNumberFormat="1" applyFont="1" applyFill="1" applyBorder="1"/>
    <xf numFmtId="10" fontId="4" fillId="4" borderId="1" xfId="0" applyNumberFormat="1" applyFont="1" applyFill="1" applyBorder="1"/>
    <xf numFmtId="164" fontId="4" fillId="4" borderId="2" xfId="0" applyNumberFormat="1" applyFont="1" applyFill="1" applyBorder="1"/>
    <xf numFmtId="10" fontId="4" fillId="4" borderId="4" xfId="0" applyNumberFormat="1" applyFont="1" applyFill="1" applyBorder="1"/>
    <xf numFmtId="0" fontId="4" fillId="4" borderId="0" xfId="0" applyFont="1" applyFill="1"/>
    <xf numFmtId="0" fontId="6" fillId="4" borderId="0" xfId="0" quotePrefix="1" applyFont="1" applyFill="1"/>
    <xf numFmtId="0" fontId="4" fillId="4" borderId="0" xfId="0" quotePrefix="1" applyFont="1" applyFill="1"/>
    <xf numFmtId="1" fontId="4" fillId="4" borderId="1" xfId="0" applyNumberFormat="1" applyFont="1" applyFill="1" applyBorder="1"/>
    <xf numFmtId="15" fontId="4" fillId="4" borderId="1" xfId="0" applyNumberFormat="1" applyFont="1" applyFill="1" applyBorder="1"/>
    <xf numFmtId="2" fontId="4" fillId="4" borderId="1" xfId="0" applyNumberFormat="1" applyFont="1" applyFill="1" applyBorder="1"/>
    <xf numFmtId="43" fontId="4" fillId="4" borderId="1" xfId="0" applyNumberFormat="1" applyFont="1" applyFill="1" applyBorder="1"/>
    <xf numFmtId="165" fontId="4" fillId="4" borderId="1" xfId="0" applyNumberFormat="1" applyFont="1" applyFill="1" applyBorder="1"/>
    <xf numFmtId="15" fontId="2" fillId="4" borderId="1" xfId="0" applyNumberFormat="1" applyFont="1" applyFill="1" applyBorder="1" applyAlignment="1">
      <alignment vertical="center"/>
    </xf>
    <xf numFmtId="0" fontId="6" fillId="4" borderId="0" xfId="0" applyFont="1" applyFill="1"/>
    <xf numFmtId="15" fontId="4" fillId="4" borderId="4" xfId="0" applyNumberFormat="1" applyFont="1" applyFill="1" applyBorder="1"/>
    <xf numFmtId="15" fontId="4" fillId="4" borderId="2" xfId="0" applyNumberFormat="1" applyFont="1" applyFill="1" applyBorder="1"/>
    <xf numFmtId="0" fontId="0" fillId="2" borderId="0" xfId="0" quotePrefix="1" applyFill="1"/>
    <xf numFmtId="0" fontId="4" fillId="2" borderId="1" xfId="0" applyFont="1" applyFill="1" applyBorder="1"/>
    <xf numFmtId="164" fontId="4" fillId="2" borderId="1" xfId="0" applyNumberFormat="1" applyFont="1" applyFill="1" applyBorder="1"/>
    <xf numFmtId="1" fontId="0" fillId="2" borderId="1" xfId="0" applyNumberFormat="1" applyFont="1" applyFill="1" applyBorder="1"/>
    <xf numFmtId="10" fontId="4" fillId="2" borderId="1" xfId="0" applyNumberFormat="1" applyFont="1" applyFill="1" applyBorder="1"/>
    <xf numFmtId="15" fontId="0" fillId="2" borderId="1" xfId="0" applyNumberFormat="1" applyFill="1" applyBorder="1"/>
    <xf numFmtId="15" fontId="0" fillId="2" borderId="1" xfId="0" applyNumberFormat="1" applyFont="1" applyFill="1" applyBorder="1"/>
    <xf numFmtId="15" fontId="5" fillId="2" borderId="1" xfId="0" applyNumberFormat="1" applyFont="1" applyFill="1" applyBorder="1"/>
    <xf numFmtId="43" fontId="0" fillId="2" borderId="1" xfId="0" applyNumberFormat="1" applyFont="1" applyFill="1" applyBorder="1"/>
    <xf numFmtId="15" fontId="5" fillId="2" borderId="1" xfId="0" applyNumberFormat="1" applyFont="1" applyFill="1" applyBorder="1" applyAlignment="1">
      <alignment vertical="top"/>
    </xf>
    <xf numFmtId="0" fontId="4" fillId="3" borderId="1" xfId="0" applyFont="1" applyFill="1" applyBorder="1"/>
    <xf numFmtId="164" fontId="6" fillId="3" borderId="1" xfId="0" applyNumberFormat="1" applyFont="1" applyFill="1" applyBorder="1"/>
    <xf numFmtId="10" fontId="6" fillId="3" borderId="1" xfId="0" applyNumberFormat="1" applyFont="1" applyFill="1" applyBorder="1"/>
    <xf numFmtId="15" fontId="6" fillId="3" borderId="1" xfId="0" applyNumberFormat="1" applyFont="1" applyFill="1" applyBorder="1"/>
    <xf numFmtId="15" fontId="6" fillId="3" borderId="1" xfId="0" applyNumberFormat="1" applyFont="1" applyFill="1" applyBorder="1" applyAlignment="1">
      <alignment vertical="top"/>
    </xf>
    <xf numFmtId="43" fontId="0" fillId="3" borderId="1" xfId="1" applyFont="1" applyFill="1" applyBorder="1"/>
    <xf numFmtId="0" fontId="5" fillId="4" borderId="1" xfId="0" applyFont="1" applyFill="1" applyBorder="1"/>
    <xf numFmtId="0" fontId="0" fillId="4" borderId="1" xfId="0" applyNumberFormat="1" applyFill="1" applyBorder="1" applyAlignment="1">
      <alignment horizontal="right"/>
    </xf>
    <xf numFmtId="164" fontId="5" fillId="4" borderId="1" xfId="0" applyNumberFormat="1" applyFont="1" applyFill="1" applyBorder="1"/>
    <xf numFmtId="0" fontId="0" fillId="4" borderId="1" xfId="0" applyNumberFormat="1" applyFill="1" applyBorder="1"/>
    <xf numFmtId="0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43" fontId="5" fillId="4" borderId="1" xfId="0" applyNumberFormat="1" applyFont="1" applyFill="1" applyBorder="1" applyAlignment="1">
      <alignment vertical="top"/>
    </xf>
    <xf numFmtId="0" fontId="4" fillId="2" borderId="4" xfId="0" applyFont="1" applyFill="1" applyBorder="1"/>
    <xf numFmtId="43" fontId="5" fillId="2" borderId="4" xfId="1" applyFont="1" applyFill="1" applyBorder="1" applyAlignment="1">
      <alignment vertical="top"/>
    </xf>
    <xf numFmtId="1" fontId="0" fillId="2" borderId="4" xfId="0" applyNumberFormat="1" applyFont="1" applyFill="1" applyBorder="1"/>
    <xf numFmtId="9" fontId="6" fillId="2" borderId="4" xfId="0" applyNumberFormat="1" applyFont="1" applyFill="1" applyBorder="1" applyAlignment="1">
      <alignment vertical="center" wrapText="1"/>
    </xf>
    <xf numFmtId="165" fontId="5" fillId="2" borderId="4" xfId="0" applyNumberFormat="1" applyFont="1" applyFill="1" applyBorder="1" applyAlignment="1">
      <alignment vertical="center" wrapText="1"/>
    </xf>
    <xf numFmtId="165" fontId="5" fillId="2" borderId="4" xfId="0" applyNumberFormat="1" applyFont="1" applyFill="1" applyBorder="1"/>
    <xf numFmtId="15" fontId="0" fillId="2" borderId="4" xfId="0" applyNumberFormat="1" applyFont="1" applyFill="1" applyBorder="1"/>
    <xf numFmtId="43" fontId="0" fillId="2" borderId="4" xfId="0" applyNumberFormat="1" applyFont="1" applyFill="1" applyBorder="1"/>
    <xf numFmtId="43" fontId="0" fillId="2" borderId="4" xfId="1" applyFont="1" applyFill="1" applyBorder="1"/>
    <xf numFmtId="0" fontId="0" fillId="3" borderId="1" xfId="0" quotePrefix="1" applyFill="1" applyBorder="1"/>
    <xf numFmtId="1" fontId="0" fillId="3" borderId="1" xfId="0" applyNumberFormat="1" applyFont="1" applyFill="1" applyBorder="1"/>
    <xf numFmtId="165" fontId="4" fillId="3" borderId="1" xfId="0" applyNumberFormat="1" applyFont="1" applyFill="1" applyBorder="1"/>
    <xf numFmtId="2" fontId="0" fillId="3" borderId="1" xfId="0" applyNumberFormat="1" applyFont="1" applyFill="1" applyBorder="1"/>
    <xf numFmtId="43" fontId="0" fillId="3" borderId="1" xfId="0" applyNumberFormat="1" applyFont="1" applyFill="1" applyBorder="1"/>
    <xf numFmtId="2" fontId="0" fillId="2" borderId="0" xfId="0" applyNumberFormat="1" applyFill="1"/>
    <xf numFmtId="2" fontId="0" fillId="0" borderId="0" xfId="0" applyNumberFormat="1"/>
    <xf numFmtId="15" fontId="7" fillId="0" borderId="0" xfId="0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H1" zoomScale="80" zoomScaleNormal="80" workbookViewId="0">
      <selection activeCell="H15" sqref="A15:XFD15"/>
    </sheetView>
  </sheetViews>
  <sheetFormatPr defaultRowHeight="14.5" x14ac:dyDescent="0.35"/>
  <cols>
    <col min="1" max="1" width="14.54296875" bestFit="1" customWidth="1"/>
    <col min="2" max="2" width="28.179687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0" width="19.81640625" customWidth="1"/>
    <col min="11" max="11" width="19.81640625" style="69" customWidth="1"/>
    <col min="12" max="16" width="19.81640625" customWidth="1"/>
    <col min="17" max="21" width="33.453125" customWidth="1"/>
  </cols>
  <sheetData>
    <row r="1" spans="1:2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59</v>
      </c>
      <c r="K1" s="68" t="s">
        <v>9</v>
      </c>
      <c r="L1" s="2" t="s">
        <v>55</v>
      </c>
      <c r="M1" s="2" t="s">
        <v>56</v>
      </c>
      <c r="N1" s="2" t="s">
        <v>57</v>
      </c>
      <c r="O1" s="2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4" t="s">
        <v>15</v>
      </c>
    </row>
    <row r="2" spans="1:21" s="19" customFormat="1" x14ac:dyDescent="0.35">
      <c r="B2" s="13">
        <v>1</v>
      </c>
      <c r="C2" s="20" t="s">
        <v>51</v>
      </c>
      <c r="D2" s="21" t="s">
        <v>33</v>
      </c>
      <c r="E2" s="10" t="s">
        <v>23</v>
      </c>
      <c r="F2" s="13" t="s">
        <v>22</v>
      </c>
      <c r="G2" s="11">
        <v>10000</v>
      </c>
      <c r="H2" s="11">
        <v>10000</v>
      </c>
      <c r="I2" s="22">
        <v>364</v>
      </c>
      <c r="J2" s="22">
        <f>I2*3</f>
        <v>1092</v>
      </c>
      <c r="K2" s="24">
        <f>L2*100</f>
        <v>24.5</v>
      </c>
      <c r="L2" s="12">
        <v>0.245</v>
      </c>
      <c r="M2" s="23">
        <f>O2-J2</f>
        <v>42512</v>
      </c>
      <c r="N2" s="23">
        <v>42520</v>
      </c>
      <c r="O2" s="23">
        <v>43604</v>
      </c>
      <c r="P2" s="24">
        <f>O2-M2</f>
        <v>1092</v>
      </c>
      <c r="Q2" s="25">
        <v>0</v>
      </c>
      <c r="R2" s="25">
        <v>0</v>
      </c>
      <c r="S2" s="25">
        <v>0</v>
      </c>
      <c r="T2" s="25">
        <v>242.30769230769229</v>
      </c>
      <c r="U2" s="26">
        <v>43429</v>
      </c>
    </row>
    <row r="3" spans="1:21" s="19" customFormat="1" x14ac:dyDescent="0.35">
      <c r="B3" s="13">
        <v>2</v>
      </c>
      <c r="C3" s="20" t="s">
        <v>51</v>
      </c>
      <c r="D3" s="21" t="s">
        <v>34</v>
      </c>
      <c r="E3" s="10" t="s">
        <v>24</v>
      </c>
      <c r="F3" s="13" t="s">
        <v>22</v>
      </c>
      <c r="G3" s="11">
        <v>25000</v>
      </c>
      <c r="H3" s="11">
        <v>25000</v>
      </c>
      <c r="I3" s="22">
        <v>364</v>
      </c>
      <c r="J3" s="22">
        <f>I3*2</f>
        <v>728</v>
      </c>
      <c r="K3" s="24">
        <f t="shared" ref="K3:K14" si="0">L3*100</f>
        <v>19.950000000000003</v>
      </c>
      <c r="L3" s="12">
        <v>0.19950000000000001</v>
      </c>
      <c r="M3" s="23">
        <f t="shared" ref="M3:M10" si="1">O3-J3</f>
        <v>42863</v>
      </c>
      <c r="N3" s="27">
        <v>42863</v>
      </c>
      <c r="O3" s="23">
        <v>43591</v>
      </c>
      <c r="P3" s="24">
        <f t="shared" ref="P3:P10" si="2">O3-M3</f>
        <v>728</v>
      </c>
      <c r="Q3" s="25">
        <v>0</v>
      </c>
      <c r="R3" s="25">
        <v>0</v>
      </c>
      <c r="S3" s="25">
        <v>0</v>
      </c>
      <c r="T3" s="25">
        <v>781.00961538461547</v>
      </c>
      <c r="U3" s="26">
        <v>43408</v>
      </c>
    </row>
    <row r="4" spans="1:21" s="19" customFormat="1" x14ac:dyDescent="0.35">
      <c r="B4" s="13">
        <v>3</v>
      </c>
      <c r="C4" s="20" t="s">
        <v>51</v>
      </c>
      <c r="D4" s="21" t="s">
        <v>32</v>
      </c>
      <c r="E4" s="10" t="s">
        <v>25</v>
      </c>
      <c r="F4" s="13" t="s">
        <v>22</v>
      </c>
      <c r="G4" s="11">
        <v>9536</v>
      </c>
      <c r="H4" s="11">
        <v>9536</v>
      </c>
      <c r="I4" s="22">
        <v>364</v>
      </c>
      <c r="J4" s="22">
        <f>I4*5</f>
        <v>1820</v>
      </c>
      <c r="K4" s="24">
        <f t="shared" si="0"/>
        <v>18.25</v>
      </c>
      <c r="L4" s="12">
        <v>0.1825</v>
      </c>
      <c r="M4" s="23">
        <f t="shared" si="1"/>
        <v>42947</v>
      </c>
      <c r="N4" s="14">
        <v>42947</v>
      </c>
      <c r="O4" s="15">
        <v>44767</v>
      </c>
      <c r="P4" s="24">
        <f t="shared" si="2"/>
        <v>1820</v>
      </c>
      <c r="Q4" s="25">
        <v>0</v>
      </c>
      <c r="R4" s="25">
        <v>0</v>
      </c>
      <c r="S4" s="25">
        <v>0</v>
      </c>
      <c r="T4" s="25">
        <v>741.07032967032967</v>
      </c>
      <c r="U4" s="26">
        <v>43310</v>
      </c>
    </row>
    <row r="5" spans="1:21" s="19" customFormat="1" x14ac:dyDescent="0.35">
      <c r="B5" s="13">
        <v>4</v>
      </c>
      <c r="C5" s="20" t="s">
        <v>51</v>
      </c>
      <c r="D5" s="21" t="s">
        <v>37</v>
      </c>
      <c r="E5" s="10" t="s">
        <v>26</v>
      </c>
      <c r="F5" s="13" t="s">
        <v>22</v>
      </c>
      <c r="G5" s="11">
        <v>17000</v>
      </c>
      <c r="H5" s="11">
        <v>17000</v>
      </c>
      <c r="I5" s="22">
        <v>364</v>
      </c>
      <c r="J5" s="22">
        <f>I5*7</f>
        <v>2548</v>
      </c>
      <c r="K5" s="24">
        <f t="shared" si="0"/>
        <v>19</v>
      </c>
      <c r="L5" s="12">
        <v>0.19</v>
      </c>
      <c r="M5" s="23">
        <f t="shared" si="1"/>
        <v>43071</v>
      </c>
      <c r="N5" s="14">
        <v>43040</v>
      </c>
      <c r="O5" s="15">
        <v>45619</v>
      </c>
      <c r="P5" s="24">
        <f t="shared" si="2"/>
        <v>2548</v>
      </c>
      <c r="Q5" s="25">
        <v>0</v>
      </c>
      <c r="R5" s="25">
        <v>0</v>
      </c>
      <c r="S5" s="25">
        <v>0</v>
      </c>
      <c r="T5" s="25">
        <v>532.41758241758237</v>
      </c>
      <c r="U5" s="26">
        <v>43405</v>
      </c>
    </row>
    <row r="6" spans="1:21" s="19" customFormat="1" x14ac:dyDescent="0.35">
      <c r="B6" s="13">
        <v>5</v>
      </c>
      <c r="C6" s="20" t="s">
        <v>51</v>
      </c>
      <c r="D6" s="21" t="s">
        <v>33</v>
      </c>
      <c r="E6" s="10" t="s">
        <v>27</v>
      </c>
      <c r="F6" s="13" t="s">
        <v>22</v>
      </c>
      <c r="G6" s="11">
        <v>20700</v>
      </c>
      <c r="H6" s="11">
        <v>20700</v>
      </c>
      <c r="I6" s="22">
        <v>364</v>
      </c>
      <c r="J6" s="22">
        <f>I6*3</f>
        <v>1092</v>
      </c>
      <c r="K6" s="24">
        <f t="shared" si="0"/>
        <v>18.25</v>
      </c>
      <c r="L6" s="12">
        <v>0.1825</v>
      </c>
      <c r="M6" s="23">
        <f t="shared" si="1"/>
        <v>43003</v>
      </c>
      <c r="N6" s="14">
        <v>43003</v>
      </c>
      <c r="O6" s="15">
        <v>44095</v>
      </c>
      <c r="P6" s="24">
        <f t="shared" si="2"/>
        <v>1092</v>
      </c>
      <c r="Q6" s="25">
        <v>0</v>
      </c>
      <c r="R6" s="25">
        <v>0</v>
      </c>
      <c r="S6" s="25">
        <v>0</v>
      </c>
      <c r="T6" s="25">
        <v>1027.4649725274726</v>
      </c>
      <c r="U6" s="26">
        <v>43366</v>
      </c>
    </row>
    <row r="7" spans="1:21" s="19" customFormat="1" x14ac:dyDescent="0.35">
      <c r="B7" s="13">
        <v>6</v>
      </c>
      <c r="C7" s="20" t="s">
        <v>51</v>
      </c>
      <c r="D7" s="21" t="s">
        <v>34</v>
      </c>
      <c r="E7" s="10" t="s">
        <v>28</v>
      </c>
      <c r="F7" s="13" t="s">
        <v>22</v>
      </c>
      <c r="G7" s="11">
        <v>40000</v>
      </c>
      <c r="H7" s="11">
        <v>40000</v>
      </c>
      <c r="I7" s="22">
        <v>364</v>
      </c>
      <c r="J7" s="22">
        <f>I7*2</f>
        <v>728</v>
      </c>
      <c r="K7" s="24">
        <f t="shared" si="0"/>
        <v>16.5</v>
      </c>
      <c r="L7" s="12">
        <v>0.16500000000000001</v>
      </c>
      <c r="M7" s="23">
        <f t="shared" si="1"/>
        <v>43150</v>
      </c>
      <c r="N7" s="14">
        <v>43150</v>
      </c>
      <c r="O7" s="15">
        <v>43878</v>
      </c>
      <c r="P7" s="24">
        <f t="shared" si="2"/>
        <v>728</v>
      </c>
      <c r="Q7" s="25">
        <v>0</v>
      </c>
      <c r="R7" s="25">
        <v>0</v>
      </c>
      <c r="S7" s="25">
        <v>0</v>
      </c>
      <c r="T7" s="25">
        <v>2411.5384615384614</v>
      </c>
      <c r="U7" s="26">
        <v>43332</v>
      </c>
    </row>
    <row r="8" spans="1:21" s="19" customFormat="1" x14ac:dyDescent="0.35">
      <c r="B8" s="13">
        <v>7</v>
      </c>
      <c r="C8" s="20" t="s">
        <v>51</v>
      </c>
      <c r="D8" s="21" t="s">
        <v>33</v>
      </c>
      <c r="E8" s="10" t="s">
        <v>29</v>
      </c>
      <c r="F8" s="13" t="s">
        <v>22</v>
      </c>
      <c r="G8" s="11">
        <v>29469</v>
      </c>
      <c r="H8" s="11">
        <v>29469</v>
      </c>
      <c r="I8" s="22">
        <v>364</v>
      </c>
      <c r="J8" s="22">
        <f>I8*3</f>
        <v>1092</v>
      </c>
      <c r="K8" s="24">
        <f t="shared" si="0"/>
        <v>16.5</v>
      </c>
      <c r="L8" s="16">
        <v>0.16500000000000001</v>
      </c>
      <c r="M8" s="23">
        <f t="shared" si="1"/>
        <v>43185</v>
      </c>
      <c r="N8" s="23">
        <v>43185</v>
      </c>
      <c r="O8" s="23">
        <v>44277</v>
      </c>
      <c r="P8" s="24">
        <f t="shared" si="2"/>
        <v>1092</v>
      </c>
      <c r="Q8" s="25">
        <v>0</v>
      </c>
      <c r="R8" s="25">
        <v>0</v>
      </c>
      <c r="S8" s="25">
        <v>0</v>
      </c>
      <c r="T8" s="25">
        <v>1322.4618543956044</v>
      </c>
      <c r="U8" s="23">
        <v>43366</v>
      </c>
    </row>
    <row r="9" spans="1:21" s="28" customFormat="1" x14ac:dyDescent="0.35">
      <c r="B9" s="13">
        <v>8</v>
      </c>
      <c r="C9" s="20" t="s">
        <v>51</v>
      </c>
      <c r="D9" s="20" t="s">
        <v>33</v>
      </c>
      <c r="E9" s="10" t="s">
        <v>30</v>
      </c>
      <c r="F9" s="13" t="s">
        <v>22</v>
      </c>
      <c r="G9" s="11">
        <v>9000</v>
      </c>
      <c r="H9" s="11">
        <v>9000</v>
      </c>
      <c r="I9" s="22">
        <v>364</v>
      </c>
      <c r="J9" s="22">
        <f>I9*3</f>
        <v>1092</v>
      </c>
      <c r="K9" s="24">
        <f t="shared" si="0"/>
        <v>18</v>
      </c>
      <c r="L9" s="16">
        <v>0.18</v>
      </c>
      <c r="M9" s="23">
        <f t="shared" si="1"/>
        <v>43311</v>
      </c>
      <c r="N9" s="23">
        <v>43310</v>
      </c>
      <c r="O9" s="23">
        <v>44403</v>
      </c>
      <c r="P9" s="24">
        <f t="shared" si="2"/>
        <v>1092</v>
      </c>
      <c r="Q9" s="25">
        <v>0</v>
      </c>
      <c r="R9" s="25">
        <v>0</v>
      </c>
      <c r="S9" s="25">
        <v>0</v>
      </c>
      <c r="T9" s="25">
        <v>689.83516483516473</v>
      </c>
      <c r="U9" s="23">
        <v>43310</v>
      </c>
    </row>
    <row r="10" spans="1:21" s="28" customFormat="1" x14ac:dyDescent="0.35">
      <c r="B10" s="13">
        <v>9</v>
      </c>
      <c r="C10" s="20" t="s">
        <v>51</v>
      </c>
      <c r="D10" s="20" t="s">
        <v>34</v>
      </c>
      <c r="E10" s="10" t="s">
        <v>31</v>
      </c>
      <c r="F10" s="13" t="s">
        <v>22</v>
      </c>
      <c r="G10" s="17">
        <v>5000</v>
      </c>
      <c r="H10" s="17">
        <v>5000</v>
      </c>
      <c r="I10" s="22">
        <v>364</v>
      </c>
      <c r="J10" s="22">
        <f>I10*2</f>
        <v>728</v>
      </c>
      <c r="K10" s="24">
        <f t="shared" si="0"/>
        <v>19.5</v>
      </c>
      <c r="L10" s="18">
        <v>0.19500000000000001</v>
      </c>
      <c r="M10" s="23">
        <f t="shared" si="1"/>
        <v>43444</v>
      </c>
      <c r="N10" s="29">
        <v>43444</v>
      </c>
      <c r="O10" s="29">
        <v>44172</v>
      </c>
      <c r="P10" s="24">
        <f t="shared" si="2"/>
        <v>728</v>
      </c>
      <c r="Q10" s="25">
        <v>0</v>
      </c>
      <c r="R10" s="25">
        <v>0</v>
      </c>
      <c r="S10" s="25">
        <v>0</v>
      </c>
      <c r="T10" s="25">
        <v>56.25</v>
      </c>
      <c r="U10" s="30">
        <v>43444</v>
      </c>
    </row>
    <row r="11" spans="1:21" s="2" customFormat="1" x14ac:dyDescent="0.35">
      <c r="B11" s="13">
        <v>10</v>
      </c>
      <c r="C11" s="20" t="s">
        <v>52</v>
      </c>
      <c r="D11" s="31" t="s">
        <v>35</v>
      </c>
      <c r="E11" s="2" t="s">
        <v>39</v>
      </c>
      <c r="F11" s="32" t="s">
        <v>22</v>
      </c>
      <c r="G11" s="33">
        <v>10000</v>
      </c>
      <c r="H11" s="33">
        <v>10000</v>
      </c>
      <c r="I11" s="34">
        <v>365</v>
      </c>
      <c r="J11" s="34">
        <v>91</v>
      </c>
      <c r="K11" s="24">
        <f t="shared" si="0"/>
        <v>17</v>
      </c>
      <c r="L11" s="35">
        <v>0.17</v>
      </c>
      <c r="M11" s="36">
        <v>43458</v>
      </c>
      <c r="N11" s="36">
        <v>43458</v>
      </c>
      <c r="O11" s="37">
        <v>43550</v>
      </c>
      <c r="P11" s="38"/>
      <c r="Q11" s="39">
        <v>0</v>
      </c>
      <c r="R11" s="39">
        <v>0</v>
      </c>
      <c r="S11" s="25">
        <v>0</v>
      </c>
      <c r="T11" s="39">
        <v>32.602739726027401</v>
      </c>
      <c r="U11" s="40"/>
    </row>
    <row r="12" spans="1:21" s="2" customFormat="1" x14ac:dyDescent="0.35">
      <c r="B12" s="13">
        <v>11</v>
      </c>
      <c r="C12" s="20" t="s">
        <v>52</v>
      </c>
      <c r="D12" s="31" t="s">
        <v>35</v>
      </c>
      <c r="E12" s="2" t="s">
        <v>40</v>
      </c>
      <c r="F12" s="54" t="s">
        <v>22</v>
      </c>
      <c r="G12" s="55">
        <v>12000</v>
      </c>
      <c r="H12" s="55">
        <v>12000</v>
      </c>
      <c r="I12" s="56">
        <v>365</v>
      </c>
      <c r="J12" s="56">
        <v>365</v>
      </c>
      <c r="K12" s="24">
        <f t="shared" si="0"/>
        <v>16.5</v>
      </c>
      <c r="L12" s="57">
        <v>0.16500000000000001</v>
      </c>
      <c r="M12" s="58">
        <v>43193</v>
      </c>
      <c r="N12" s="58">
        <v>43193</v>
      </c>
      <c r="O12" s="59">
        <v>43559</v>
      </c>
      <c r="P12" s="60"/>
      <c r="Q12" s="61">
        <v>0</v>
      </c>
      <c r="R12" s="61">
        <v>0</v>
      </c>
      <c r="S12" s="25">
        <v>0</v>
      </c>
      <c r="T12" s="62">
        <v>1475.5068493150686</v>
      </c>
      <c r="U12" s="60"/>
    </row>
    <row r="13" spans="1:21" s="1" customFormat="1" x14ac:dyDescent="0.35">
      <c r="B13" s="13">
        <v>12</v>
      </c>
      <c r="C13" s="20" t="s">
        <v>51</v>
      </c>
      <c r="D13" s="63" t="s">
        <v>38</v>
      </c>
      <c r="E13" s="1" t="s">
        <v>42</v>
      </c>
      <c r="F13" s="41" t="s">
        <v>22</v>
      </c>
      <c r="G13" s="42">
        <v>7000</v>
      </c>
      <c r="H13" s="42">
        <v>7000</v>
      </c>
      <c r="I13" s="64">
        <v>364</v>
      </c>
      <c r="J13" s="64">
        <f>I13*5</f>
        <v>1820</v>
      </c>
      <c r="K13" s="24">
        <f t="shared" si="0"/>
        <v>19</v>
      </c>
      <c r="L13" s="43">
        <v>0.19</v>
      </c>
      <c r="M13" s="65">
        <f t="shared" ref="M13:M14" si="3">O13-J13</f>
        <v>43044</v>
      </c>
      <c r="N13" s="44">
        <v>43038</v>
      </c>
      <c r="O13" s="44">
        <v>44864</v>
      </c>
      <c r="P13" s="66">
        <f t="shared" ref="P13:P14" si="4">O13-M13</f>
        <v>1820</v>
      </c>
      <c r="Q13" s="67">
        <v>0</v>
      </c>
      <c r="R13" s="67">
        <v>0</v>
      </c>
      <c r="S13" s="25">
        <v>0</v>
      </c>
      <c r="T13" s="46">
        <v>233.84615384615387</v>
      </c>
      <c r="U13" s="45">
        <v>43401</v>
      </c>
    </row>
    <row r="14" spans="1:21" s="1" customFormat="1" x14ac:dyDescent="0.35">
      <c r="B14" s="13">
        <v>13</v>
      </c>
      <c r="C14" s="20" t="s">
        <v>51</v>
      </c>
      <c r="D14" s="63" t="s">
        <v>36</v>
      </c>
      <c r="E14" s="1" t="s">
        <v>41</v>
      </c>
      <c r="F14" s="41" t="s">
        <v>22</v>
      </c>
      <c r="G14" s="42">
        <v>10000</v>
      </c>
      <c r="H14" s="42">
        <v>10000</v>
      </c>
      <c r="I14" s="1">
        <v>364</v>
      </c>
      <c r="J14" s="1">
        <f>I14*3</f>
        <v>1092</v>
      </c>
      <c r="K14" s="24">
        <f t="shared" si="0"/>
        <v>27</v>
      </c>
      <c r="L14" s="43">
        <v>0.27</v>
      </c>
      <c r="M14" s="65">
        <f t="shared" si="3"/>
        <v>42499</v>
      </c>
      <c r="N14" s="44">
        <v>42496</v>
      </c>
      <c r="O14" s="44">
        <v>43591</v>
      </c>
      <c r="P14" s="66">
        <f t="shared" si="4"/>
        <v>1092</v>
      </c>
      <c r="Q14" s="1">
        <v>0</v>
      </c>
      <c r="R14" s="1">
        <v>0</v>
      </c>
      <c r="S14" s="25">
        <v>0</v>
      </c>
      <c r="T14" s="46">
        <v>430.21978021978026</v>
      </c>
      <c r="U14" s="45">
        <v>43407</v>
      </c>
    </row>
  </sheetData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B1"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7265625" bestFit="1" customWidth="1"/>
    <col min="3" max="3" width="12.26953125" bestFit="1" customWidth="1"/>
    <col min="4" max="4" width="9.54296875" bestFit="1" customWidth="1"/>
    <col min="5" max="5" width="28.7265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26953125" bestFit="1" customWidth="1"/>
    <col min="12" max="12" width="11.54296875" bestFit="1" customWidth="1"/>
  </cols>
  <sheetData>
    <row r="1" spans="1:11" x14ac:dyDescent="0.35">
      <c r="A1" s="5" t="s">
        <v>16</v>
      </c>
      <c r="B1" s="5" t="s">
        <v>17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18</v>
      </c>
      <c r="H1" s="5" t="s">
        <v>58</v>
      </c>
      <c r="I1" s="5" t="s">
        <v>19</v>
      </c>
      <c r="J1" s="5" t="s">
        <v>20</v>
      </c>
      <c r="K1" s="5" t="s">
        <v>21</v>
      </c>
    </row>
    <row r="2" spans="1:11" x14ac:dyDescent="0.35">
      <c r="A2" s="5"/>
      <c r="B2" s="47">
        <v>1</v>
      </c>
      <c r="C2" s="6" t="s">
        <v>53</v>
      </c>
      <c r="D2" s="6" t="s">
        <v>48</v>
      </c>
      <c r="E2" s="6" t="s">
        <v>43</v>
      </c>
      <c r="F2" s="7" t="s">
        <v>22</v>
      </c>
      <c r="G2" s="48">
        <v>700</v>
      </c>
      <c r="H2" s="47">
        <v>3.4</v>
      </c>
      <c r="I2" s="7"/>
      <c r="J2" s="70">
        <v>43465</v>
      </c>
      <c r="K2" s="49">
        <v>4189.1499999999996</v>
      </c>
    </row>
    <row r="3" spans="1:11" x14ac:dyDescent="0.35">
      <c r="A3" s="5"/>
      <c r="B3" s="47">
        <v>2</v>
      </c>
      <c r="C3" s="6" t="s">
        <v>53</v>
      </c>
      <c r="D3" s="6" t="s">
        <v>49</v>
      </c>
      <c r="E3" s="6" t="s">
        <v>44</v>
      </c>
      <c r="F3" s="7" t="s">
        <v>22</v>
      </c>
      <c r="G3" s="48">
        <v>800</v>
      </c>
      <c r="H3" s="47">
        <v>2.2400000000000002</v>
      </c>
      <c r="I3" s="7"/>
      <c r="J3" s="70">
        <v>43465</v>
      </c>
      <c r="K3" s="49">
        <v>1432.2</v>
      </c>
    </row>
    <row r="4" spans="1:11" x14ac:dyDescent="0.35">
      <c r="A4" s="5"/>
      <c r="B4" s="47">
        <v>3</v>
      </c>
      <c r="C4" s="6" t="s">
        <v>54</v>
      </c>
      <c r="D4" s="6" t="s">
        <v>47</v>
      </c>
      <c r="E4" s="8" t="s">
        <v>26</v>
      </c>
      <c r="F4" s="7" t="s">
        <v>22</v>
      </c>
      <c r="G4" s="50">
        <v>1498.9</v>
      </c>
      <c r="H4" s="51">
        <v>3.67</v>
      </c>
      <c r="I4" s="9"/>
      <c r="J4" s="70">
        <v>43465</v>
      </c>
      <c r="K4" s="53">
        <v>3800</v>
      </c>
    </row>
    <row r="5" spans="1:11" x14ac:dyDescent="0.35">
      <c r="A5" s="5"/>
      <c r="B5" s="47">
        <v>4</v>
      </c>
      <c r="C5" s="6" t="s">
        <v>54</v>
      </c>
      <c r="D5" s="6" t="s">
        <v>45</v>
      </c>
      <c r="E5" s="8" t="s">
        <v>50</v>
      </c>
      <c r="F5" s="7" t="s">
        <v>22</v>
      </c>
      <c r="G5" s="50">
        <v>914.91</v>
      </c>
      <c r="H5" s="52">
        <v>3.29</v>
      </c>
      <c r="I5" s="7"/>
      <c r="J5" s="70">
        <v>43465</v>
      </c>
      <c r="K5" s="53">
        <v>1900</v>
      </c>
    </row>
    <row r="6" spans="1:11" x14ac:dyDescent="0.35">
      <c r="A6" s="5"/>
      <c r="B6" s="47">
        <v>5</v>
      </c>
      <c r="C6" s="6" t="s">
        <v>54</v>
      </c>
      <c r="D6" s="6" t="s">
        <v>46</v>
      </c>
      <c r="E6" s="8" t="s">
        <v>50</v>
      </c>
      <c r="F6" s="7" t="s">
        <v>22</v>
      </c>
      <c r="G6" s="50">
        <v>665.29</v>
      </c>
      <c r="H6" s="52">
        <v>4.68</v>
      </c>
      <c r="I6" s="7"/>
      <c r="J6" s="70">
        <v>43465</v>
      </c>
      <c r="K6" s="53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2019-04-11T17:01:01Z</dcterms:modified>
</cp:coreProperties>
</file>