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ribe\Desktop\SRF Migration - Portfolio\"/>
    </mc:Choice>
  </mc:AlternateContent>
  <bookViews>
    <workbookView xWindow="0" yWindow="0" windowWidth="20490" windowHeight="7760" tabRatio="605"/>
  </bookViews>
  <sheets>
    <sheet name="MTB" sheetId="55" r:id="rId1"/>
    <sheet name="EC" sheetId="61" r:id="rId2"/>
  </sheets>
  <calcPr calcId="152511"/>
</workbook>
</file>

<file path=xl/calcChain.xml><?xml version="1.0" encoding="utf-8"?>
<calcChain xmlns="http://schemas.openxmlformats.org/spreadsheetml/2006/main">
  <c r="K2" i="55" l="1"/>
  <c r="Q2" i="55" l="1"/>
  <c r="P2" i="55"/>
  <c r="O2" i="55" s="1"/>
  <c r="AF2" i="55" l="1"/>
  <c r="AC2" i="55"/>
  <c r="AD2" i="55" s="1"/>
</calcChain>
</file>

<file path=xl/sharedStrings.xml><?xml version="1.0" encoding="utf-8"?>
<sst xmlns="http://schemas.openxmlformats.org/spreadsheetml/2006/main" count="25" uniqueCount="25">
  <si>
    <t xml:space="preserve">AUC1421 GOG 3 YR BOND </t>
  </si>
  <si>
    <t>SchemFundID</t>
  </si>
  <si>
    <t>ContractNumber</t>
  </si>
  <si>
    <t>AssetClassID</t>
  </si>
  <si>
    <t>ProductID</t>
  </si>
  <si>
    <t>IssuerID</t>
  </si>
  <si>
    <t>FundManagerID</t>
  </si>
  <si>
    <t>CostOfBond</t>
  </si>
  <si>
    <t>AmountInvested</t>
  </si>
  <si>
    <t>InterestDayBasis</t>
  </si>
  <si>
    <t>AnnualInterestRate</t>
  </si>
  <si>
    <t>StartDate</t>
  </si>
  <si>
    <t>EndDate</t>
  </si>
  <si>
    <t>DailyInterestRate</t>
  </si>
  <si>
    <t>InterestOnMaturity</t>
  </si>
  <si>
    <t>PrincipalBalanceAsAtCutOffDate</t>
  </si>
  <si>
    <t>PrincipalPaidAsAtCutOffDate</t>
  </si>
  <si>
    <t>InterestPaidAsAtCutOffDate</t>
  </si>
  <si>
    <t>InterestAccruedAsAtCutOffDate</t>
  </si>
  <si>
    <t>LastPaymentDate</t>
  </si>
  <si>
    <t>ISR0034</t>
  </si>
  <si>
    <t>FM0003</t>
  </si>
  <si>
    <t>010001</t>
  </si>
  <si>
    <t>AnnualInterestRateold</t>
  </si>
  <si>
    <t>DuraitonInDays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</si>
</sst>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entury Gothic"/>
      <family val="2"/>
    </font>
    <font>
      <sz val="8"/>
      <color theme="1"/>
      <name val="Century Gothic"/>
      <family val="2"/>
    </font>
    <font>
      <sz val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entury Gothic"/>
      <family val="2"/>
    </font>
    <font>
      <b/>
      <sz val="10"/>
      <name val="Arial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37">
    <xf numFmtId="0" fontId="0" fillId="0" borderId="0" xfId="0"/>
    <xf numFmtId="43" fontId="0" fillId="0" borderId="0" xfId="0" applyNumberFormat="1"/>
    <xf numFmtId="0" fontId="6" fillId="0" borderId="0" xfId="0" applyFont="1"/>
    <xf numFmtId="0" fontId="0" fillId="3" borderId="0" xfId="0" applyFill="1"/>
    <xf numFmtId="0" fontId="0" fillId="4" borderId="1" xfId="0" applyFill="1" applyBorder="1"/>
    <xf numFmtId="0" fontId="0" fillId="4" borderId="1" xfId="0" applyFont="1" applyFill="1" applyBorder="1"/>
    <xf numFmtId="10" fontId="0" fillId="0" borderId="0" xfId="0" applyNumberFormat="1"/>
    <xf numFmtId="164" fontId="6" fillId="4" borderId="1" xfId="0" applyNumberFormat="1" applyFont="1" applyFill="1" applyBorder="1"/>
    <xf numFmtId="10" fontId="0" fillId="4" borderId="1" xfId="0" applyNumberFormat="1" applyFont="1" applyFill="1" applyBorder="1"/>
    <xf numFmtId="15" fontId="0" fillId="4" borderId="1" xfId="0" applyNumberFormat="1" applyFont="1" applyFill="1" applyBorder="1"/>
    <xf numFmtId="43" fontId="0" fillId="4" borderId="1" xfId="0" applyNumberFormat="1" applyFont="1" applyFill="1" applyBorder="1" applyAlignment="1">
      <alignment vertical="top"/>
    </xf>
    <xf numFmtId="43" fontId="0" fillId="4" borderId="1" xfId="0" applyNumberFormat="1" applyFont="1" applyFill="1" applyBorder="1"/>
    <xf numFmtId="4" fontId="0" fillId="4" borderId="1" xfId="0" applyNumberFormat="1" applyFont="1" applyFill="1" applyBorder="1"/>
    <xf numFmtId="0" fontId="0" fillId="4" borderId="0" xfId="0" applyFill="1"/>
    <xf numFmtId="43" fontId="0" fillId="4" borderId="1" xfId="1" applyFont="1" applyFill="1" applyBorder="1"/>
    <xf numFmtId="9" fontId="6" fillId="4" borderId="1" xfId="0" applyNumberFormat="1" applyFont="1" applyFill="1" applyBorder="1"/>
    <xf numFmtId="0" fontId="0" fillId="2" borderId="0" xfId="0" applyFill="1"/>
    <xf numFmtId="0" fontId="2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top"/>
    </xf>
    <xf numFmtId="10" fontId="0" fillId="2" borderId="1" xfId="0" applyNumberFormat="1" applyFill="1" applyBorder="1" applyAlignment="1">
      <alignment vertical="top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43" fontId="0" fillId="2" borderId="1" xfId="0" applyNumberFormat="1" applyFill="1" applyBorder="1" applyAlignment="1">
      <alignment vertical="top"/>
    </xf>
    <xf numFmtId="2" fontId="0" fillId="4" borderId="1" xfId="0" applyNumberFormat="1" applyFont="1" applyFill="1" applyBorder="1"/>
    <xf numFmtId="1" fontId="0" fillId="4" borderId="1" xfId="0" applyNumberFormat="1" applyFont="1" applyFill="1" applyBorder="1"/>
    <xf numFmtId="0" fontId="8" fillId="2" borderId="0" xfId="0" applyFont="1" applyFill="1"/>
    <xf numFmtId="0" fontId="9" fillId="2" borderId="0" xfId="0" applyFont="1" applyFill="1"/>
    <xf numFmtId="43" fontId="4" fillId="4" borderId="1" xfId="1" applyFont="1" applyFill="1" applyBorder="1"/>
    <xf numFmtId="0" fontId="0" fillId="2" borderId="1" xfId="0" applyFill="1" applyBorder="1"/>
    <xf numFmtId="15" fontId="0" fillId="2" borderId="1" xfId="0" applyNumberFormat="1" applyFill="1" applyBorder="1"/>
    <xf numFmtId="15" fontId="0" fillId="2" borderId="1" xfId="0" applyNumberFormat="1" applyFont="1" applyFill="1" applyBorder="1"/>
    <xf numFmtId="10" fontId="6" fillId="2" borderId="1" xfId="0" applyNumberFormat="1" applyFont="1" applyFill="1" applyBorder="1"/>
    <xf numFmtId="164" fontId="6" fillId="2" borderId="1" xfId="0" applyNumberFormat="1" applyFont="1" applyFill="1" applyBorder="1"/>
    <xf numFmtId="0" fontId="0" fillId="4" borderId="0" xfId="0" quotePrefix="1" applyFill="1"/>
    <xf numFmtId="2" fontId="0" fillId="2" borderId="0" xfId="0" applyNumberFormat="1" applyFill="1"/>
    <xf numFmtId="2" fontId="0" fillId="0" borderId="0" xfId="0" applyNumberFormat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"/>
  <sheetViews>
    <sheetView tabSelected="1" zoomScale="80" zoomScaleNormal="80" workbookViewId="0">
      <selection activeCell="J1" sqref="J1"/>
    </sheetView>
  </sheetViews>
  <sheetFormatPr defaultRowHeight="14.5" x14ac:dyDescent="0.35"/>
  <cols>
    <col min="1" max="1" width="14.54296875" bestFit="1" customWidth="1"/>
    <col min="2" max="2" width="28.1796875" bestFit="1" customWidth="1"/>
    <col min="3" max="3" width="13.81640625" bestFit="1" customWidth="1"/>
    <col min="4" max="4" width="10.54296875" bestFit="1" customWidth="1"/>
    <col min="6" max="6" width="28" bestFit="1" customWidth="1"/>
    <col min="7" max="8" width="28" customWidth="1"/>
    <col min="9" max="10" width="19.81640625" customWidth="1"/>
    <col min="11" max="11" width="19.81640625" style="36" customWidth="1"/>
    <col min="12" max="16" width="19.81640625" customWidth="1"/>
    <col min="17" max="17" width="33.453125" bestFit="1" customWidth="1"/>
    <col min="18" max="21" width="33.453125" customWidth="1"/>
    <col min="22" max="22" width="42.7265625" customWidth="1"/>
    <col min="23" max="23" width="10" customWidth="1"/>
    <col min="24" max="24" width="13.26953125" style="6" customWidth="1"/>
    <col min="25" max="25" width="13.81640625" style="3" customWidth="1"/>
    <col min="26" max="27" width="11.7265625" bestFit="1" customWidth="1"/>
    <col min="28" max="28" width="11" style="2" customWidth="1"/>
    <col min="29" max="29" width="14.453125" style="1" bestFit="1" customWidth="1"/>
    <col min="30" max="30" width="15.7265625" customWidth="1"/>
    <col min="31" max="31" width="15.54296875" bestFit="1" customWidth="1"/>
    <col min="32" max="32" width="14.26953125" style="1" bestFit="1" customWidth="1"/>
    <col min="33" max="33" width="17.26953125" bestFit="1" customWidth="1"/>
    <col min="34" max="34" width="29" customWidth="1"/>
  </cols>
  <sheetData>
    <row r="1" spans="1:34" s="16" customFormat="1" x14ac:dyDescent="0.35">
      <c r="A1" s="16" t="s">
        <v>1</v>
      </c>
      <c r="B1" s="16" t="s">
        <v>2</v>
      </c>
      <c r="C1" s="16" t="s">
        <v>3</v>
      </c>
      <c r="D1" s="16" t="s">
        <v>4</v>
      </c>
      <c r="E1" s="16" t="s">
        <v>5</v>
      </c>
      <c r="F1" s="16" t="s">
        <v>6</v>
      </c>
      <c r="G1" s="16" t="s">
        <v>7</v>
      </c>
      <c r="H1" s="16" t="s">
        <v>8</v>
      </c>
      <c r="I1" s="16" t="s">
        <v>9</v>
      </c>
      <c r="J1" s="16" t="s">
        <v>24</v>
      </c>
      <c r="K1" s="35" t="s">
        <v>10</v>
      </c>
      <c r="L1" s="16" t="s">
        <v>23</v>
      </c>
      <c r="M1" s="16" t="s">
        <v>11</v>
      </c>
      <c r="N1" s="16" t="s">
        <v>12</v>
      </c>
      <c r="O1" s="26" t="s">
        <v>13</v>
      </c>
      <c r="P1" s="16" t="s">
        <v>14</v>
      </c>
      <c r="Q1" s="26" t="s">
        <v>15</v>
      </c>
      <c r="R1" s="26" t="s">
        <v>16</v>
      </c>
      <c r="S1" s="26" t="s">
        <v>17</v>
      </c>
      <c r="T1" s="26" t="s">
        <v>18</v>
      </c>
      <c r="U1" s="27" t="s">
        <v>19</v>
      </c>
      <c r="V1" s="17"/>
      <c r="W1" s="18"/>
      <c r="X1" s="19"/>
      <c r="Y1" s="20"/>
      <c r="Z1" s="21"/>
      <c r="AA1" s="21"/>
      <c r="AB1" s="22"/>
      <c r="AC1" s="23"/>
      <c r="AD1" s="18"/>
      <c r="AE1" s="18"/>
      <c r="AF1" s="23"/>
      <c r="AG1" s="20"/>
      <c r="AH1" s="20"/>
    </row>
    <row r="2" spans="1:34" s="13" customFormat="1" x14ac:dyDescent="0.35">
      <c r="B2" s="29">
        <v>1</v>
      </c>
      <c r="D2" s="34" t="s">
        <v>22</v>
      </c>
      <c r="E2" s="28" t="s">
        <v>20</v>
      </c>
      <c r="F2" s="4" t="s">
        <v>21</v>
      </c>
      <c r="G2" s="33">
        <v>164706</v>
      </c>
      <c r="H2" s="33">
        <v>164706</v>
      </c>
      <c r="I2" s="25">
        <v>365</v>
      </c>
      <c r="J2" s="25">
        <v>91</v>
      </c>
      <c r="K2" s="24">
        <f>L2*100</f>
        <v>15.5</v>
      </c>
      <c r="L2" s="32">
        <v>0.155</v>
      </c>
      <c r="M2" s="30">
        <v>43451</v>
      </c>
      <c r="N2" s="31">
        <v>43543</v>
      </c>
      <c r="O2" s="24">
        <f>P2/J2</f>
        <v>69.943643835616442</v>
      </c>
      <c r="P2" s="24">
        <f>H2*L2*J2/I2</f>
        <v>6364.8715890410958</v>
      </c>
      <c r="Q2" s="11">
        <f>H2</f>
        <v>164706</v>
      </c>
      <c r="R2" s="11">
        <v>0</v>
      </c>
      <c r="S2" s="11">
        <v>0</v>
      </c>
      <c r="T2" s="11">
        <v>979.21101369863015</v>
      </c>
      <c r="U2" s="11"/>
      <c r="V2" s="4" t="s">
        <v>0</v>
      </c>
      <c r="W2" s="5"/>
      <c r="X2" s="8"/>
      <c r="Y2" s="14"/>
      <c r="Z2" s="9">
        <v>42058</v>
      </c>
      <c r="AA2" s="9">
        <v>43150</v>
      </c>
      <c r="AB2" s="15">
        <v>0.23</v>
      </c>
      <c r="AC2" s="10">
        <f t="shared" ref="AC2" si="0">AE2*AB2*182/365</f>
        <v>1286.7649315068493</v>
      </c>
      <c r="AD2" s="11">
        <f t="shared" ref="AD2" si="1">AE2+AC2</f>
        <v>12506.764931506848</v>
      </c>
      <c r="AE2" s="7">
        <v>11220</v>
      </c>
      <c r="AF2" s="12">
        <f t="shared" ref="AF2" si="2">AG2-AE2</f>
        <v>945.18000000000029</v>
      </c>
      <c r="AG2" s="11">
        <v>12165.18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5" sqref="C15"/>
    </sheetView>
  </sheetViews>
  <sheetFormatPr defaultRowHeight="14.5" x14ac:dyDescent="0.35"/>
  <cols>
    <col min="1" max="1" width="29.453125" bestFit="1" customWidth="1"/>
    <col min="4" max="4" width="9.54296875" bestFit="1" customWidth="1"/>
    <col min="11" max="11" width="11.54296875" bestFit="1" customWidth="1"/>
    <col min="12" max="12" width="11.26953125" bestFit="1" customWidth="1"/>
    <col min="13" max="13" width="11.542968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MTB</vt:lpstr>
      <vt:lpstr>EC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2016-11-16T10:28:03Z</cp:lastPrinted>
  <dcterms:created xsi:type="dcterms:W3CDTF">2015-07-24T10:23:34Z</dcterms:created>
  <dcterms:modified xsi:type="dcterms:W3CDTF">2019-04-11T18:11:45Z</dcterms:modified>
</cp:coreProperties>
</file>