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0bef86689d611/Escritorio/EDEM/PROYECTO 2 QL/dataproject2/"/>
    </mc:Choice>
  </mc:AlternateContent>
  <xr:revisionPtr revIDLastSave="0" documentId="8_{2F84BE62-4A11-4DB5-B898-AC9B40B7D374}" xr6:coauthVersionLast="46" xr6:coauthVersionMax="46" xr10:uidLastSave="{00000000-0000-0000-0000-000000000000}"/>
  <bookViews>
    <workbookView xWindow="1500" yWindow="1500" windowWidth="17280" windowHeight="8964" xr2:uid="{A583D204-05A2-4044-A2BD-4417A8574E97}"/>
  </bookViews>
  <sheets>
    <sheet name="versión 2" sheetId="6" r:id="rId1"/>
    <sheet name="salarios equipo. esc. vcia mad" sheetId="1" r:id="rId2"/>
    <sheet name="candidatos" sheetId="3" r:id="rId3"/>
    <sheet name="S.Modificados" sheetId="5" r:id="rId4"/>
    <sheet name="Actividad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6" l="1"/>
  <c r="I15" i="6"/>
  <c r="F15" i="6"/>
  <c r="E15" i="6"/>
  <c r="D15" i="6"/>
  <c r="C15" i="6"/>
  <c r="G13" i="6"/>
  <c r="H13" i="6" s="1"/>
  <c r="G12" i="6"/>
  <c r="H12" i="6" s="1"/>
  <c r="G11" i="6"/>
  <c r="H11" i="6" s="1"/>
  <c r="L11" i="6" s="1"/>
  <c r="G10" i="6"/>
  <c r="H10" i="6" s="1"/>
  <c r="G9" i="6"/>
  <c r="H9" i="6" s="1"/>
  <c r="G8" i="6"/>
  <c r="H8" i="6" s="1"/>
  <c r="G7" i="6"/>
  <c r="H7" i="6" s="1"/>
  <c r="G6" i="6"/>
  <c r="H6" i="6" s="1"/>
  <c r="G5" i="6"/>
  <c r="C14" i="1"/>
  <c r="C13" i="1"/>
  <c r="G14" i="1"/>
  <c r="G13" i="1"/>
  <c r="H11" i="1"/>
  <c r="I11" i="1" s="1"/>
  <c r="H10" i="1"/>
  <c r="I10" i="1" s="1"/>
  <c r="H9" i="1"/>
  <c r="I9" i="1" s="1"/>
  <c r="H8" i="1"/>
  <c r="I8" i="1" s="1"/>
  <c r="H7" i="1"/>
  <c r="I7" i="1" s="1"/>
  <c r="H6" i="1"/>
  <c r="H5" i="1"/>
  <c r="I5" i="1" s="1"/>
  <c r="I14" i="1" s="1"/>
  <c r="D8" i="1"/>
  <c r="E8" i="1" s="1"/>
  <c r="D9" i="1"/>
  <c r="E9" i="1" s="1"/>
  <c r="D10" i="1"/>
  <c r="E10" i="1" s="1"/>
  <c r="D11" i="1"/>
  <c r="E11" i="1" s="1"/>
  <c r="D6" i="1"/>
  <c r="E6" i="1" s="1"/>
  <c r="D7" i="1"/>
  <c r="E7" i="1" s="1"/>
  <c r="D5" i="1"/>
  <c r="G15" i="6" l="1"/>
  <c r="L10" i="6"/>
  <c r="J10" i="6"/>
  <c r="K10" i="6"/>
  <c r="K12" i="6"/>
  <c r="J12" i="6"/>
  <c r="L12" i="6"/>
  <c r="L13" i="6"/>
  <c r="K13" i="6"/>
  <c r="J13" i="6"/>
  <c r="L8" i="6"/>
  <c r="K8" i="6"/>
  <c r="J8" i="6"/>
  <c r="L6" i="6"/>
  <c r="K6" i="6"/>
  <c r="J6" i="6"/>
  <c r="L7" i="6"/>
  <c r="K7" i="6"/>
  <c r="J7" i="6"/>
  <c r="J9" i="6"/>
  <c r="K9" i="6"/>
  <c r="L9" i="6"/>
  <c r="H5" i="6"/>
  <c r="J11" i="6"/>
  <c r="K11" i="6"/>
  <c r="H13" i="1"/>
  <c r="D14" i="1"/>
  <c r="H14" i="1"/>
  <c r="E5" i="1"/>
  <c r="E14" i="1" s="1"/>
  <c r="D13" i="1"/>
  <c r="I6" i="1"/>
  <c r="I13" i="1" s="1"/>
  <c r="H15" i="6" l="1"/>
  <c r="L5" i="6"/>
  <c r="L15" i="6" s="1"/>
  <c r="K5" i="6"/>
  <c r="K15" i="6" s="1"/>
  <c r="J5" i="6"/>
  <c r="J15" i="6" s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tc={C099D30C-1471-4E99-BEB4-06F5D71D4611}</author>
  </authors>
  <commentList>
    <comment ref="C8" authorId="0" shapeId="0" xr:uid="{C099D30C-1471-4E99-BEB4-06F5D71D46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he localizado referencias en glassdoor</t>
      </text>
    </comment>
  </commentList>
</comments>
</file>

<file path=xl/sharedStrings.xml><?xml version="1.0" encoding="utf-8"?>
<sst xmlns="http://schemas.openxmlformats.org/spreadsheetml/2006/main" count="224" uniqueCount="98">
  <si>
    <t>Programador</t>
  </si>
  <si>
    <t>Desarrollador Java+Spark</t>
  </si>
  <si>
    <t>Desarrollador WEB</t>
  </si>
  <si>
    <t>Arquitecto Cloud</t>
  </si>
  <si>
    <t>Data Analist</t>
  </si>
  <si>
    <t>Deveops (para despliegue y testeo)</t>
  </si>
  <si>
    <t>MVP</t>
  </si>
  <si>
    <t>Objetivo</t>
  </si>
  <si>
    <t>SBA</t>
  </si>
  <si>
    <t>SBM</t>
  </si>
  <si>
    <t>MVP +PF</t>
  </si>
  <si>
    <t>PF</t>
  </si>
  <si>
    <t xml:space="preserve">Ubicación sede: </t>
  </si>
  <si>
    <t>Valencia</t>
  </si>
  <si>
    <t>Madrid</t>
  </si>
  <si>
    <t>Project Manager</t>
  </si>
  <si>
    <t>Configuración equipo proyecto2</t>
  </si>
  <si>
    <t>€/hora</t>
  </si>
  <si>
    <t>TOTAL PROYECTO</t>
  </si>
  <si>
    <t>CANDIDATOS</t>
  </si>
  <si>
    <t>Sandra Sánchez Campo</t>
  </si>
  <si>
    <t>Elena Romero Villanueva</t>
  </si>
  <si>
    <t>Vicente Baixauli Herraez</t>
  </si>
  <si>
    <t>Laura Gómez González</t>
  </si>
  <si>
    <t>Jaume Monzonis Lázaro</t>
  </si>
  <si>
    <t>Cesar Ferreiro</t>
  </si>
  <si>
    <t>Iulian Mihai</t>
  </si>
  <si>
    <t>Daniel de la Osa</t>
  </si>
  <si>
    <t>Sara Martínez</t>
  </si>
  <si>
    <t>María Martínez</t>
  </si>
  <si>
    <t>Cristina Mateos Fernández</t>
  </si>
  <si>
    <t>Alejandro Gómez Martín</t>
  </si>
  <si>
    <t>José Ramón Mañez Blasco</t>
  </si>
  <si>
    <t>Alejandra Lozano Fernández</t>
  </si>
  <si>
    <t>*Origen Información: LinkedIn</t>
  </si>
  <si>
    <t>*Origen Información: Glassdoor. Medias por zonas Valencia y Madrid.</t>
  </si>
  <si>
    <t>DÍAS</t>
  </si>
  <si>
    <t>Amparo</t>
  </si>
  <si>
    <t>Carlos</t>
  </si>
  <si>
    <t>Jordi</t>
  </si>
  <si>
    <t>Juan Lu</t>
  </si>
  <si>
    <t>María</t>
  </si>
  <si>
    <t xml:space="preserve">Búsqueda de Información sobre la Estructura </t>
  </si>
  <si>
    <t>Costes MVP y Costes proyecto real / Repasar ejercicios Spark</t>
  </si>
  <si>
    <t>Obtener Tweets / Repasar Ejercicios Spark</t>
  </si>
  <si>
    <t>Crear la base de datos por ciudades / Repasar Ejercicios Spark</t>
  </si>
  <si>
    <t>Diagrama de la estructura / Repasar Ejercicios Spark</t>
  </si>
  <si>
    <t xml:space="preserve">Planificación de actividades </t>
  </si>
  <si>
    <t>Separar Tweets / Repasar Ejercicios Spark</t>
  </si>
  <si>
    <t>Desarrollar Docker-Compose / Repasar Ejercicios Spark</t>
  </si>
  <si>
    <t>Repasar Ejercicios Spark</t>
  </si>
  <si>
    <t>Crear repositorio Github / Repasar Ejercicios Spark</t>
  </si>
  <si>
    <t xml:space="preserve">Nifi </t>
  </si>
  <si>
    <t>Nifi</t>
  </si>
  <si>
    <t xml:space="preserve">SQL Ciudades </t>
  </si>
  <si>
    <t>SQL Ciudades</t>
  </si>
  <si>
    <t xml:space="preserve">Spark Características Personas </t>
  </si>
  <si>
    <t xml:space="preserve">Python + Nifi </t>
  </si>
  <si>
    <t xml:space="preserve">Testeo </t>
  </si>
  <si>
    <t xml:space="preserve">Empresa </t>
  </si>
  <si>
    <t>Vídeo</t>
  </si>
  <si>
    <t>Presentación</t>
  </si>
  <si>
    <t>ENTREGA DATA PROJECT 2</t>
  </si>
  <si>
    <t>MVP + PF</t>
  </si>
  <si>
    <t>Desarrollador Java + Spark</t>
  </si>
  <si>
    <t>Arquitecto en Cloud</t>
  </si>
  <si>
    <t>Data Analyst</t>
  </si>
  <si>
    <t xml:space="preserve">Deveops </t>
  </si>
  <si>
    <t>Total Proyecto</t>
  </si>
  <si>
    <t xml:space="preserve">Salario Bruto Anual </t>
  </si>
  <si>
    <t xml:space="preserve">Salario Bruto Mensual </t>
  </si>
  <si>
    <t>Salario € / hora</t>
  </si>
  <si>
    <t>Horas dedicadas al proyecto</t>
  </si>
  <si>
    <t>Total Salario Bruto Mensual</t>
  </si>
  <si>
    <t>Total Salario Bruto Anual</t>
  </si>
  <si>
    <t>2ª Versión</t>
  </si>
  <si>
    <t>Misión</t>
  </si>
  <si>
    <t>Ubicación Valencia</t>
  </si>
  <si>
    <t>estimacion</t>
  </si>
  <si>
    <t>Mnto</t>
  </si>
  <si>
    <t>Data Engineer. Junior</t>
  </si>
  <si>
    <t>Data Engineer. Senior</t>
  </si>
  <si>
    <t>Scrum Master</t>
  </si>
  <si>
    <t>Cloud Developer</t>
  </si>
  <si>
    <t>FullStack Web Developer</t>
  </si>
  <si>
    <t>UX (User Experience)</t>
  </si>
  <si>
    <t>Deveops</t>
  </si>
  <si>
    <t>HelpDesk</t>
  </si>
  <si>
    <t>TOTALES</t>
  </si>
  <si>
    <t xml:space="preserve"> </t>
  </si>
  <si>
    <t>*(media horas laborales mes)</t>
  </si>
  <si>
    <t xml:space="preserve">David Aragonés Campos </t>
  </si>
  <si>
    <t>Daniel Ruiz Riquelme</t>
  </si>
  <si>
    <t>Annemarie Helmreich</t>
  </si>
  <si>
    <t xml:space="preserve">Javier Molla </t>
  </si>
  <si>
    <t>Laura Cruz</t>
  </si>
  <si>
    <t>Javier Navarro</t>
  </si>
  <si>
    <t>Yolanda I. Garrote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</si>
</sst>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"/>
    </font>
    <font>
      <u/>
      <sz val="8"/>
      <color theme="10"/>
      <name val="Segoe "/>
    </font>
    <font>
      <b/>
      <sz val="8"/>
      <color rgb="FF172B4D"/>
      <name val="Segoe "/>
    </font>
    <font>
      <b/>
      <sz val="8"/>
      <color theme="1"/>
      <name val="Segoe "/>
    </font>
    <font>
      <sz val="8"/>
      <color theme="3" tint="-0.499984740745262"/>
      <name val="Segoe "/>
    </font>
    <font>
      <b/>
      <sz val="8"/>
      <color theme="3" tint="-0.499984740745262"/>
      <name val="Segoe "/>
    </font>
    <font>
      <sz val="8"/>
      <color theme="3" tint="-0.499984740745262"/>
      <name val="Segoe UI"/>
      <family val="2"/>
    </font>
    <font>
      <b/>
      <sz val="8"/>
      <color theme="4" tint="-0.499984740745262"/>
      <name val="Segoe UI"/>
      <family val="2"/>
    </font>
    <font>
      <sz val="8"/>
      <color theme="4" tint="-0.499984740745262"/>
      <name val="Segoe UI"/>
      <family val="2"/>
    </font>
    <font>
      <sz val="8"/>
      <color theme="4" tint="-0.499984740745262"/>
      <name val="Segoe "/>
    </font>
    <font>
      <b/>
      <sz val="8"/>
      <color theme="4" tint="-0.499984740745262"/>
      <name val="Segoe "/>
    </font>
    <font>
      <sz val="8"/>
      <color theme="4" tint="-0.499984740745262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theme="4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3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3" tint="-0.499984740745262"/>
      <name val="Arial"/>
      <family val="2"/>
    </font>
    <font>
      <b/>
      <sz val="10"/>
      <color rgb="FF172B4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3" tint="-0.499984740745262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2"/>
      <color rgb="FF222B35"/>
      <name val="Arial"/>
      <family val="2"/>
    </font>
    <font>
      <b/>
      <u/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2"/>
      <color theme="3" tint="-0.499984740745262"/>
      <name val="Arial"/>
      <family val="2"/>
    </font>
    <font>
      <b/>
      <sz val="12"/>
      <color rgb="FF172B4D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sz val="12"/>
      <color theme="3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4" fillId="0" borderId="0" xfId="0" applyFont="1"/>
    <xf numFmtId="4" fontId="5" fillId="0" borderId="0" xfId="1" applyNumberFormat="1" applyFont="1"/>
    <xf numFmtId="4" fontId="4" fillId="0" borderId="0" xfId="0" applyNumberFormat="1" applyFont="1"/>
    <xf numFmtId="4" fontId="5" fillId="0" borderId="1" xfId="1" applyNumberFormat="1" applyFont="1" applyBorder="1"/>
    <xf numFmtId="4" fontId="4" fillId="0" borderId="1" xfId="0" applyNumberFormat="1" applyFont="1" applyBorder="1"/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4" fontId="8" fillId="0" borderId="1" xfId="0" applyNumberFormat="1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4" fontId="8" fillId="0" borderId="0" xfId="0" applyNumberFormat="1" applyFont="1"/>
    <xf numFmtId="10" fontId="8" fillId="0" borderId="0" xfId="0" quotePrefix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4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5" xfId="0" applyFont="1" applyBorder="1"/>
    <xf numFmtId="0" fontId="21" fillId="0" borderId="6" xfId="0" applyFont="1" applyBorder="1"/>
    <xf numFmtId="0" fontId="21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22" fillId="0" borderId="6" xfId="0" applyFont="1" applyBorder="1"/>
    <xf numFmtId="0" fontId="22" fillId="0" borderId="7" xfId="0" applyFont="1" applyBorder="1"/>
    <xf numFmtId="0" fontId="22" fillId="0" borderId="3" xfId="0" applyFont="1" applyBorder="1"/>
    <xf numFmtId="0" fontId="19" fillId="0" borderId="0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31" fillId="0" borderId="0" xfId="0" applyFont="1" applyBorder="1" applyAlignment="1">
      <alignment vertical="center" wrapText="1"/>
    </xf>
    <xf numFmtId="3" fontId="32" fillId="0" borderId="0" xfId="1" applyNumberFormat="1" applyFont="1" applyBorder="1" applyAlignment="1">
      <alignment vertical="center" wrapText="1"/>
    </xf>
    <xf numFmtId="0" fontId="33" fillId="0" borderId="0" xfId="0" applyFont="1" applyBorder="1"/>
    <xf numFmtId="0" fontId="28" fillId="0" borderId="0" xfId="0" applyFont="1" applyBorder="1"/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8" fillId="0" borderId="0" xfId="0" applyFont="1" applyBorder="1" applyAlignment="1">
      <alignment vertical="center" wrapText="1"/>
    </xf>
    <xf numFmtId="3" fontId="31" fillId="0" borderId="0" xfId="0" applyNumberFormat="1" applyFont="1" applyBorder="1"/>
    <xf numFmtId="0" fontId="34" fillId="0" borderId="0" xfId="0" applyFont="1" applyBorder="1"/>
    <xf numFmtId="0" fontId="35" fillId="0" borderId="0" xfId="0" applyFont="1" applyBorder="1"/>
    <xf numFmtId="3" fontId="34" fillId="0" borderId="0" xfId="0" applyNumberFormat="1" applyFont="1" applyBorder="1"/>
    <xf numFmtId="0" fontId="25" fillId="0" borderId="10" xfId="0" applyFont="1" applyBorder="1" applyAlignment="1">
      <alignment horizontal="justify" vertical="center" wrapText="1"/>
    </xf>
    <xf numFmtId="0" fontId="25" fillId="0" borderId="10" xfId="0" applyFont="1" applyFill="1" applyBorder="1" applyAlignment="1">
      <alignment horizontal="justify" vertical="center" wrapText="1"/>
    </xf>
    <xf numFmtId="0" fontId="26" fillId="0" borderId="10" xfId="0" applyFont="1" applyBorder="1" applyAlignment="1">
      <alignment horizontal="justify" vertical="center" wrapText="1"/>
    </xf>
    <xf numFmtId="3" fontId="27" fillId="0" borderId="10" xfId="1" applyNumberFormat="1" applyFont="1" applyBorder="1" applyAlignment="1">
      <alignment horizontal="justify" vertical="center" wrapText="1"/>
    </xf>
    <xf numFmtId="0" fontId="36" fillId="0" borderId="10" xfId="0" applyFont="1" applyBorder="1" applyAlignment="1">
      <alignment horizontal="justify" vertical="center" wrapText="1"/>
    </xf>
    <xf numFmtId="0" fontId="0" fillId="0" borderId="10" xfId="0" applyBorder="1"/>
    <xf numFmtId="3" fontId="21" fillId="0" borderId="10" xfId="0" applyNumberFormat="1" applyFont="1" applyBorder="1" applyAlignment="1">
      <alignment horizontal="justify" vertical="center" wrapText="1"/>
    </xf>
    <xf numFmtId="0" fontId="21" fillId="0" borderId="10" xfId="0" applyFont="1" applyBorder="1" applyAlignment="1">
      <alignment horizontal="justify" vertical="center" wrapText="1"/>
    </xf>
    <xf numFmtId="0" fontId="37" fillId="0" borderId="0" xfId="1" applyFont="1"/>
    <xf numFmtId="0" fontId="27" fillId="0" borderId="0" xfId="1" applyFont="1"/>
    <xf numFmtId="0" fontId="26" fillId="0" borderId="0" xfId="0" applyFont="1"/>
    <xf numFmtId="0" fontId="25" fillId="0" borderId="0" xfId="0" applyFont="1"/>
    <xf numFmtId="0" fontId="38" fillId="0" borderId="0" xfId="0" applyFont="1"/>
    <xf numFmtId="0" fontId="25" fillId="0" borderId="1" xfId="0" applyFont="1" applyBorder="1"/>
    <xf numFmtId="0" fontId="39" fillId="0" borderId="1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25" fillId="0" borderId="11" xfId="0" applyFont="1" applyBorder="1"/>
    <xf numFmtId="0" fontId="39" fillId="0" borderId="11" xfId="0" applyFont="1" applyBorder="1"/>
    <xf numFmtId="0" fontId="40" fillId="0" borderId="1" xfId="0" applyFont="1" applyBorder="1" applyAlignment="1">
      <alignment horizontal="center"/>
    </xf>
    <xf numFmtId="0" fontId="41" fillId="0" borderId="0" xfId="0" applyFont="1"/>
    <xf numFmtId="0" fontId="42" fillId="0" borderId="0" xfId="0" applyFont="1"/>
    <xf numFmtId="4" fontId="26" fillId="0" borderId="0" xfId="0" applyNumberFormat="1" applyFont="1"/>
    <xf numFmtId="4" fontId="25" fillId="0" borderId="0" xfId="0" applyNumberFormat="1" applyFont="1"/>
    <xf numFmtId="0" fontId="43" fillId="0" borderId="0" xfId="0" applyFont="1"/>
    <xf numFmtId="0" fontId="42" fillId="0" borderId="0" xfId="0" applyFont="1" applyAlignment="1">
      <alignment horizontal="right"/>
    </xf>
    <xf numFmtId="0" fontId="40" fillId="0" borderId="0" xfId="0" applyFont="1" applyAlignment="1">
      <alignment vertical="center"/>
    </xf>
    <xf numFmtId="0" fontId="27" fillId="0" borderId="0" xfId="1" applyFont="1" applyAlignment="1">
      <alignment wrapText="1"/>
    </xf>
    <xf numFmtId="0" fontId="27" fillId="0" borderId="0" xfId="1" applyFont="1" applyFill="1"/>
    <xf numFmtId="0" fontId="25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5" fillId="0" borderId="10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paro botella" id="{540142E4-97EC-4D9B-9E4D-A0623B71BF00}" userId="ffa0bef86689d61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1-01-19T18:39:17.13" personId="{540142E4-97EC-4D9B-9E4D-A0623B71BF00}" id="{C099D30C-1471-4E99-BEB4-06F5D71D4611}">
    <text>no he localizado referencias en glassdoor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es/Sueldos/madrid-cloud-architect-sueldo-SRCH_IL.0,6_IM1030_KO7,22.htm?clickSource=searchBtn" TargetMode="External"/><Relationship Id="rId13" Type="http://schemas.openxmlformats.org/officeDocument/2006/relationships/hyperlink" Target="https://www.linkedin.com/in/javier-molla-mico/?originalSubdomain=es" TargetMode="External"/><Relationship Id="rId18" Type="http://schemas.openxmlformats.org/officeDocument/2006/relationships/hyperlink" Target="https://www.linkedin.com/in/david-aragon&#233;s-campos-7bbb4b120/?originalSubdomain=es" TargetMode="External"/><Relationship Id="rId3" Type="http://schemas.openxmlformats.org/officeDocument/2006/relationships/hyperlink" Target="https://www.glassdoor.es/Sueldos/valencia-scrum-master-manager-sueldo-SRCH_IL.0,8_IC2639089_KO9,29.htm?clickSource=searchBtn" TargetMode="External"/><Relationship Id="rId7" Type="http://schemas.openxmlformats.org/officeDocument/2006/relationships/hyperlink" Target="https://www.glassdoor.es/Sueldos/valencia-it-helpdesk-support-sueldo-SRCH_IL.0,8_IC2639089_KO9,28.htm?clickSource=searchBtn" TargetMode="External"/><Relationship Id="rId12" Type="http://schemas.openxmlformats.org/officeDocument/2006/relationships/hyperlink" Target="https://www.linkedin.com/in/annemarie-helmreich-896842101/?originalSubdomain=es" TargetMode="External"/><Relationship Id="rId17" Type="http://schemas.openxmlformats.org/officeDocument/2006/relationships/hyperlink" Target="https://www.linkedin.com/in/saramart%C3%ADnezcameros?lipi=urn%3Ali%3Apage%3Ad_flagship3_search_srp_all%3B8TaPdGFpQL6ymrbc1BI7wA%3D%3D&amp;licu=urn%3Ali%3Acontrol%3Ad_flagship3_search_srp_all-entity_result&amp;lici=PCezg0GRRueNu1QnjuSsXw%3D%3D" TargetMode="External"/><Relationship Id="rId2" Type="http://schemas.openxmlformats.org/officeDocument/2006/relationships/hyperlink" Target="https://www.glassdoor.es/Sueldo/GFT-Technologies-Data-Engineer-Valencia-Sueldos-EJI_IE935116.0,16_KO17,30_IL.31,39_IC2639089.htm" TargetMode="External"/><Relationship Id="rId16" Type="http://schemas.openxmlformats.org/officeDocument/2006/relationships/hyperlink" Target="https://www.linkedin.com/in/yolanda-i-garrote-951717112/?originalSubdomain=es" TargetMode="External"/><Relationship Id="rId1" Type="http://schemas.openxmlformats.org/officeDocument/2006/relationships/hyperlink" Target="https://www.glassdoor.es/Sueldos/valencia-data-engineer-sueldo-SRCH_IL.0,8_IC2639089_KO9,22.htm?clickSource=searchBtn" TargetMode="External"/><Relationship Id="rId6" Type="http://schemas.openxmlformats.org/officeDocument/2006/relationships/hyperlink" Target="https://www.glassdoor.es/Sueldos/valencia-devops-sueldo-SRCH_IL.0,8_IC2639089_KO9,15.htm?clickSource=searchBtn" TargetMode="External"/><Relationship Id="rId11" Type="http://schemas.openxmlformats.org/officeDocument/2006/relationships/hyperlink" Target="https://www.linkedin.com/in/danielruizriquelme/?originalSubdomain=es" TargetMode="External"/><Relationship Id="rId5" Type="http://schemas.openxmlformats.org/officeDocument/2006/relationships/hyperlink" Target="https://www.glassdoor.es/Sueldos/valencia-full-stack-web-developer-sueldo-SRCH_IL.0,8_IC2639089_KO9,33.htm?clickSource=searchBtn" TargetMode="External"/><Relationship Id="rId15" Type="http://schemas.openxmlformats.org/officeDocument/2006/relationships/hyperlink" Target="https://www.linkedin.com/in/javier-navarro-a58a69184/?originalSubdomain=es" TargetMode="External"/><Relationship Id="rId10" Type="http://schemas.openxmlformats.org/officeDocument/2006/relationships/hyperlink" Target="https://www.linkedin.com/in/joseramonmanesblasco?lipi=urn%3Ali%3Apage%3Ad_flagship3_search_srp_all%3BscbunkyESOq%2B73wWM6jhrg%3D%3D&amp;licu=urn%3Ali%3Acontrol%3Ad_flagship3_search_srp_all-entity_result&amp;lici=z88%2F%2BjE%2FRdKvOSqt%2BaXMOQ%3D%3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lassdoor.es/Sueldos/valencia-project-manager-sueldo-SRCH_IL.0,8_IC2639089_KO9,24.htm?clickSource=searchBtn" TargetMode="External"/><Relationship Id="rId9" Type="http://schemas.openxmlformats.org/officeDocument/2006/relationships/hyperlink" Target="https://www.glassdoor.es/Sueldos/valencia-user-experience-designer-sueldo-SRCH_IL.0,8_IC2639089_KO9,33.htm?clickSource=searchBtn" TargetMode="External"/><Relationship Id="rId14" Type="http://schemas.openxmlformats.org/officeDocument/2006/relationships/hyperlink" Target="https://www.linkedin.com/in/lauracruz-frontenddeveloper/?originalSubdomain=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es/Sueldos/madrid-desarrollador-web-sueldo-SRCH_IL.0,6_IM1030_KO7,24.htm?clickSource=searchBtn" TargetMode="External"/><Relationship Id="rId13" Type="http://schemas.openxmlformats.org/officeDocument/2006/relationships/hyperlink" Target="https://www.glassdoor.es/Sueldos/madrid-cloud-architect-sueldo-SRCH_IL.0,6_IM1030_KO7,22.htm?clickSource=searchBtn" TargetMode="External"/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madrid-programador-sueldo-SRCH_IL.0,6_IM1030_KO7,18.htm?clickSource=searchBtn" TargetMode="External"/><Relationship Id="rId12" Type="http://schemas.openxmlformats.org/officeDocument/2006/relationships/hyperlink" Target="https://www.glassdoor.es/Sueldos/devops-sueldo-SRCH_KO0,6.htm?clickSource=searchBtn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evops-sueldo-SRCH_IL.0,8_IC2639089_KO9,15.htm?clickSource=searchBtn" TargetMode="External"/><Relationship Id="rId11" Type="http://schemas.openxmlformats.org/officeDocument/2006/relationships/hyperlink" Target="https://www.glassdoor.es/Sueldos/valencia-java-developer-sueldo-SRCH_IL.0,8_IC2639089_KO9,23.htm?clickSource=searchBtn" TargetMode="External"/><Relationship Id="rId5" Type="http://schemas.openxmlformats.org/officeDocument/2006/relationships/hyperlink" Target="https://www.glassdoor.es/Sueldos/valencia-data-analyst-sueldo-SRCH_IL.0,8_IC2639089_KO9,21.htm?clickSource=searchBtn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glassdoor.es/Sueldos/madrid-data-analyst-sueldo-SRCH_IL.0,6_IM1030_KO7,19.htm?clickSource=searchBtn" TargetMode="External"/><Relationship Id="rId4" Type="http://schemas.openxmlformats.org/officeDocument/2006/relationships/hyperlink" Target="https://www.glassdoor.es/Sueldos/valencia-project-manager-sueldo-SRCH_IL.0,8_IC2639089_KO9,24.htm?clickSource=sear" TargetMode="External"/><Relationship Id="rId9" Type="http://schemas.openxmlformats.org/officeDocument/2006/relationships/hyperlink" Target="https://www.glassdoor.es/Sueldos/madrid-project-manager-sueldo-SRCH_IL.0,6_IM1030_KO7,22.htm?clickSource=searchBtn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aramart%C3%ADnezcameros?lipi=urn%3Ali%3Apage%3Ad_flagship3_search_srp_all%3B8TaPdGFpQL6ymrbc1BI7wA%3D%3D&amp;licu=urn%3Ali%3Acontrol%3Ad_flagship3_search_srp_all-entity_result&amp;lici=PCezg0GRRueNu1QnjuSsXw%3D%3D" TargetMode="External"/><Relationship Id="rId13" Type="http://schemas.openxmlformats.org/officeDocument/2006/relationships/hyperlink" Target="https://www.linkedin.com/in/alejandralozanofernandez?lipi=urn%3Ali%3Apage%3Ad_flagship3_search_srp_all%3BhiUmHYVRT5uyM5K%2FD5y4Xg%3D%3D&amp;licu=urn%3Ali%3Acontrol%3Ad_flagship3_search_srp_all-entity_result&amp;lici=fSrGmP0cS3Gszmn9QRfPWQ%3D%3D" TargetMode="External"/><Relationship Id="rId3" Type="http://schemas.openxmlformats.org/officeDocument/2006/relationships/hyperlink" Target="https://www.linkedin.com/in/laura-g%C3%B3mez-gonz%C3%A1lez-457a65b9?lipi=urn%3Ali%3Apage%3Ad_flagship3_search_srp_all%3BxkcPfrfiQ8uq1GtYmXMycA%3D%3D&amp;licu=urn%3Ali%3Acontrol%3Ad_flagship3_search_srp_all-entity_result&amp;lici=pw0X1Pa%2BQGyw8jvgrvw3fw%3D%3D" TargetMode="External"/><Relationship Id="rId7" Type="http://schemas.openxmlformats.org/officeDocument/2006/relationships/hyperlink" Target="https://www.linkedin.com/in/delaosa?lipi=urn%3Ali%3Apage%3Ad_flagship3_search_srp_all%3BRb1T2%2FpRQ3mdMx9CcUquYw%3D%3D&amp;licu=urn%3Ali%3Acontrol%3Ad_flagship3_search_srp_all-entity_result&amp;lici=Eb6x1l80R6GpwBH8%2BnM7Nw%3D%3D" TargetMode="External"/><Relationship Id="rId12" Type="http://schemas.openxmlformats.org/officeDocument/2006/relationships/hyperlink" Target="https://www.linkedin.com/in/joseramonmanesblasco?lipi=urn%3Ali%3Apage%3Ad_flagship3_search_srp_all%3BscbunkyESOq%2B73wWM6jhrg%3D%3D&amp;licu=urn%3Ali%3Acontrol%3Ad_flagship3_search_srp_all-entity_result&amp;lici=z88%2F%2BjE%2FRdKvOSqt%2BaXMOQ%3D%3D" TargetMode="External"/><Relationship Id="rId2" Type="http://schemas.openxmlformats.org/officeDocument/2006/relationships/hyperlink" Target="https://www.linkedin.com/in/vibaiher?lipi=urn%3Ali%3Apage%3Ad_flagship3_search_srp_all%3BMpzDXlEYTJqGq8LzOgET%2FQ%3D%3D&amp;licu=urn%3Ali%3Acontrol%3Ad_flagship3_search_srp_all-entity_result&amp;lici=K6%2BKN4MpQXyiZFBVUldLOg%3D%3D" TargetMode="External"/><Relationship Id="rId1" Type="http://schemas.openxmlformats.org/officeDocument/2006/relationships/hyperlink" Target="https://www.linkedin.com/in/sandra-s%C3%A1nchez-campo-3477776b?lipi=urn%3Ali%3Apage%3Ad_flagship3_search_srp_all%3BMjX%2FTTqfTJGD6wS3eZz3fw%3D%3D&amp;licu=urn%3Ali%3Acontrol%3Ad_flagship3_search_srp_all-entity_result&amp;lici=3GM7Tvn%2FSLamqY1r9bun8A%3D%3D" TargetMode="External"/><Relationship Id="rId6" Type="http://schemas.openxmlformats.org/officeDocument/2006/relationships/hyperlink" Target="https://www.linkedin.com/in/julianmihai?lipi=urn%3Ali%3Apage%3Ad_flagship3_search_srp_all%3BpH%2BTk3YyQ52z2nssvMUOVw%3D%3D&amp;licu=urn%3Ali%3Acontrol%3Ad_flagship3_search_srp_all-entity_result&amp;lici=%2FiRdPWALREGDjct1vO2iyA%3D%3D" TargetMode="External"/><Relationship Id="rId11" Type="http://schemas.openxmlformats.org/officeDocument/2006/relationships/hyperlink" Target="https://www.linkedin.com/in/alejandro-g%C3%B3mez-martin-54945b125?lipi=urn%3Ali%3Apage%3Ad_flagship3_search_srp_all%3BaM%2BMSdlrQgqocMmiyawECw%3D%3D&amp;licu=urn%3Ali%3Acontrol%3Ad_flagship3_search_srp_all-entity_result&amp;lici=7yScJlZYSwuw0i4Ub2dN9A%3D%3D" TargetMode="External"/><Relationship Id="rId5" Type="http://schemas.openxmlformats.org/officeDocument/2006/relationships/hyperlink" Target="https://www.linkedin.com/in/cesar-ferreiro-a25b1694?lipi=urn%3Ali%3Apage%3Ad_flagship3_search_srp_all%3B46UsUF4BSQK6T%2B4DJJ%2BuyA%3D%3D&amp;licu=urn%3Ali%3Acontrol%3Ad_flagship3_search_srp_all-entity_result&amp;lici=iTputxs0Rui7R4McikPzAA%3D%3D" TargetMode="External"/><Relationship Id="rId10" Type="http://schemas.openxmlformats.org/officeDocument/2006/relationships/hyperlink" Target="https://www.linkedin.com/in/cristina-mateos-fernandez-598564aa?lipi=urn%3Ali%3Apage%3Ad_flagship3_search_srp_all%3BBOTUOz98R0mNW4HnTj%2FX3g%3D%3D&amp;licu=urn%3Ali%3Acontrol%3Ad_flagship3_search_srp_all-entity_result&amp;lici=NHtzCxzdRe2m14%2FURJT1pg%3D%3D" TargetMode="External"/><Relationship Id="rId4" Type="http://schemas.openxmlformats.org/officeDocument/2006/relationships/hyperlink" Target="https://www.linkedin.com/in/jaumemonzonislazaro?lipi=urn%3Ali%3Apage%3Ad_flagship3_search_srp_all%3BhreJmOxlSySesSHyE7t%2BHg%3D%3D&amp;licu=urn%3Ali%3Acontrol%3Ad_flagship3_search_srp_all-entity_result&amp;lici=mMfpOw09RNSxUfZb%2BxBEhQ%3D%3D" TargetMode="External"/><Relationship Id="rId9" Type="http://schemas.openxmlformats.org/officeDocument/2006/relationships/hyperlink" Target="https://www.linkedin.com/in/maria-martinez-49655754?lipi=urn%3Ali%3Apage%3Ad_flagship3_search_srp_all%3BfKMkNbf0QNqjjhixNxX4%2Bw%3D%3D&amp;licu=urn%3Ali%3Acontrol%3Ad_flagship3_search_srp_all-entity_result&amp;lici=PFTcvoL4ThSn1aKGIk6yNQ%3D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valencia-devops-sueldo-SRCH_IL.0,8_IC2639089_KO9,15.htm?clickSource=searchBtn" TargetMode="Externa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ata-analyst-sueldo-SRCH_IL.0,8_IC2639089_KO9,21.htm?clickSource=searchBtn" TargetMode="External"/><Relationship Id="rId5" Type="http://schemas.openxmlformats.org/officeDocument/2006/relationships/hyperlink" Target="https://www.glassdoor.es/Sueldos/valencia-project-manager-sueldo-SRCH_IL.0,8_IC2639089_KO9,24.htm?clickSource=searchBtn" TargetMode="External"/><Relationship Id="rId4" Type="http://schemas.openxmlformats.org/officeDocument/2006/relationships/hyperlink" Target="https://www.glassdoor.es/Sueldo/arquitecto-cloud-Consultor-IT-Sueldos-E3135174_D_KO17,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D78E-1042-4BBF-A006-75DDD5F65985}">
  <sheetPr>
    <tabColor theme="4" tint="-0.499984740745262"/>
  </sheetPr>
  <dimension ref="A2:U22"/>
  <sheetViews>
    <sheetView tabSelected="1" topLeftCell="A2" workbookViewId="0">
      <selection activeCell="M19" sqref="M19"/>
    </sheetView>
  </sheetViews>
  <sheetFormatPr baseColWidth="10" defaultColWidth="10.77734375" defaultRowHeight="15.6"/>
  <cols>
    <col min="1" max="1" width="4.109375" style="73" customWidth="1"/>
    <col min="2" max="2" width="26.44140625" style="74" customWidth="1"/>
    <col min="3" max="3" width="5.6640625" style="73" customWidth="1"/>
    <col min="4" max="4" width="4.33203125" style="73" customWidth="1"/>
    <col min="5" max="5" width="10.33203125" style="73" customWidth="1"/>
    <col min="6" max="6" width="16.33203125" style="73" customWidth="1"/>
    <col min="7" max="7" width="17.44140625" style="73" customWidth="1"/>
    <col min="8" max="8" width="10.44140625" style="73" customWidth="1"/>
    <col min="9" max="9" width="8.6640625" style="73" customWidth="1"/>
    <col min="10" max="12" width="9.44140625" style="73" customWidth="1"/>
    <col min="13" max="13" width="22.44140625" style="73" customWidth="1"/>
    <col min="14" max="14" width="11.44140625" style="73"/>
    <col min="15" max="16384" width="10.77734375" style="73"/>
  </cols>
  <sheetData>
    <row r="2" spans="1:21">
      <c r="B2" s="75" t="s">
        <v>75</v>
      </c>
    </row>
    <row r="3" spans="1:21">
      <c r="C3" s="76" t="s">
        <v>76</v>
      </c>
      <c r="D3" s="77"/>
      <c r="E3" s="77"/>
      <c r="F3" s="91" t="s">
        <v>77</v>
      </c>
      <c r="G3" s="92"/>
      <c r="H3" s="92"/>
      <c r="I3" s="78"/>
      <c r="J3" s="78"/>
      <c r="K3" s="78"/>
      <c r="L3" s="78"/>
    </row>
    <row r="4" spans="1:21">
      <c r="A4" s="73" t="s">
        <v>78</v>
      </c>
      <c r="C4" s="79" t="s">
        <v>6</v>
      </c>
      <c r="D4" s="80" t="s">
        <v>11</v>
      </c>
      <c r="E4" s="80" t="s">
        <v>79</v>
      </c>
      <c r="F4" s="81" t="s">
        <v>8</v>
      </c>
      <c r="G4" s="77" t="s">
        <v>9</v>
      </c>
      <c r="H4" s="77" t="s">
        <v>17</v>
      </c>
      <c r="I4" s="78"/>
      <c r="J4" s="79" t="s">
        <v>6</v>
      </c>
      <c r="K4" s="80" t="s">
        <v>11</v>
      </c>
      <c r="L4" s="80" t="s">
        <v>79</v>
      </c>
      <c r="M4" s="80" t="s">
        <v>19</v>
      </c>
      <c r="Q4" s="82"/>
      <c r="R4" s="83"/>
      <c r="S4" s="83"/>
      <c r="T4" s="83"/>
      <c r="U4" s="83"/>
    </row>
    <row r="5" spans="1:21">
      <c r="A5" s="73">
        <v>29</v>
      </c>
      <c r="B5" s="71" t="s">
        <v>80</v>
      </c>
      <c r="C5" s="73">
        <v>1</v>
      </c>
      <c r="D5" s="73">
        <v>1</v>
      </c>
      <c r="E5" s="73">
        <v>0</v>
      </c>
      <c r="F5" s="84">
        <v>19000</v>
      </c>
      <c r="G5" s="84">
        <f>+F5/12</f>
        <v>1583.3333333333333</v>
      </c>
      <c r="H5" s="84">
        <f>+G5/160</f>
        <v>9.8958333333333321</v>
      </c>
      <c r="I5" s="84"/>
      <c r="J5" s="85">
        <f>+C5*H5</f>
        <v>9.8958333333333321</v>
      </c>
      <c r="K5" s="85">
        <f>+D5*H5</f>
        <v>9.8958333333333321</v>
      </c>
      <c r="L5" s="84">
        <f>+E5*H5</f>
        <v>0</v>
      </c>
      <c r="M5" s="90" t="s">
        <v>91</v>
      </c>
      <c r="Q5" s="83"/>
      <c r="R5" s="83"/>
      <c r="S5" s="83"/>
      <c r="T5" s="83"/>
      <c r="U5" s="83"/>
    </row>
    <row r="6" spans="1:21">
      <c r="A6" s="73">
        <v>50</v>
      </c>
      <c r="B6" s="71" t="s">
        <v>81</v>
      </c>
      <c r="C6" s="73">
        <v>1</v>
      </c>
      <c r="D6" s="86">
        <v>1</v>
      </c>
      <c r="E6" s="86">
        <v>1</v>
      </c>
      <c r="F6" s="84">
        <v>32000</v>
      </c>
      <c r="G6" s="84">
        <f t="shared" ref="G6:G13" si="0">+F6/12</f>
        <v>2666.6666666666665</v>
      </c>
      <c r="H6" s="84">
        <f t="shared" ref="H6:H13" si="1">+G6/160</f>
        <v>16.666666666666664</v>
      </c>
      <c r="I6" s="84"/>
      <c r="J6" s="85">
        <f t="shared" ref="J6:J13" si="2">+C6*H6</f>
        <v>16.666666666666664</v>
      </c>
      <c r="K6" s="85">
        <f t="shared" ref="K6:K13" si="3">+D6*H6</f>
        <v>16.666666666666664</v>
      </c>
      <c r="L6" s="85">
        <f t="shared" ref="L6:L13" si="4">+E6*H6</f>
        <v>16.666666666666664</v>
      </c>
      <c r="M6" s="72" t="s">
        <v>92</v>
      </c>
      <c r="Q6" s="87"/>
      <c r="R6" s="83"/>
      <c r="S6" s="93"/>
      <c r="T6" s="93"/>
      <c r="U6" s="93"/>
    </row>
    <row r="7" spans="1:21">
      <c r="A7" s="73">
        <v>40</v>
      </c>
      <c r="B7" s="71" t="s">
        <v>82</v>
      </c>
      <c r="C7" s="73">
        <v>1</v>
      </c>
      <c r="D7" s="73">
        <v>1</v>
      </c>
      <c r="E7" s="73">
        <v>0</v>
      </c>
      <c r="F7" s="84">
        <v>40000</v>
      </c>
      <c r="G7" s="84">
        <f t="shared" si="0"/>
        <v>3333.3333333333335</v>
      </c>
      <c r="H7" s="84">
        <f t="shared" si="1"/>
        <v>20.833333333333336</v>
      </c>
      <c r="I7" s="84"/>
      <c r="J7" s="85">
        <f t="shared" si="2"/>
        <v>20.833333333333336</v>
      </c>
      <c r="K7" s="85">
        <f t="shared" si="3"/>
        <v>20.833333333333336</v>
      </c>
      <c r="L7" s="84">
        <f t="shared" si="4"/>
        <v>0</v>
      </c>
      <c r="M7" s="72" t="s">
        <v>93</v>
      </c>
      <c r="Q7" s="88"/>
      <c r="R7" s="83"/>
      <c r="S7" s="89"/>
      <c r="T7" s="83"/>
      <c r="U7" s="83"/>
    </row>
    <row r="8" spans="1:21">
      <c r="A8" s="73">
        <v>43</v>
      </c>
      <c r="B8" s="71" t="s">
        <v>15</v>
      </c>
      <c r="C8" s="73">
        <v>1</v>
      </c>
      <c r="D8" s="73">
        <v>1</v>
      </c>
      <c r="E8" s="73">
        <v>0.5</v>
      </c>
      <c r="F8" s="84">
        <v>43000</v>
      </c>
      <c r="G8" s="84">
        <f t="shared" si="0"/>
        <v>3583.3333333333335</v>
      </c>
      <c r="H8" s="84">
        <f t="shared" si="1"/>
        <v>22.395833333333336</v>
      </c>
      <c r="I8" s="84"/>
      <c r="J8" s="85">
        <f t="shared" si="2"/>
        <v>22.395833333333336</v>
      </c>
      <c r="K8" s="85">
        <f t="shared" si="3"/>
        <v>22.395833333333336</v>
      </c>
      <c r="L8" s="85">
        <f t="shared" si="4"/>
        <v>11.197916666666668</v>
      </c>
      <c r="M8" s="90" t="s">
        <v>28</v>
      </c>
      <c r="N8" s="88"/>
      <c r="O8" s="83"/>
      <c r="Q8" s="83"/>
      <c r="R8" s="83"/>
      <c r="S8" s="72"/>
      <c r="T8" s="83"/>
      <c r="U8" s="83"/>
    </row>
    <row r="9" spans="1:21">
      <c r="A9" s="73">
        <v>40</v>
      </c>
      <c r="B9" s="71" t="s">
        <v>83</v>
      </c>
      <c r="C9" s="73">
        <v>0</v>
      </c>
      <c r="D9" s="73">
        <v>1</v>
      </c>
      <c r="E9" s="73">
        <v>0</v>
      </c>
      <c r="F9" s="84">
        <v>40000</v>
      </c>
      <c r="G9" s="84">
        <f t="shared" si="0"/>
        <v>3333.3333333333335</v>
      </c>
      <c r="H9" s="84">
        <f t="shared" si="1"/>
        <v>20.833333333333336</v>
      </c>
      <c r="I9" s="84"/>
      <c r="J9" s="84">
        <f t="shared" si="2"/>
        <v>0</v>
      </c>
      <c r="K9" s="85">
        <f t="shared" si="3"/>
        <v>20.833333333333336</v>
      </c>
      <c r="L9" s="84">
        <f t="shared" si="4"/>
        <v>0</v>
      </c>
      <c r="M9" s="72" t="s">
        <v>94</v>
      </c>
      <c r="Q9" s="88"/>
      <c r="R9" s="83"/>
      <c r="S9" s="72"/>
      <c r="T9" s="83"/>
      <c r="U9" s="83"/>
    </row>
    <row r="10" spans="1:21">
      <c r="A10" s="73">
        <v>30</v>
      </c>
      <c r="B10" s="71" t="s">
        <v>84</v>
      </c>
      <c r="C10" s="73">
        <v>0</v>
      </c>
      <c r="D10" s="73">
        <v>1</v>
      </c>
      <c r="E10" s="73">
        <v>1</v>
      </c>
      <c r="F10" s="84">
        <v>17000</v>
      </c>
      <c r="G10" s="84">
        <f t="shared" si="0"/>
        <v>1416.6666666666667</v>
      </c>
      <c r="H10" s="84">
        <f t="shared" si="1"/>
        <v>8.8541666666666679</v>
      </c>
      <c r="I10" s="84"/>
      <c r="J10" s="84">
        <f t="shared" si="2"/>
        <v>0</v>
      </c>
      <c r="K10" s="85">
        <f t="shared" si="3"/>
        <v>8.8541666666666679</v>
      </c>
      <c r="L10" s="85">
        <f t="shared" si="4"/>
        <v>8.8541666666666679</v>
      </c>
      <c r="M10" s="72" t="s">
        <v>95</v>
      </c>
      <c r="Q10" s="88"/>
      <c r="R10" s="83"/>
      <c r="S10" s="72"/>
      <c r="T10" s="83"/>
      <c r="U10" s="83"/>
    </row>
    <row r="11" spans="1:21">
      <c r="A11" s="73">
        <v>28</v>
      </c>
      <c r="B11" s="71" t="s">
        <v>85</v>
      </c>
      <c r="C11" s="73">
        <v>0</v>
      </c>
      <c r="D11" s="73">
        <v>1</v>
      </c>
      <c r="E11" s="73">
        <v>0</v>
      </c>
      <c r="F11" s="84">
        <v>20000</v>
      </c>
      <c r="G11" s="84">
        <f t="shared" si="0"/>
        <v>1666.6666666666667</v>
      </c>
      <c r="H11" s="84">
        <f t="shared" si="1"/>
        <v>10.416666666666668</v>
      </c>
      <c r="I11" s="84"/>
      <c r="J11" s="84">
        <f t="shared" si="2"/>
        <v>0</v>
      </c>
      <c r="K11" s="85">
        <f t="shared" si="3"/>
        <v>10.416666666666668</v>
      </c>
      <c r="L11" s="84">
        <f t="shared" si="4"/>
        <v>0</v>
      </c>
      <c r="M11" s="72" t="s">
        <v>96</v>
      </c>
      <c r="U11" s="83"/>
    </row>
    <row r="12" spans="1:21">
      <c r="A12" s="73">
        <v>37</v>
      </c>
      <c r="B12" s="71" t="s">
        <v>86</v>
      </c>
      <c r="C12" s="73">
        <v>0</v>
      </c>
      <c r="D12" s="73">
        <v>1</v>
      </c>
      <c r="E12" s="73">
        <v>1</v>
      </c>
      <c r="F12" s="84">
        <v>35000</v>
      </c>
      <c r="G12" s="84">
        <f t="shared" si="0"/>
        <v>2916.6666666666665</v>
      </c>
      <c r="H12" s="84">
        <f t="shared" si="1"/>
        <v>18.229166666666664</v>
      </c>
      <c r="I12" s="84"/>
      <c r="J12" s="84">
        <f t="shared" si="2"/>
        <v>0</v>
      </c>
      <c r="K12" s="85">
        <f t="shared" si="3"/>
        <v>18.229166666666664</v>
      </c>
      <c r="L12" s="85">
        <f t="shared" si="4"/>
        <v>18.229166666666664</v>
      </c>
      <c r="M12" s="72" t="s">
        <v>32</v>
      </c>
      <c r="N12" s="88"/>
      <c r="O12" s="83"/>
      <c r="Q12" s="88"/>
      <c r="R12" s="83"/>
      <c r="S12" s="72"/>
      <c r="T12" s="83"/>
      <c r="U12" s="83"/>
    </row>
    <row r="13" spans="1:21">
      <c r="B13" s="71" t="s">
        <v>87</v>
      </c>
      <c r="C13" s="73">
        <v>0</v>
      </c>
      <c r="D13" s="73">
        <v>0</v>
      </c>
      <c r="E13" s="73">
        <v>1</v>
      </c>
      <c r="F13" s="84">
        <v>14000</v>
      </c>
      <c r="G13" s="84">
        <f t="shared" si="0"/>
        <v>1166.6666666666667</v>
      </c>
      <c r="H13" s="84">
        <f t="shared" si="1"/>
        <v>7.291666666666667</v>
      </c>
      <c r="I13" s="84"/>
      <c r="J13" s="84">
        <f t="shared" si="2"/>
        <v>0</v>
      </c>
      <c r="K13" s="84">
        <f t="shared" si="3"/>
        <v>0</v>
      </c>
      <c r="L13" s="85">
        <f t="shared" si="4"/>
        <v>7.291666666666667</v>
      </c>
      <c r="M13" s="72" t="s">
        <v>97</v>
      </c>
      <c r="N13" s="71"/>
      <c r="T13" s="83"/>
      <c r="U13" s="83"/>
    </row>
    <row r="14" spans="1:21">
      <c r="F14" s="84"/>
      <c r="G14" s="84"/>
      <c r="H14" s="84"/>
      <c r="I14" s="84"/>
      <c r="J14" s="84"/>
      <c r="K14" s="84"/>
      <c r="L14" s="84"/>
      <c r="Q14" s="83"/>
      <c r="R14" s="83"/>
      <c r="S14" s="83"/>
      <c r="T14" s="83"/>
      <c r="U14" s="83"/>
    </row>
    <row r="15" spans="1:21">
      <c r="B15" s="74" t="s">
        <v>88</v>
      </c>
      <c r="C15" s="73">
        <f>+SUM(C5:C13)</f>
        <v>4</v>
      </c>
      <c r="D15" s="73">
        <f t="shared" ref="D15:L15" si="5">+SUM(D5:D13)</f>
        <v>8</v>
      </c>
      <c r="E15" s="73">
        <f t="shared" si="5"/>
        <v>4.5</v>
      </c>
      <c r="F15" s="84">
        <f t="shared" si="5"/>
        <v>260000</v>
      </c>
      <c r="G15" s="84">
        <f t="shared" si="5"/>
        <v>21666.666666666672</v>
      </c>
      <c r="H15" s="84">
        <f t="shared" si="5"/>
        <v>135.41666666666666</v>
      </c>
      <c r="I15" s="84">
        <f t="shared" si="5"/>
        <v>0</v>
      </c>
      <c r="J15" s="84">
        <f t="shared" si="5"/>
        <v>69.791666666666657</v>
      </c>
      <c r="K15" s="84">
        <f t="shared" si="5"/>
        <v>128.125</v>
      </c>
      <c r="L15" s="84">
        <f t="shared" si="5"/>
        <v>62.239583333333329</v>
      </c>
      <c r="Q15" s="83"/>
      <c r="R15" s="83"/>
      <c r="S15" s="83"/>
      <c r="T15" s="83"/>
      <c r="U15" s="83"/>
    </row>
    <row r="16" spans="1:21">
      <c r="F16" s="84"/>
      <c r="G16" s="84"/>
      <c r="H16" s="84"/>
      <c r="I16" s="84"/>
      <c r="J16" s="84"/>
      <c r="K16" s="84"/>
      <c r="L16" s="84"/>
      <c r="Q16" s="83"/>
      <c r="R16" s="83"/>
      <c r="S16" s="83"/>
      <c r="T16" s="83"/>
      <c r="U16" s="83"/>
    </row>
    <row r="17" spans="2:21">
      <c r="Q17" s="83"/>
      <c r="R17" s="83"/>
      <c r="S17" s="83"/>
      <c r="T17" s="83"/>
      <c r="U17" s="83"/>
    </row>
    <row r="18" spans="2:21">
      <c r="Q18" s="83"/>
      <c r="R18" s="83"/>
      <c r="S18" s="83"/>
      <c r="T18" s="83"/>
      <c r="U18" s="83"/>
    </row>
    <row r="19" spans="2:21">
      <c r="Q19" s="83"/>
      <c r="R19" s="83"/>
      <c r="S19" s="83"/>
      <c r="T19" s="83"/>
      <c r="U19" s="83"/>
    </row>
    <row r="20" spans="2:21">
      <c r="D20" s="73" t="s">
        <v>89</v>
      </c>
    </row>
    <row r="21" spans="2:21" ht="15">
      <c r="B21" s="73" t="s">
        <v>90</v>
      </c>
    </row>
    <row r="22" spans="2:21" ht="15">
      <c r="B22" s="73">
        <f>40*4</f>
        <v>160</v>
      </c>
    </row>
  </sheetData>
  <mergeCells count="2">
    <mergeCell ref="F3:H3"/>
    <mergeCell ref="S6:U6"/>
  </mergeCells>
  <conditionalFormatting sqref="C5:E13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0.5</formula>
    </cfRule>
  </conditionalFormatting>
  <hyperlinks>
    <hyperlink ref="B5" r:id="rId1" xr:uid="{3225EAC1-C014-4A03-8F5C-74FC56A041CA}"/>
    <hyperlink ref="B6" r:id="rId2" xr:uid="{D16BE08C-F4FB-4D1F-8B56-DEC3ABDFC046}"/>
    <hyperlink ref="B7" r:id="rId3" xr:uid="{46364113-786E-46D6-9035-322E1BDA1A2A}"/>
    <hyperlink ref="B8" r:id="rId4" xr:uid="{EE398E44-2973-4B8B-9051-C3D129A10E1D}"/>
    <hyperlink ref="B10" r:id="rId5" xr:uid="{BCA593AE-9A7C-4726-9969-4D381A6C3832}"/>
    <hyperlink ref="B12" r:id="rId6" xr:uid="{B6F7CD3F-3D4B-4135-8292-A65627C64796}"/>
    <hyperlink ref="B13" r:id="rId7" xr:uid="{0F3964EE-FE28-4242-B3E8-59BBDCA168E3}"/>
    <hyperlink ref="B9" r:id="rId8" xr:uid="{1D7255E1-0BDE-4080-94BA-A740889EE8AD}"/>
    <hyperlink ref="B11" r:id="rId9" xr:uid="{0BD2A475-AB4B-4BFA-AA90-17979850FFB5}"/>
    <hyperlink ref="M12" r:id="rId10" display="https://www.linkedin.com/in/joseramonmanesblasco?lipi=urn%3Ali%3Apage%3Ad_flagship3_search_srp_all%3BscbunkyESOq%2B73wWM6jhrg%3D%3D&amp;licu=urn%3Ali%3Acontrol%3Ad_flagship3_search_srp_all-entity_result&amp;lici=z88%2F%2BjE%2FRdKvOSqt%2BaXMOQ%3D%3D" xr:uid="{26646D99-E359-4442-8CA0-056943A352AD}"/>
    <hyperlink ref="M6" r:id="rId11" xr:uid="{8F7B67FF-D558-644C-8E1B-1CD729142F65}"/>
    <hyperlink ref="M7" r:id="rId12" xr:uid="{31104BFF-CD28-BE46-9E7A-0DCC27B5E77A}"/>
    <hyperlink ref="M9" r:id="rId13" xr:uid="{9D4FBC06-F2ED-F547-84BF-5BE83B21AD72}"/>
    <hyperlink ref="M10" r:id="rId14" xr:uid="{C957442C-AC7E-BB4C-9D4D-2061890C2034}"/>
    <hyperlink ref="M11" r:id="rId15" xr:uid="{862FEB05-0E54-B441-BA65-42E4EDC878B2}"/>
    <hyperlink ref="M13" r:id="rId16" xr:uid="{739411EE-E7D9-5B48-9701-4CB4192454D7}"/>
    <hyperlink ref="M8" r:id="rId17" xr:uid="{86233213-6686-B141-B436-E55BD73756E3}"/>
    <hyperlink ref="M5" r:id="rId18" xr:uid="{475B4715-2B65-C949-AFBC-E74DC0EC466C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49D-1207-4FC5-8626-83E4C16C7DDC}">
  <dimension ref="A1:J32"/>
  <sheetViews>
    <sheetView zoomScale="145" zoomScaleNormal="145" workbookViewId="0">
      <selection activeCell="D25" sqref="D25"/>
    </sheetView>
  </sheetViews>
  <sheetFormatPr baseColWidth="10" defaultColWidth="11.44140625" defaultRowHeight="10.199999999999999"/>
  <cols>
    <col min="1" max="1" width="26.109375" style="30" bestFit="1" customWidth="1"/>
    <col min="2" max="2" width="9.33203125" style="29" customWidth="1"/>
    <col min="3" max="3" width="8.44140625" style="30" customWidth="1"/>
    <col min="4" max="4" width="7.6640625" style="29" customWidth="1"/>
    <col min="5" max="5" width="5.44140625" style="29" customWidth="1"/>
    <col min="6" max="6" width="6.77734375" style="31" bestFit="1" customWidth="1"/>
    <col min="7" max="7" width="8.44140625" style="30" bestFit="1" customWidth="1"/>
    <col min="8" max="8" width="7.6640625" style="29" bestFit="1" customWidth="1"/>
    <col min="9" max="9" width="5.77734375" style="29" customWidth="1"/>
    <col min="10" max="10" width="11.44140625" style="29"/>
    <col min="11" max="16384" width="11.44140625" style="30"/>
  </cols>
  <sheetData>
    <row r="1" spans="1:9" ht="11.4">
      <c r="A1" s="1" t="s">
        <v>16</v>
      </c>
    </row>
    <row r="2" spans="1:9" ht="11.4">
      <c r="E2" s="14"/>
      <c r="H2" s="14"/>
      <c r="I2" s="14"/>
    </row>
    <row r="3" spans="1:9" ht="11.4">
      <c r="A3" s="7" t="s">
        <v>12</v>
      </c>
      <c r="B3" s="12"/>
      <c r="C3" s="94" t="s">
        <v>13</v>
      </c>
      <c r="D3" s="95"/>
      <c r="E3" s="95"/>
      <c r="F3" s="15"/>
      <c r="G3" s="96" t="s">
        <v>14</v>
      </c>
      <c r="H3" s="95"/>
      <c r="I3" s="95"/>
    </row>
    <row r="4" spans="1:9">
      <c r="B4" s="13" t="s">
        <v>7</v>
      </c>
      <c r="C4" s="8" t="s">
        <v>8</v>
      </c>
      <c r="D4" s="13" t="s">
        <v>9</v>
      </c>
      <c r="E4" s="13" t="s">
        <v>17</v>
      </c>
      <c r="F4" s="15"/>
      <c r="G4" s="8" t="s">
        <v>8</v>
      </c>
      <c r="H4" s="13" t="s">
        <v>9</v>
      </c>
      <c r="I4" s="13" t="s">
        <v>17</v>
      </c>
    </row>
    <row r="5" spans="1:9" ht="11.4">
      <c r="A5" s="1" t="s">
        <v>0</v>
      </c>
      <c r="B5" s="12" t="s">
        <v>10</v>
      </c>
      <c r="C5" s="3">
        <v>24082</v>
      </c>
      <c r="D5" s="16">
        <f>+C5/12</f>
        <v>2006.8333333333333</v>
      </c>
      <c r="E5" s="16">
        <f>+D5/160</f>
        <v>12.542708333333334</v>
      </c>
      <c r="F5" s="17">
        <v>4.6300000000000001E-2</v>
      </c>
      <c r="G5" s="3">
        <v>25197</v>
      </c>
      <c r="H5" s="16">
        <f>+G5/12</f>
        <v>2099.75</v>
      </c>
      <c r="I5" s="16">
        <f>+H5/160</f>
        <v>13.1234375</v>
      </c>
    </row>
    <row r="6" spans="1:9" ht="11.4">
      <c r="A6" s="1" t="s">
        <v>1</v>
      </c>
      <c r="B6" s="12" t="s">
        <v>11</v>
      </c>
      <c r="C6" s="3">
        <v>24795</v>
      </c>
      <c r="D6" s="16">
        <f t="shared" ref="D6:D11" si="0">+C6/12</f>
        <v>2066.25</v>
      </c>
      <c r="E6" s="16">
        <f t="shared" ref="E6:E11" si="1">+D6/160</f>
        <v>12.9140625</v>
      </c>
      <c r="F6" s="17">
        <v>1.4499999999999999E-3</v>
      </c>
      <c r="G6" s="3">
        <v>24831</v>
      </c>
      <c r="H6" s="16">
        <f>+G6/12</f>
        <v>2069.25</v>
      </c>
      <c r="I6" s="16">
        <f t="shared" ref="I6:I11" si="2">+H6/160</f>
        <v>12.932812500000001</v>
      </c>
    </row>
    <row r="7" spans="1:9" ht="11.4">
      <c r="A7" s="1" t="s">
        <v>2</v>
      </c>
      <c r="B7" s="12" t="s">
        <v>11</v>
      </c>
      <c r="C7" s="3">
        <v>20105</v>
      </c>
      <c r="D7" s="16">
        <f t="shared" si="0"/>
        <v>1675.4166666666667</v>
      </c>
      <c r="E7" s="16">
        <f t="shared" si="1"/>
        <v>10.471354166666668</v>
      </c>
      <c r="F7" s="17">
        <v>0.60609999999999997</v>
      </c>
      <c r="G7" s="3">
        <v>32291</v>
      </c>
      <c r="H7" s="16">
        <f>+G7/12</f>
        <v>2690.9166666666665</v>
      </c>
      <c r="I7" s="16">
        <f t="shared" si="2"/>
        <v>16.818229166666665</v>
      </c>
    </row>
    <row r="8" spans="1:9" ht="11.4">
      <c r="A8" s="1" t="s">
        <v>3</v>
      </c>
      <c r="B8" s="12" t="s">
        <v>11</v>
      </c>
      <c r="C8" s="4">
        <v>42000</v>
      </c>
      <c r="D8" s="16">
        <f t="shared" si="0"/>
        <v>3500</v>
      </c>
      <c r="E8" s="16">
        <f t="shared" si="1"/>
        <v>21.875</v>
      </c>
      <c r="F8" s="17">
        <v>0.1898</v>
      </c>
      <c r="G8" s="3">
        <v>49974</v>
      </c>
      <c r="H8" s="16">
        <f t="shared" ref="H8:H11" si="3">+G8/12</f>
        <v>4164.5</v>
      </c>
      <c r="I8" s="16">
        <f t="shared" si="2"/>
        <v>26.028124999999999</v>
      </c>
    </row>
    <row r="9" spans="1:9" ht="11.4">
      <c r="A9" s="1" t="s">
        <v>15</v>
      </c>
      <c r="B9" s="12" t="s">
        <v>10</v>
      </c>
      <c r="C9" s="3">
        <v>42824</v>
      </c>
      <c r="D9" s="16">
        <f t="shared" si="0"/>
        <v>3568.6666666666665</v>
      </c>
      <c r="E9" s="16">
        <f t="shared" si="1"/>
        <v>22.304166666666667</v>
      </c>
      <c r="F9" s="17">
        <v>0.10489999999999999</v>
      </c>
      <c r="G9" s="3">
        <v>47317</v>
      </c>
      <c r="H9" s="16">
        <f t="shared" si="3"/>
        <v>3943.0833333333335</v>
      </c>
      <c r="I9" s="16">
        <f t="shared" si="2"/>
        <v>24.644270833333334</v>
      </c>
    </row>
    <row r="10" spans="1:9" ht="11.4">
      <c r="A10" s="1" t="s">
        <v>4</v>
      </c>
      <c r="B10" s="12" t="s">
        <v>11</v>
      </c>
      <c r="C10" s="3">
        <v>21576</v>
      </c>
      <c r="D10" s="16">
        <f t="shared" si="0"/>
        <v>1798</v>
      </c>
      <c r="E10" s="16">
        <f t="shared" si="1"/>
        <v>11.237500000000001</v>
      </c>
      <c r="F10" s="17">
        <v>0.29980000000000001</v>
      </c>
      <c r="G10" s="3">
        <v>28045</v>
      </c>
      <c r="H10" s="16">
        <f t="shared" si="3"/>
        <v>2337.0833333333335</v>
      </c>
      <c r="I10" s="16">
        <f t="shared" si="2"/>
        <v>14.606770833333334</v>
      </c>
    </row>
    <row r="11" spans="1:9" ht="11.4">
      <c r="A11" s="1" t="s">
        <v>5</v>
      </c>
      <c r="B11" s="12" t="s">
        <v>11</v>
      </c>
      <c r="C11" s="3">
        <v>35000</v>
      </c>
      <c r="D11" s="16">
        <f t="shared" si="0"/>
        <v>2916.6666666666665</v>
      </c>
      <c r="E11" s="16">
        <f t="shared" si="1"/>
        <v>18.229166666666664</v>
      </c>
      <c r="F11" s="17">
        <v>1.345E-2</v>
      </c>
      <c r="G11" s="5">
        <v>35471</v>
      </c>
      <c r="H11" s="9">
        <f t="shared" si="3"/>
        <v>2955.9166666666665</v>
      </c>
      <c r="I11" s="9">
        <f t="shared" si="2"/>
        <v>18.474479166666665</v>
      </c>
    </row>
    <row r="12" spans="1:9" ht="8.5500000000000007" customHeight="1">
      <c r="B12" s="12"/>
      <c r="C12" s="2"/>
      <c r="D12" s="12"/>
      <c r="E12" s="12"/>
      <c r="F12" s="11"/>
      <c r="G12" s="4"/>
      <c r="H12" s="16"/>
      <c r="I12" s="16"/>
    </row>
    <row r="13" spans="1:9" s="29" customFormat="1">
      <c r="B13" s="10" t="s">
        <v>18</v>
      </c>
      <c r="C13" s="9">
        <f>+SUM(C5:C11)</f>
        <v>210382</v>
      </c>
      <c r="D13" s="9">
        <f>+SUM(D5:D11)</f>
        <v>17531.833333333332</v>
      </c>
      <c r="E13" s="9">
        <f>+SUM(E5:E11)</f>
        <v>109.57395833333334</v>
      </c>
      <c r="F13" s="11"/>
      <c r="G13" s="6">
        <f>+SUM(G5:G11)</f>
        <v>243126</v>
      </c>
      <c r="H13" s="9">
        <f t="shared" ref="H13:I13" si="4">+SUM(H5:H11)</f>
        <v>20260.5</v>
      </c>
      <c r="I13" s="9">
        <f t="shared" si="4"/>
        <v>126.628125</v>
      </c>
    </row>
    <row r="14" spans="1:9" s="29" customFormat="1">
      <c r="B14" s="10" t="s">
        <v>6</v>
      </c>
      <c r="C14" s="9">
        <f>+C5+C9</f>
        <v>66906</v>
      </c>
      <c r="D14" s="9">
        <f t="shared" ref="D14:I14" si="5">+D5+D9</f>
        <v>5575.5</v>
      </c>
      <c r="E14" s="9">
        <f t="shared" si="5"/>
        <v>34.846874999999997</v>
      </c>
      <c r="F14" s="11"/>
      <c r="G14" s="6">
        <f t="shared" si="5"/>
        <v>72514</v>
      </c>
      <c r="H14" s="9">
        <f t="shared" si="5"/>
        <v>6042.8333333333339</v>
      </c>
      <c r="I14" s="9">
        <f t="shared" si="5"/>
        <v>37.767708333333331</v>
      </c>
    </row>
    <row r="15" spans="1:9">
      <c r="B15" s="12"/>
      <c r="C15" s="2"/>
      <c r="D15" s="12"/>
      <c r="E15" s="12"/>
      <c r="F15" s="11"/>
      <c r="G15" s="2"/>
      <c r="H15" s="12"/>
      <c r="I15" s="12"/>
    </row>
    <row r="16" spans="1:9">
      <c r="B16" s="12"/>
      <c r="C16" s="2"/>
      <c r="D16" s="12"/>
      <c r="E16" s="12"/>
      <c r="F16" s="11"/>
      <c r="G16" s="2"/>
      <c r="H16" s="12"/>
      <c r="I16" s="12"/>
    </row>
    <row r="18" spans="1:7">
      <c r="A18" s="28" t="s">
        <v>35</v>
      </c>
      <c r="B18" s="32"/>
    </row>
    <row r="19" spans="1:7">
      <c r="B19" s="32"/>
    </row>
    <row r="21" spans="1:7">
      <c r="A21" s="50"/>
      <c r="B21" s="51"/>
      <c r="C21" s="50"/>
      <c r="D21" s="51"/>
      <c r="E21" s="51"/>
    </row>
    <row r="22" spans="1:7" ht="13.2">
      <c r="A22" s="55"/>
      <c r="B22" s="56"/>
      <c r="C22" s="57"/>
      <c r="D22" s="56"/>
      <c r="E22" s="56"/>
      <c r="F22" s="49"/>
      <c r="G22" s="47"/>
    </row>
    <row r="23" spans="1:7" ht="13.2">
      <c r="A23" s="58"/>
      <c r="B23" s="52"/>
      <c r="C23" s="53"/>
      <c r="D23" s="54"/>
      <c r="E23" s="54"/>
      <c r="F23" s="49"/>
      <c r="G23" s="47"/>
    </row>
    <row r="24" spans="1:7" ht="13.2">
      <c r="A24" s="58"/>
      <c r="B24" s="52"/>
      <c r="C24" s="53"/>
      <c r="D24" s="54"/>
      <c r="E24" s="54"/>
      <c r="F24" s="49"/>
      <c r="G24" s="47"/>
    </row>
    <row r="25" spans="1:7" ht="13.2">
      <c r="A25" s="58"/>
      <c r="B25" s="52"/>
      <c r="C25" s="53"/>
      <c r="D25" s="54"/>
      <c r="E25" s="54"/>
      <c r="F25" s="49"/>
      <c r="G25" s="47"/>
    </row>
    <row r="26" spans="1:7" ht="13.2">
      <c r="A26" s="58"/>
      <c r="B26" s="52"/>
      <c r="C26" s="53"/>
      <c r="D26" s="54"/>
      <c r="E26" s="54"/>
      <c r="F26" s="49"/>
      <c r="G26" s="47"/>
    </row>
    <row r="27" spans="1:7" ht="13.2">
      <c r="A27" s="58"/>
      <c r="B27" s="52"/>
      <c r="C27" s="53"/>
      <c r="D27" s="54"/>
      <c r="E27" s="54"/>
      <c r="F27" s="49"/>
      <c r="G27" s="47"/>
    </row>
    <row r="28" spans="1:7" ht="13.2">
      <c r="A28" s="58"/>
      <c r="B28" s="52"/>
      <c r="C28" s="53"/>
      <c r="D28" s="54"/>
      <c r="E28" s="54"/>
      <c r="F28" s="49"/>
      <c r="G28" s="47"/>
    </row>
    <row r="29" spans="1:7" ht="13.2">
      <c r="A29" s="58"/>
      <c r="B29" s="52"/>
      <c r="C29" s="53"/>
      <c r="D29" s="54"/>
      <c r="E29" s="54"/>
      <c r="F29" s="49"/>
      <c r="G29" s="47"/>
    </row>
    <row r="30" spans="1:7" ht="13.2">
      <c r="A30" s="55"/>
      <c r="B30" s="54"/>
      <c r="C30" s="59"/>
      <c r="D30" s="59"/>
      <c r="E30" s="59"/>
      <c r="F30" s="49"/>
      <c r="G30" s="47"/>
    </row>
    <row r="31" spans="1:7" ht="13.8">
      <c r="A31" s="60"/>
      <c r="B31" s="61"/>
      <c r="C31" s="62"/>
      <c r="D31" s="62"/>
      <c r="E31" s="62"/>
      <c r="F31" s="49"/>
      <c r="G31" s="47"/>
    </row>
    <row r="32" spans="1:7">
      <c r="A32" s="47"/>
      <c r="B32" s="48"/>
      <c r="C32" s="47"/>
      <c r="D32" s="48"/>
      <c r="E32" s="48"/>
      <c r="F32" s="49"/>
      <c r="G32" s="47"/>
    </row>
  </sheetData>
  <mergeCells count="2">
    <mergeCell ref="C3:E3"/>
    <mergeCell ref="G3:I3"/>
  </mergeCells>
  <hyperlinks>
    <hyperlink ref="C5" r:id="rId1" display="https://www.glassdoor.es/Sueldos/valencia-programador-sueldo-SRCH_IL.0,8_IC2639089_KO9,20.htm?clickSource=searchBtn" xr:uid="{AAEE908F-8211-4784-A9A9-C979BF292F9C}"/>
    <hyperlink ref="C6" r:id="rId2" display="https://www.glassdoor.es/Sueldos/valencia-java-developer-sueldo-SRCH_IL.0,8_IC2639089_KO9,23.htm?clickSource=searchBtn" xr:uid="{2A61B47B-960B-4398-8920-5B2A92FE2948}"/>
    <hyperlink ref="C7" r:id="rId3" display="https://www.glassdoor.es/Sueldos/valencia-desarrollador-web-sueldo-SRCH_IL.0,8_IC2639089_KO9,26.htm?clickSource=searchBtn" xr:uid="{B6FEC584-9A9A-42E8-A1AC-F921056E1BCE}"/>
    <hyperlink ref="C9" r:id="rId4" display="https://www.glassdoor.es/Sueldos/valencia-project-manager-sueldo-SRCH_IL.0,8_IC2639089_KO9,24.htm?clickSource=sear" xr:uid="{B3B5A02B-1933-4238-AF2A-18B2AAEA96C4}"/>
    <hyperlink ref="C10" r:id="rId5" display="https://www.glassdoor.es/Sueldos/valencia-data-analyst-sueldo-SRCH_IL.0,8_IC2639089_KO9,21.htm?clickSource=searchBtn" xr:uid="{20630E79-CB09-4FB2-AD0B-C2890954824B}"/>
    <hyperlink ref="C11" r:id="rId6" display="https://www.glassdoor.es/Sueldos/valencia-devops-sueldo-SRCH_IL.0,8_IC2639089_KO9,15.htm?clickSource=searchBtn" xr:uid="{591F2326-C106-4259-BFA0-EFEDFE2F839E}"/>
    <hyperlink ref="G5" r:id="rId7" display="https://www.glassdoor.es/Sueldos/madrid-programador-sueldo-SRCH_IL.0,6_IM1030_KO7,18.htm?clickSource=searchBtn" xr:uid="{E4071643-7B81-46A1-871B-15AE1C3071AA}"/>
    <hyperlink ref="G7" r:id="rId8" display="https://www.glassdoor.es/Sueldos/madrid-desarrollador-web-sueldo-SRCH_IL.0,6_IM1030_KO7,24.htm?clickSource=searchBtn" xr:uid="{32A0E9D3-1278-4632-906F-AC6141C68682}"/>
    <hyperlink ref="G9" r:id="rId9" display="https://www.glassdoor.es/Sueldos/madrid-project-manager-sueldo-SRCH_IL.0,6_IM1030_KO7,22.htm?clickSource=searchBtn" xr:uid="{F790DBCE-E5C3-4C8C-A911-8C68E16C2A0E}"/>
    <hyperlink ref="G10" r:id="rId10" display="https://www.glassdoor.es/Sueldos/madrid-data-analyst-sueldo-SRCH_IL.0,6_IM1030_KO7,19.htm?clickSource=searchBtn" xr:uid="{1B3C4E56-FC68-48E8-901A-5F3226F84AA8}"/>
    <hyperlink ref="G6" r:id="rId11" display="https://www.glassdoor.es/Sueldos/valencia-java-developer-sueldo-SRCH_IL.0,8_IC2639089_KO9,23.htm?clickSource=searchBtn" xr:uid="{8598E270-CE43-41BD-A61D-FFA197DCF29D}"/>
    <hyperlink ref="G11" r:id="rId12" display="https://www.glassdoor.es/Sueldos/devops-sueldo-SRCH_KO0,6.htm?clickSource=searchBtn" xr:uid="{07E88A43-8943-4D33-8B25-F1F80DFB8CCD}"/>
    <hyperlink ref="G8" r:id="rId13" display="https://www.glassdoor.es/Sueldos/madrid-cloud-architect-sueldo-SRCH_IL.0,6_IM1030_KO7,22.htm?clickSource=searchBtn" xr:uid="{CABB8C91-90E9-4ABB-B4F6-D91BAB164E54}"/>
  </hyperlinks>
  <pageMargins left="0.7" right="0.7" top="0.75" bottom="0.75" header="0.3" footer="0.3"/>
  <pageSetup paperSize="9" orientation="portrait"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F840-D566-4275-BA1B-F66A2FCEFED1}">
  <dimension ref="A1:I24"/>
  <sheetViews>
    <sheetView zoomScale="145" zoomScaleNormal="145" workbookViewId="0">
      <selection activeCell="C16" sqref="A1:E16"/>
    </sheetView>
  </sheetViews>
  <sheetFormatPr baseColWidth="10" defaultColWidth="11.44140625" defaultRowHeight="10.199999999999999"/>
  <cols>
    <col min="1" max="1" width="26.77734375" style="23" bestFit="1" customWidth="1"/>
    <col min="2" max="2" width="3.109375" style="23" customWidth="1"/>
    <col min="3" max="3" width="18.44140625" style="23" customWidth="1"/>
    <col min="4" max="5" width="3" style="23" customWidth="1"/>
    <col min="6" max="6" width="4.33203125" style="23" customWidth="1"/>
    <col min="7" max="7" width="11.44140625" style="23"/>
    <col min="8" max="9" width="3" style="23" customWidth="1"/>
    <col min="10" max="16384" width="11.44140625" style="23"/>
  </cols>
  <sheetData>
    <row r="1" spans="1:9" ht="11.4">
      <c r="A1" s="18" t="s">
        <v>16</v>
      </c>
      <c r="C1" s="23" t="s">
        <v>19</v>
      </c>
      <c r="F1" s="24"/>
    </row>
    <row r="2" spans="1:9" ht="11.4">
      <c r="E2" s="19"/>
      <c r="F2" s="24"/>
      <c r="H2" s="19"/>
      <c r="I2" s="19"/>
    </row>
    <row r="3" spans="1:9" ht="11.4">
      <c r="A3" s="20" t="s">
        <v>12</v>
      </c>
      <c r="B3" s="21"/>
      <c r="C3" s="97" t="s">
        <v>13</v>
      </c>
      <c r="D3" s="97"/>
      <c r="E3" s="97"/>
      <c r="F3" s="22"/>
      <c r="G3" s="97" t="s">
        <v>14</v>
      </c>
      <c r="H3" s="97"/>
      <c r="I3" s="97"/>
    </row>
    <row r="4" spans="1:9" ht="11.4">
      <c r="A4" s="27" t="s">
        <v>0</v>
      </c>
      <c r="C4" s="26" t="s">
        <v>21</v>
      </c>
      <c r="G4" s="25" t="s">
        <v>20</v>
      </c>
    </row>
    <row r="5" spans="1:9" ht="11.4">
      <c r="A5" s="27" t="s">
        <v>1</v>
      </c>
      <c r="C5" s="25" t="s">
        <v>22</v>
      </c>
      <c r="G5" s="25" t="s">
        <v>23</v>
      </c>
    </row>
    <row r="6" spans="1:9" ht="11.4">
      <c r="A6" s="27" t="s">
        <v>2</v>
      </c>
      <c r="C6" s="25" t="s">
        <v>24</v>
      </c>
      <c r="G6" s="25" t="s">
        <v>25</v>
      </c>
    </row>
    <row r="7" spans="1:9" ht="11.4">
      <c r="A7" s="27" t="s">
        <v>3</v>
      </c>
      <c r="C7" s="25" t="s">
        <v>26</v>
      </c>
      <c r="G7" s="25" t="s">
        <v>27</v>
      </c>
    </row>
    <row r="8" spans="1:9" ht="11.4">
      <c r="A8" s="27" t="s">
        <v>15</v>
      </c>
      <c r="C8" s="25" t="s">
        <v>28</v>
      </c>
      <c r="G8" s="25" t="s">
        <v>29</v>
      </c>
    </row>
    <row r="9" spans="1:9" ht="11.4">
      <c r="A9" s="27" t="s">
        <v>4</v>
      </c>
      <c r="C9" s="25" t="s">
        <v>30</v>
      </c>
      <c r="G9" s="25" t="s">
        <v>31</v>
      </c>
    </row>
    <row r="10" spans="1:9" ht="11.4">
      <c r="A10" s="27" t="s">
        <v>5</v>
      </c>
      <c r="C10" s="25" t="s">
        <v>32</v>
      </c>
      <c r="G10" s="25" t="s">
        <v>33</v>
      </c>
    </row>
    <row r="24" spans="1:1">
      <c r="A24" s="23" t="s">
        <v>34</v>
      </c>
    </row>
  </sheetData>
  <mergeCells count="2">
    <mergeCell ref="C3:E3"/>
    <mergeCell ref="G3:I3"/>
  </mergeCells>
  <hyperlinks>
    <hyperlink ref="G4" r:id="rId1" xr:uid="{2D3EDD75-2B24-4B00-9FFA-EDA54607BDDF}"/>
    <hyperlink ref="C5" r:id="rId2" xr:uid="{476ABB49-95A2-48DA-8C43-FBD641AD1754}"/>
    <hyperlink ref="G5" r:id="rId3" xr:uid="{53B9D113-BCBB-4343-A2DB-AEE10BF75E8C}"/>
    <hyperlink ref="C6" r:id="rId4" xr:uid="{26A63352-83FA-42B9-A68C-288653902855}"/>
    <hyperlink ref="G6" r:id="rId5" xr:uid="{3779AB6F-7669-4C03-ADAD-F658DFEFF650}"/>
    <hyperlink ref="C7" r:id="rId6" display="https://www.linkedin.com/in/julianmihai?lipi=urn%3Ali%3Apage%3Ad_flagship3_search_srp_all%3BpH%2BTk3YyQ52z2nssvMUOVw%3D%3D&amp;licu=urn%3Ali%3Acontrol%3Ad_flagship3_search_srp_all-entity_result&amp;lici=%2FiRdPWALREGDjct1vO2iyA%3D%3D" xr:uid="{FD379026-D8BC-4FE8-A5FD-8956A225067B}"/>
    <hyperlink ref="G7" r:id="rId7" display="https://www.linkedin.com/in/delaosa?lipi=urn%3Ali%3Apage%3Ad_flagship3_search_srp_all%3BRb1T2%2FpRQ3mdMx9CcUquYw%3D%3D&amp;licu=urn%3Ali%3Acontrol%3Ad_flagship3_search_srp_all-entity_result&amp;lici=Eb6x1l80R6GpwBH8%2BnM7Nw%3D%3D" xr:uid="{AA5B4FA2-15B3-41EA-AE0A-FEB7FAC5C253}"/>
    <hyperlink ref="C8" r:id="rId8" display="https://www.linkedin.com/in/saramart%C3%ADnezcameros?lipi=urn%3Ali%3Apage%3Ad_flagship3_search_srp_all%3B8TaPdGFpQL6ymrbc1BI7wA%3D%3D&amp;licu=urn%3Ali%3Acontrol%3Ad_flagship3_search_srp_all-entity_result&amp;lici=PCezg0GRRueNu1QnjuSsXw%3D%3D" xr:uid="{8667BAB3-3603-4993-AB1F-2F08556C02FA}"/>
    <hyperlink ref="G8" r:id="rId9" xr:uid="{7507FEAB-C031-491B-AF3D-A63C32F1B792}"/>
    <hyperlink ref="C9" r:id="rId10" xr:uid="{D5AB4CB7-FF3B-4FF2-BC7B-F30886098D65}"/>
    <hyperlink ref="G9" r:id="rId11" display="https://www.linkedin.com/in/alejandro-g%C3%B3mez-martin-54945b125?lipi=urn%3Ali%3Apage%3Ad_flagship3_search_srp_all%3BaM%2BMSdlrQgqocMmiyawECw%3D%3D&amp;licu=urn%3Ali%3Acontrol%3Ad_flagship3_search_srp_all-entity_result&amp;lici=7yScJlZYSwuw0i4Ub2dN9A%3D%3D" xr:uid="{2264DD25-E032-4C98-8EE4-5E547AA8CAD8}"/>
    <hyperlink ref="C10" r:id="rId12" display="https://www.linkedin.com/in/joseramonmanesblasco?lipi=urn%3Ali%3Apage%3Ad_flagship3_search_srp_all%3BscbunkyESOq%2B73wWM6jhrg%3D%3D&amp;licu=urn%3Ali%3Acontrol%3Ad_flagship3_search_srp_all-entity_result&amp;lici=z88%2F%2BjE%2FRdKvOSqt%2BaXMOQ%3D%3D" xr:uid="{78400C7C-57E8-4515-B9BC-AD9B35D3ED86}"/>
    <hyperlink ref="G10" r:id="rId13" xr:uid="{7390E854-DE6E-40B3-B189-DD576DFBC5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BC7C-D35E-114A-8D2E-2B0B66761D57}">
  <dimension ref="A1:H10"/>
  <sheetViews>
    <sheetView workbookViewId="0">
      <selection activeCell="K8" sqref="K8"/>
    </sheetView>
  </sheetViews>
  <sheetFormatPr baseColWidth="10" defaultRowHeight="14.4"/>
  <sheetData>
    <row r="1" spans="1:8" ht="62.4">
      <c r="A1" s="63"/>
      <c r="B1" s="63" t="s">
        <v>7</v>
      </c>
      <c r="C1" s="63" t="s">
        <v>69</v>
      </c>
      <c r="D1" s="63" t="s">
        <v>70</v>
      </c>
      <c r="E1" s="63" t="s">
        <v>71</v>
      </c>
      <c r="F1" s="64" t="s">
        <v>72</v>
      </c>
      <c r="G1" s="64" t="s">
        <v>74</v>
      </c>
      <c r="H1" s="64" t="s">
        <v>73</v>
      </c>
    </row>
    <row r="2" spans="1:8" ht="31.2">
      <c r="A2" s="63" t="s">
        <v>0</v>
      </c>
      <c r="B2" s="65" t="s">
        <v>63</v>
      </c>
      <c r="C2" s="66">
        <v>28000</v>
      </c>
      <c r="D2" s="67">
        <v>2333.33</v>
      </c>
      <c r="E2" s="67">
        <v>14.583299999999999</v>
      </c>
      <c r="F2" s="68"/>
      <c r="G2" s="68"/>
      <c r="H2" s="68"/>
    </row>
    <row r="3" spans="1:8" ht="46.8">
      <c r="A3" s="63" t="s">
        <v>64</v>
      </c>
      <c r="B3" s="65" t="s">
        <v>11</v>
      </c>
      <c r="C3" s="66">
        <v>24795</v>
      </c>
      <c r="D3" s="67">
        <v>2066.25</v>
      </c>
      <c r="E3" s="67">
        <v>12.914099999999999</v>
      </c>
      <c r="F3" s="68"/>
      <c r="G3" s="68"/>
      <c r="H3" s="68"/>
    </row>
    <row r="4" spans="1:8" ht="31.2">
      <c r="A4" s="63" t="s">
        <v>2</v>
      </c>
      <c r="B4" s="65" t="s">
        <v>11</v>
      </c>
      <c r="C4" s="66">
        <v>20066</v>
      </c>
      <c r="D4" s="67">
        <v>1672.17</v>
      </c>
      <c r="E4" s="67">
        <v>10.451000000000001</v>
      </c>
      <c r="F4" s="68"/>
      <c r="G4" s="68"/>
      <c r="H4" s="68"/>
    </row>
    <row r="5" spans="1:8" ht="46.8">
      <c r="A5" s="63" t="s">
        <v>65</v>
      </c>
      <c r="B5" s="65" t="s">
        <v>11</v>
      </c>
      <c r="C5" s="66">
        <v>23000</v>
      </c>
      <c r="D5" s="67">
        <v>1916.67</v>
      </c>
      <c r="E5" s="67">
        <v>11.979200000000001</v>
      </c>
      <c r="F5" s="68"/>
      <c r="G5" s="68"/>
      <c r="H5" s="68"/>
    </row>
    <row r="6" spans="1:8" ht="31.2">
      <c r="A6" s="63" t="s">
        <v>15</v>
      </c>
      <c r="B6" s="65" t="s">
        <v>63</v>
      </c>
      <c r="C6" s="66">
        <v>43000</v>
      </c>
      <c r="D6" s="67">
        <v>3583.33</v>
      </c>
      <c r="E6" s="67">
        <v>22.395800000000001</v>
      </c>
      <c r="F6" s="68"/>
      <c r="G6" s="68"/>
      <c r="H6" s="68"/>
    </row>
    <row r="7" spans="1:8" ht="31.2">
      <c r="A7" s="63" t="s">
        <v>66</v>
      </c>
      <c r="B7" s="65" t="s">
        <v>11</v>
      </c>
      <c r="C7" s="66">
        <v>21558</v>
      </c>
      <c r="D7" s="67">
        <v>1796.5</v>
      </c>
      <c r="E7" s="67">
        <v>11.2281</v>
      </c>
      <c r="F7" s="68"/>
      <c r="G7" s="68"/>
      <c r="H7" s="68"/>
    </row>
    <row r="8" spans="1:8" ht="15.6">
      <c r="A8" s="63" t="s">
        <v>67</v>
      </c>
      <c r="B8" s="65" t="s">
        <v>11</v>
      </c>
      <c r="C8" s="66">
        <v>35058</v>
      </c>
      <c r="D8" s="67">
        <v>2921.5</v>
      </c>
      <c r="E8" s="67">
        <v>18.259399999999999</v>
      </c>
      <c r="F8" s="68"/>
      <c r="G8" s="68"/>
      <c r="H8" s="68"/>
    </row>
    <row r="9" spans="1:8" ht="15.6">
      <c r="A9" s="98" t="s">
        <v>68</v>
      </c>
      <c r="B9" s="98"/>
      <c r="C9" s="69">
        <v>195477</v>
      </c>
      <c r="D9" s="69">
        <v>16290</v>
      </c>
      <c r="E9" s="70">
        <v>102</v>
      </c>
      <c r="F9" s="68"/>
      <c r="G9" s="68"/>
      <c r="H9" s="68"/>
    </row>
    <row r="10" spans="1:8" ht="15.6">
      <c r="A10" s="98" t="s">
        <v>6</v>
      </c>
      <c r="B10" s="98"/>
      <c r="C10" s="69">
        <v>71000</v>
      </c>
      <c r="D10" s="69">
        <v>5917</v>
      </c>
      <c r="E10" s="70">
        <v>37</v>
      </c>
      <c r="F10" s="68"/>
      <c r="G10" s="68"/>
      <c r="H10" s="68"/>
    </row>
  </sheetData>
  <mergeCells count="2">
    <mergeCell ref="A9:B9"/>
    <mergeCell ref="A10:B10"/>
  </mergeCells>
  <hyperlinks>
    <hyperlink ref="C2" r:id="rId1" display="https://www.glassdoor.es/Sueldos/valencia-programador-sueldo-SRCH_IL.0,8_IC2639089_KO9,20.htm?clickSource=searchBtn" xr:uid="{00CC8C11-0DC1-5C41-9652-296EF7A8CAA2}"/>
    <hyperlink ref="C3" r:id="rId2" display="https://www.glassdoor.es/Sueldos/valencia-java-developer-sueldo-SRCH_IL.0,8_IC2639089_KO9,23.htm?clickSource=searchBtn" xr:uid="{503B5C8D-AFDE-2348-AF6E-9FF19C52A776}"/>
    <hyperlink ref="C4" r:id="rId3" display="https://www.glassdoor.es/Sueldos/valencia-desarrollador-web-sueldo-SRCH_IL.0,8_IC2639089_KO9,26.htm?clickSource=searchBtn" xr:uid="{C5F67A9C-C30C-5D4A-9467-C00B3E4A45F6}"/>
    <hyperlink ref="C5" r:id="rId4" display="https://www.glassdoor.es/Sueldo/arquitecto-cloud-Consultor-IT-Sueldos-E3135174_D_KO17,29.htm" xr:uid="{2FD3D4C0-1600-BB46-86B6-E593B3752836}"/>
    <hyperlink ref="C6" r:id="rId5" display="https://www.glassdoor.es/Sueldos/valencia-project-manager-sueldo-SRCH_IL.0,8_IC2639089_KO9,24.htm?clickSource=searchBtn" xr:uid="{781E8288-76B9-304E-B9CA-6DB3D8F6EB42}"/>
    <hyperlink ref="C7" r:id="rId6" display="https://www.glassdoor.es/Sueldos/valencia-data-analyst-sueldo-SRCH_IL.0,8_IC2639089_KO9,21.htm?clickSource=searchBtn" xr:uid="{958F6261-335A-2545-A65A-D0D06D2A5868}"/>
    <hyperlink ref="C8" r:id="rId7" display="https://www.glassdoor.es/Sueldos/valencia-devops-sueldo-SRCH_IL.0,8_IC2639089_KO9,15.htm?clickSource=searchBtn" xr:uid="{FAFDEB84-3A4A-514F-8A30-4FC48E0CB0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A3F-3ADE-DE45-9EDD-EDB58131558F}">
  <dimension ref="A1:G27"/>
  <sheetViews>
    <sheetView workbookViewId="0">
      <selection activeCell="D13" sqref="D13"/>
    </sheetView>
  </sheetViews>
  <sheetFormatPr baseColWidth="10" defaultRowHeight="14.4"/>
  <cols>
    <col min="2" max="2" width="9.33203125" customWidth="1"/>
    <col min="3" max="3" width="62.44140625" customWidth="1"/>
    <col min="4" max="4" width="55.33203125" customWidth="1"/>
    <col min="5" max="5" width="63.77734375" customWidth="1"/>
    <col min="6" max="6" width="54.109375" customWidth="1"/>
    <col min="7" max="7" width="51.33203125" customWidth="1"/>
  </cols>
  <sheetData>
    <row r="1" spans="1:7" ht="15.6">
      <c r="A1" s="33"/>
      <c r="B1" s="33"/>
      <c r="C1" s="33"/>
      <c r="D1" s="33"/>
      <c r="E1" s="33"/>
      <c r="F1" s="33"/>
      <c r="G1" s="34"/>
    </row>
    <row r="2" spans="1:7" ht="15.6">
      <c r="A2" s="33"/>
      <c r="B2" s="33"/>
      <c r="C2" s="33"/>
      <c r="D2" s="33"/>
      <c r="E2" s="33"/>
      <c r="F2" s="33"/>
      <c r="G2" s="34"/>
    </row>
    <row r="3" spans="1:7" ht="16.2" thickBot="1">
      <c r="A3" s="33"/>
      <c r="B3" s="33"/>
      <c r="C3" s="33"/>
      <c r="D3" s="33"/>
      <c r="E3" s="33"/>
      <c r="F3" s="33"/>
      <c r="G3" s="34"/>
    </row>
    <row r="4" spans="1:7" ht="16.2" thickBot="1">
      <c r="A4" s="33"/>
      <c r="B4" s="35" t="s">
        <v>36</v>
      </c>
      <c r="C4" s="36" t="s">
        <v>37</v>
      </c>
      <c r="D4" s="36" t="s">
        <v>38</v>
      </c>
      <c r="E4" s="36" t="s">
        <v>39</v>
      </c>
      <c r="F4" s="36" t="s">
        <v>40</v>
      </c>
      <c r="G4" s="36" t="s">
        <v>41</v>
      </c>
    </row>
    <row r="5" spans="1:7" ht="15.6">
      <c r="A5" s="33"/>
      <c r="B5" s="37">
        <v>16</v>
      </c>
      <c r="C5" s="34" t="s">
        <v>42</v>
      </c>
      <c r="D5" s="38" t="s">
        <v>42</v>
      </c>
      <c r="E5" s="39" t="s">
        <v>42</v>
      </c>
      <c r="F5" s="39" t="s">
        <v>42</v>
      </c>
      <c r="G5" s="39" t="s">
        <v>42</v>
      </c>
    </row>
    <row r="6" spans="1:7" ht="15.6">
      <c r="A6" s="33"/>
      <c r="B6" s="37">
        <v>17</v>
      </c>
      <c r="C6" s="34" t="s">
        <v>42</v>
      </c>
      <c r="D6" s="38" t="s">
        <v>42</v>
      </c>
      <c r="E6" s="39" t="s">
        <v>42</v>
      </c>
      <c r="F6" s="39" t="s">
        <v>42</v>
      </c>
      <c r="G6" s="39" t="s">
        <v>42</v>
      </c>
    </row>
    <row r="7" spans="1:7" ht="15.6">
      <c r="A7" s="33"/>
      <c r="B7" s="37">
        <v>18</v>
      </c>
      <c r="C7" s="34" t="s">
        <v>43</v>
      </c>
      <c r="D7" s="38" t="s">
        <v>44</v>
      </c>
      <c r="E7" s="39" t="s">
        <v>45</v>
      </c>
      <c r="F7" s="39" t="s">
        <v>46</v>
      </c>
      <c r="G7" s="39" t="s">
        <v>47</v>
      </c>
    </row>
    <row r="8" spans="1:7" ht="15.6">
      <c r="A8" s="33"/>
      <c r="B8" s="37">
        <v>19</v>
      </c>
      <c r="C8" s="34" t="s">
        <v>43</v>
      </c>
      <c r="D8" s="38" t="s">
        <v>48</v>
      </c>
      <c r="E8" s="39" t="s">
        <v>49</v>
      </c>
      <c r="F8" s="39" t="s">
        <v>50</v>
      </c>
      <c r="G8" s="39" t="s">
        <v>50</v>
      </c>
    </row>
    <row r="9" spans="1:7" ht="15.6">
      <c r="A9" s="33"/>
      <c r="B9" s="37">
        <v>20</v>
      </c>
      <c r="C9" s="34" t="s">
        <v>43</v>
      </c>
      <c r="D9" s="38" t="s">
        <v>51</v>
      </c>
      <c r="E9" s="39" t="s">
        <v>50</v>
      </c>
      <c r="F9" s="39" t="s">
        <v>50</v>
      </c>
      <c r="G9" s="39" t="s">
        <v>50</v>
      </c>
    </row>
    <row r="10" spans="1:7" ht="15.6">
      <c r="A10" s="33"/>
      <c r="B10" s="37">
        <v>21</v>
      </c>
      <c r="C10" s="34" t="s">
        <v>52</v>
      </c>
      <c r="D10" s="38" t="s">
        <v>53</v>
      </c>
      <c r="E10" s="39" t="s">
        <v>53</v>
      </c>
      <c r="F10" s="39" t="s">
        <v>53</v>
      </c>
      <c r="G10" s="39" t="s">
        <v>53</v>
      </c>
    </row>
    <row r="11" spans="1:7" ht="15.6">
      <c r="A11" s="33"/>
      <c r="B11" s="37">
        <v>22</v>
      </c>
      <c r="C11" s="34" t="s">
        <v>54</v>
      </c>
      <c r="D11" s="38" t="s">
        <v>55</v>
      </c>
      <c r="E11" s="39" t="s">
        <v>55</v>
      </c>
      <c r="F11" s="39" t="s">
        <v>55</v>
      </c>
      <c r="G11" s="39" t="s">
        <v>55</v>
      </c>
    </row>
    <row r="12" spans="1:7" ht="15.6">
      <c r="A12" s="33"/>
      <c r="B12" s="37">
        <v>23</v>
      </c>
      <c r="C12" s="34" t="s">
        <v>55</v>
      </c>
      <c r="D12" s="38" t="s">
        <v>55</v>
      </c>
      <c r="E12" s="39" t="s">
        <v>55</v>
      </c>
      <c r="F12" s="39" t="s">
        <v>55</v>
      </c>
      <c r="G12" s="39" t="s">
        <v>55</v>
      </c>
    </row>
    <row r="13" spans="1:7" ht="15.6">
      <c r="A13" s="33"/>
      <c r="B13" s="37">
        <v>24</v>
      </c>
      <c r="C13" s="34" t="s">
        <v>56</v>
      </c>
      <c r="D13" s="38" t="s">
        <v>56</v>
      </c>
      <c r="E13" s="39" t="s">
        <v>56</v>
      </c>
      <c r="F13" s="39" t="s">
        <v>56</v>
      </c>
      <c r="G13" s="39" t="s">
        <v>56</v>
      </c>
    </row>
    <row r="14" spans="1:7" ht="15.6">
      <c r="A14" s="33"/>
      <c r="B14" s="37">
        <v>25</v>
      </c>
      <c r="C14" s="34" t="s">
        <v>56</v>
      </c>
      <c r="D14" s="38" t="s">
        <v>56</v>
      </c>
      <c r="E14" s="39" t="s">
        <v>56</v>
      </c>
      <c r="F14" s="39" t="s">
        <v>56</v>
      </c>
      <c r="G14" s="39" t="s">
        <v>56</v>
      </c>
    </row>
    <row r="15" spans="1:7" ht="15.6">
      <c r="A15" s="33"/>
      <c r="B15" s="37">
        <v>26</v>
      </c>
      <c r="C15" s="34" t="s">
        <v>57</v>
      </c>
      <c r="D15" s="38" t="s">
        <v>57</v>
      </c>
      <c r="E15" s="39" t="s">
        <v>57</v>
      </c>
      <c r="F15" s="39" t="s">
        <v>57</v>
      </c>
      <c r="G15" s="39" t="s">
        <v>57</v>
      </c>
    </row>
    <row r="16" spans="1:7" ht="15.6">
      <c r="A16" s="33"/>
      <c r="B16" s="37">
        <v>27</v>
      </c>
      <c r="C16" s="34" t="s">
        <v>57</v>
      </c>
      <c r="D16" s="38" t="s">
        <v>57</v>
      </c>
      <c r="E16" s="39" t="s">
        <v>57</v>
      </c>
      <c r="F16" s="39" t="s">
        <v>57</v>
      </c>
      <c r="G16" s="39" t="s">
        <v>57</v>
      </c>
    </row>
    <row r="17" spans="1:7" ht="15.6">
      <c r="A17" s="33"/>
      <c r="B17" s="37">
        <v>28</v>
      </c>
      <c r="C17" s="34" t="s">
        <v>57</v>
      </c>
      <c r="D17" s="38" t="s">
        <v>57</v>
      </c>
      <c r="E17" s="39" t="s">
        <v>57</v>
      </c>
      <c r="F17" s="39" t="s">
        <v>57</v>
      </c>
      <c r="G17" s="39" t="s">
        <v>57</v>
      </c>
    </row>
    <row r="18" spans="1:7" ht="15.6">
      <c r="A18" s="33"/>
      <c r="B18" s="37">
        <v>29</v>
      </c>
      <c r="C18" s="34" t="s">
        <v>58</v>
      </c>
      <c r="D18" s="38" t="s">
        <v>58</v>
      </c>
      <c r="E18" s="39" t="s">
        <v>58</v>
      </c>
      <c r="F18" s="39" t="s">
        <v>58</v>
      </c>
      <c r="G18" s="39" t="s">
        <v>58</v>
      </c>
    </row>
    <row r="19" spans="1:7" ht="15.6">
      <c r="A19" s="33"/>
      <c r="B19" s="37">
        <v>30</v>
      </c>
      <c r="C19" s="34" t="s">
        <v>58</v>
      </c>
      <c r="D19" s="38" t="s">
        <v>58</v>
      </c>
      <c r="E19" s="39" t="s">
        <v>58</v>
      </c>
      <c r="F19" s="39" t="s">
        <v>58</v>
      </c>
      <c r="G19" s="39" t="s">
        <v>58</v>
      </c>
    </row>
    <row r="20" spans="1:7" ht="15.6">
      <c r="A20" s="33"/>
      <c r="B20" s="37">
        <v>31</v>
      </c>
      <c r="C20" s="34" t="s">
        <v>59</v>
      </c>
      <c r="D20" s="38" t="s">
        <v>59</v>
      </c>
      <c r="E20" s="39" t="s">
        <v>59</v>
      </c>
      <c r="F20" s="39" t="s">
        <v>59</v>
      </c>
      <c r="G20" s="39" t="s">
        <v>59</v>
      </c>
    </row>
    <row r="21" spans="1:7" ht="15.6">
      <c r="A21" s="33"/>
      <c r="B21" s="37">
        <v>1</v>
      </c>
      <c r="C21" s="34" t="s">
        <v>59</v>
      </c>
      <c r="D21" s="38" t="s">
        <v>59</v>
      </c>
      <c r="E21" s="39" t="s">
        <v>59</v>
      </c>
      <c r="F21" s="39" t="s">
        <v>59</v>
      </c>
      <c r="G21" s="39" t="s">
        <v>59</v>
      </c>
    </row>
    <row r="22" spans="1:7" ht="15.6">
      <c r="A22" s="33"/>
      <c r="B22" s="37">
        <v>2</v>
      </c>
      <c r="C22" s="34" t="s">
        <v>60</v>
      </c>
      <c r="D22" s="38" t="s">
        <v>60</v>
      </c>
      <c r="E22" s="39" t="s">
        <v>60</v>
      </c>
      <c r="F22" s="39" t="s">
        <v>60</v>
      </c>
      <c r="G22" s="39" t="s">
        <v>60</v>
      </c>
    </row>
    <row r="23" spans="1:7" ht="15.6">
      <c r="A23" s="34"/>
      <c r="B23" s="37">
        <v>3</v>
      </c>
      <c r="C23" s="34" t="s">
        <v>61</v>
      </c>
      <c r="D23" s="38" t="s">
        <v>61</v>
      </c>
      <c r="E23" s="39" t="s">
        <v>61</v>
      </c>
      <c r="F23" s="39" t="s">
        <v>61</v>
      </c>
      <c r="G23" s="39" t="s">
        <v>61</v>
      </c>
    </row>
    <row r="24" spans="1:7" ht="16.2" thickBot="1">
      <c r="A24" s="34"/>
      <c r="B24" s="37">
        <v>4</v>
      </c>
      <c r="C24" s="34" t="s">
        <v>61</v>
      </c>
      <c r="D24" s="40" t="s">
        <v>61</v>
      </c>
      <c r="E24" s="41" t="s">
        <v>61</v>
      </c>
      <c r="F24" s="41" t="s">
        <v>61</v>
      </c>
      <c r="G24" s="39" t="s">
        <v>61</v>
      </c>
    </row>
    <row r="25" spans="1:7" ht="16.2" thickBot="1">
      <c r="A25" s="34"/>
      <c r="B25" s="35">
        <v>5</v>
      </c>
      <c r="C25" s="42" t="s">
        <v>62</v>
      </c>
      <c r="D25" s="43" t="s">
        <v>62</v>
      </c>
      <c r="E25" s="44" t="s">
        <v>62</v>
      </c>
      <c r="F25" s="45" t="s">
        <v>62</v>
      </c>
      <c r="G25" s="46" t="s">
        <v>62</v>
      </c>
    </row>
    <row r="26" spans="1:7" ht="15.6">
      <c r="A26" s="34"/>
      <c r="B26" s="34"/>
      <c r="C26" s="34"/>
      <c r="D26" s="34"/>
      <c r="E26" s="34"/>
      <c r="F26" s="34"/>
      <c r="G26" s="34"/>
    </row>
    <row r="27" spans="1:7" ht="15.6">
      <c r="A27" s="34"/>
      <c r="B27" s="34"/>
      <c r="C27" s="34"/>
      <c r="D27" s="34"/>
      <c r="E27" s="34"/>
      <c r="F27" s="34"/>
      <c r="G2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versión 2</vt:lpstr>
      <vt:lpstr>salarios equipo. esc. vcia mad</vt:lpstr>
      <vt:lpstr>candidatos</vt:lpstr>
      <vt:lpstr>S.Modificados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amparo botella</cp:lastModifiedBy>
  <dcterms:created xsi:type="dcterms:W3CDTF">2021-01-19T17:09:09Z</dcterms:created>
  <dcterms:modified xsi:type="dcterms:W3CDTF">2021-02-03T17:09:35Z</dcterms:modified>
</cp:coreProperties>
</file>