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b\sys\htdocs\sales-calc\media\"/>
    </mc:Choice>
  </mc:AlternateContent>
  <bookViews>
    <workbookView xWindow="0" yWindow="0" windowWidth="20490" windowHeight="7860"/>
  </bookViews>
  <sheets>
    <sheet name="Calculator" sheetId="1" r:id="rId1"/>
    <sheet name="Glossary" sheetId="3" r:id="rId2"/>
    <sheet name="ref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F15" i="1" l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14" i="1"/>
  <c r="G14" i="1" s="1"/>
  <c r="G7" i="1"/>
  <c r="G8" i="1" l="1"/>
  <c r="G9" i="1" s="1"/>
  <c r="G10" i="1" s="1"/>
  <c r="G11" i="1" s="1"/>
  <c r="B7" i="1" l="1"/>
</calcChain>
</file>

<file path=xl/sharedStrings.xml><?xml version="1.0" encoding="utf-8"?>
<sst xmlns="http://schemas.openxmlformats.org/spreadsheetml/2006/main" count="65" uniqueCount="51">
  <si>
    <t>Product 1</t>
  </si>
  <si>
    <t>Product</t>
  </si>
  <si>
    <t>Gross</t>
  </si>
  <si>
    <t>Net</t>
  </si>
  <si>
    <t>2021 Virtual Book Tour</t>
  </si>
  <si>
    <t>2021 TFOS - Starter</t>
  </si>
  <si>
    <t>TFOS</t>
  </si>
  <si>
    <t>LATFOB</t>
  </si>
  <si>
    <t>NYLA</t>
  </si>
  <si>
    <t>WTO (3 months)</t>
  </si>
  <si>
    <t>Indie Book Trio</t>
  </si>
  <si>
    <t>BlueInk Review</t>
  </si>
  <si>
    <t>Foreword Review</t>
  </si>
  <si>
    <t>Kirkus Review</t>
  </si>
  <si>
    <t>London Book Fair</t>
  </si>
  <si>
    <t>DW - Basic</t>
  </si>
  <si>
    <t>WTO - Bronze</t>
  </si>
  <si>
    <t>Radio Interview w Kate D</t>
  </si>
  <si>
    <t>PW - Half Page</t>
  </si>
  <si>
    <t>Book Trailer - Cinematic Deluxe</t>
  </si>
  <si>
    <t>Youtube Ad - 3 mos.</t>
  </si>
  <si>
    <t>BW - Iron</t>
  </si>
  <si>
    <t>WTO - Platinum</t>
  </si>
  <si>
    <t>Select Product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</si>
  <si>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</si>
  <si>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</si>
  <si>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</si>
  <si>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</si>
  <si>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</si>
  <si>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</si>
  <si>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</si>
  <si>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</si>
  <si>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</si>
  <si>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Quantity</t>
  </si>
  <si>
    <t>#</t>
  </si>
  <si>
    <t>Price</t>
  </si>
  <si>
    <t>Savings</t>
  </si>
  <si>
    <t>%</t>
  </si>
  <si>
    <t>Partial Net</t>
  </si>
  <si>
    <t>Total Net</t>
  </si>
  <si>
    <t>Term</t>
  </si>
  <si>
    <t>Definition</t>
  </si>
  <si>
    <t>Sum price of ala carte service ; including complimentary service ; without  discount</t>
  </si>
  <si>
    <t>Sum price of discounted bundle ; without discount</t>
  </si>
  <si>
    <t>Sum price of all services which author shall pay aka Actual Price; discounted</t>
  </si>
  <si>
    <t xml:space="preserve">Sum of discount given </t>
  </si>
  <si>
    <t>Savings versus actual price</t>
  </si>
  <si>
    <t>Actual Price</t>
  </si>
  <si>
    <t>Discount</t>
  </si>
  <si>
    <t>ReadersMagnet</t>
  </si>
  <si>
    <t>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</si>
</sst>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48"/>
      <color theme="1"/>
      <name val="Adobe Fan Heiti Std B"/>
      <family val="2"/>
      <charset val="128"/>
    </font>
    <font>
      <b/>
      <sz val="26"/>
      <color rgb="FFC00000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9" fontId="1" fillId="0" borderId="1" xfId="0" applyNumberFormat="1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2" fillId="2" borderId="0" xfId="0" applyFont="1" applyFill="1" applyBorder="1"/>
    <xf numFmtId="0" fontId="0" fillId="0" borderId="0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3" borderId="0" xfId="0" applyFont="1" applyFill="1"/>
    <xf numFmtId="0" fontId="3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8" fontId="1" fillId="5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2" fillId="2" borderId="0" xfId="0" applyFont="1" applyFill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8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2">
    <dxf>
      <border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3:G27" totalsRowShown="0" headerRowDxfId="1" tableBorderDxfId="0">
  <autoFilter ref="B13:G27"/>
  <tableColumns count="6">
    <tableColumn id="1" name="#"/>
    <tableColumn id="2" name="Product"/>
    <tableColumn id="3" name="Quantity"/>
    <tableColumn id="4" name="Gross"/>
    <tableColumn id="5" name="Net"/>
    <tableColumn id="6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workbookViewId="0">
      <selection activeCell="G7" sqref="G7"/>
    </sheetView>
  </sheetViews>
  <sheetFormatPr defaultColWidth="0" defaultRowHeight="15" zeroHeight="1"/>
  <cols>
    <col min="1" max="1" width="1.42578125" customWidth="1"/>
    <col min="2" max="2" width="10.42578125" customWidth="1"/>
    <col min="3" max="3" width="32.5703125" customWidth="1"/>
    <col min="4" max="4" width="10.85546875" customWidth="1"/>
    <col min="5" max="5" width="9.85546875" bestFit="1" customWidth="1"/>
    <col min="6" max="6" width="11" bestFit="1" customWidth="1"/>
    <col min="7" max="7" width="10.85546875" bestFit="1" customWidth="1"/>
    <col min="8" max="8" width="1.42578125" customWidth="1"/>
    <col min="9" max="16384" width="9.140625" hidden="1"/>
  </cols>
  <sheetData>
    <row r="1" spans="2:7" ht="8.25" customHeight="1">
      <c r="G1" s="25" t="s">
        <v>50</v>
      </c>
    </row>
    <row r="2" spans="2:7" ht="33.75">
      <c r="B2" s="24" t="s">
        <v>49</v>
      </c>
      <c r="C2" s="7"/>
      <c r="D2" s="7"/>
      <c r="E2" s="7"/>
      <c r="F2" s="7"/>
      <c r="G2" s="8"/>
    </row>
    <row r="3" spans="2:7" ht="8.25" customHeight="1">
      <c r="B3" s="9"/>
      <c r="C3" s="3"/>
      <c r="D3" s="3"/>
      <c r="E3" s="3"/>
      <c r="F3" s="3"/>
      <c r="G3" s="10"/>
    </row>
    <row r="4" spans="2:7">
      <c r="B4" s="11"/>
      <c r="C4" s="3"/>
      <c r="D4" s="3"/>
      <c r="E4" s="3"/>
      <c r="F4" s="4" t="s">
        <v>48</v>
      </c>
      <c r="G4" s="1">
        <v>0.1</v>
      </c>
    </row>
    <row r="5" spans="2:7">
      <c r="B5" s="11"/>
      <c r="C5" s="3"/>
      <c r="D5" s="3"/>
      <c r="E5" s="3"/>
      <c r="F5" s="3"/>
      <c r="G5" s="10"/>
    </row>
    <row r="6" spans="2:7">
      <c r="B6" s="37" t="s">
        <v>47</v>
      </c>
      <c r="C6" s="37"/>
      <c r="D6" s="37"/>
      <c r="E6" s="3"/>
      <c r="F6" s="3"/>
      <c r="G6" s="10"/>
    </row>
    <row r="7" spans="2:7">
      <c r="B7" s="28">
        <f>G9</f>
        <v>11960.1</v>
      </c>
      <c r="C7" s="29"/>
      <c r="D7" s="30"/>
      <c r="E7" s="3"/>
      <c r="F7" s="18" t="s">
        <v>2</v>
      </c>
      <c r="G7" s="2">
        <f>SUM($E$14:$E$23)</f>
        <v>21781</v>
      </c>
    </row>
    <row r="8" spans="2:7">
      <c r="B8" s="31"/>
      <c r="C8" s="32"/>
      <c r="D8" s="33"/>
      <c r="E8" s="3"/>
      <c r="F8" s="18" t="s">
        <v>38</v>
      </c>
      <c r="G8" s="2">
        <f>SUM($G$14:$G$23)</f>
        <v>13289</v>
      </c>
    </row>
    <row r="9" spans="2:7">
      <c r="B9" s="31"/>
      <c r="C9" s="32"/>
      <c r="D9" s="33"/>
      <c r="E9" s="3"/>
      <c r="F9" s="19" t="s">
        <v>39</v>
      </c>
      <c r="G9" s="20">
        <f>G8-(G8*G4)</f>
        <v>11960.1</v>
      </c>
    </row>
    <row r="10" spans="2:7">
      <c r="B10" s="31"/>
      <c r="C10" s="32"/>
      <c r="D10" s="33"/>
      <c r="E10" s="3"/>
      <c r="F10" s="19" t="s">
        <v>36</v>
      </c>
      <c r="G10" s="20">
        <f>G7-G9</f>
        <v>9820.9</v>
      </c>
    </row>
    <row r="11" spans="2:7">
      <c r="B11" s="34"/>
      <c r="C11" s="35"/>
      <c r="D11" s="36"/>
      <c r="E11" s="3"/>
      <c r="F11" s="22" t="s">
        <v>37</v>
      </c>
      <c r="G11" s="21">
        <f>G10/G9</f>
        <v>0.82113861924231402</v>
      </c>
    </row>
    <row r="12" spans="2:7">
      <c r="B12" s="11"/>
      <c r="C12" s="3"/>
      <c r="D12" s="3"/>
      <c r="E12" s="3"/>
      <c r="F12" s="3"/>
      <c r="G12" s="12"/>
    </row>
    <row r="13" spans="2:7">
      <c r="B13" s="5" t="s">
        <v>34</v>
      </c>
      <c r="C13" s="5" t="s">
        <v>1</v>
      </c>
      <c r="D13" s="26" t="s">
        <v>33</v>
      </c>
      <c r="E13" s="26" t="s">
        <v>2</v>
      </c>
      <c r="F13" s="26" t="s">
        <v>3</v>
      </c>
      <c r="G13" s="26" t="s">
        <v>35</v>
      </c>
    </row>
    <row r="14" spans="2:7">
      <c r="B14" s="17" t="s">
        <v>0</v>
      </c>
      <c r="C14" s="6" t="s">
        <v>10</v>
      </c>
      <c r="D14" s="23">
        <v>2</v>
      </c>
      <c r="E14" s="27">
        <f>IFERROR(IFERROR(INDEX(ref!$B:$B, MATCH(Calculator!$C14, ref!$A:$A, 0)),"")*Table1[[#This Row],[Quantity]],"")</f>
        <v>8594</v>
      </c>
      <c r="F14" s="27">
        <f>IFERROR(INDEX(ref!$C:$C, MATCH(Calculator!$C14, ref!$A:$A, 0)),"")</f>
        <v>2799</v>
      </c>
      <c r="G14" s="27">
        <f>IFERROR(D14*F14,"")</f>
        <v>5598</v>
      </c>
    </row>
    <row r="15" spans="2:7">
      <c r="B15" s="17" t="s">
        <v>24</v>
      </c>
      <c r="C15" s="6" t="s">
        <v>4</v>
      </c>
      <c r="D15" s="23">
        <v>2</v>
      </c>
      <c r="E15" s="27">
        <f>IFERROR(IFERROR(INDEX(ref!$B:$B, MATCH(Calculator!$C15, ref!$A:$A, 0)),"")*Table1[[#This Row],[Quantity]],"")</f>
        <v>8494</v>
      </c>
      <c r="F15" s="27">
        <f>IFERROR(INDEX(ref!$C:$C, MATCH(Calculator!$C15, ref!$A:$A, 0)),"")</f>
        <v>1499</v>
      </c>
      <c r="G15" s="27">
        <f t="shared" ref="G15:G23" si="0">IFERROR(D15*F15,"")</f>
        <v>2998</v>
      </c>
    </row>
    <row r="16" spans="2:7">
      <c r="B16" s="17" t="s">
        <v>25</v>
      </c>
      <c r="C16" s="6" t="s">
        <v>15</v>
      </c>
      <c r="D16" s="23">
        <v>1</v>
      </c>
      <c r="E16" s="27">
        <f>IFERROR(IFERROR(INDEX(ref!$B:$B, MATCH(Calculator!$C16, ref!$A:$A, 0)),"")*Table1[[#This Row],[Quantity]],"")</f>
        <v>999</v>
      </c>
      <c r="F16" s="27">
        <f>IFERROR(INDEX(ref!$C:$C, MATCH(Calculator!$C16, ref!$A:$A, 0)),"")</f>
        <v>999</v>
      </c>
      <c r="G16" s="27">
        <f t="shared" si="0"/>
        <v>999</v>
      </c>
    </row>
    <row r="17" spans="2:7">
      <c r="B17" s="17" t="s">
        <v>26</v>
      </c>
      <c r="C17" s="6" t="s">
        <v>16</v>
      </c>
      <c r="D17" s="23">
        <v>1</v>
      </c>
      <c r="E17" s="27">
        <f>IFERROR(IFERROR(INDEX(ref!$B:$B, MATCH(Calculator!$C17, ref!$A:$A, 0)),"")*Table1[[#This Row],[Quantity]],"")</f>
        <v>2394</v>
      </c>
      <c r="F17" s="27">
        <f>IFERROR(INDEX(ref!$C:$C, MATCH(Calculator!$C17, ref!$A:$A, 0)),"")</f>
        <v>2394</v>
      </c>
      <c r="G17" s="27">
        <f t="shared" si="0"/>
        <v>2394</v>
      </c>
    </row>
    <row r="18" spans="2:7">
      <c r="B18" s="17" t="s">
        <v>27</v>
      </c>
      <c r="C18" s="6" t="s">
        <v>8</v>
      </c>
      <c r="D18" s="23">
        <v>2</v>
      </c>
      <c r="E18" s="27">
        <f>IFERROR(IFERROR(INDEX(ref!$B:$B, MATCH(Calculator!$C18, ref!$A:$A, 0)),"")*Table1[[#This Row],[Quantity]],"")</f>
        <v>1300</v>
      </c>
      <c r="F18" s="27">
        <f>IFERROR(INDEX(ref!$C:$C, MATCH(Calculator!$C18, ref!$A:$A, 0)),"")</f>
        <v>650</v>
      </c>
      <c r="G18" s="27">
        <f t="shared" si="0"/>
        <v>1300</v>
      </c>
    </row>
    <row r="19" spans="2:7">
      <c r="B19" s="17" t="s">
        <v>28</v>
      </c>
      <c r="C19" s="6"/>
      <c r="D19" s="23">
        <v>1</v>
      </c>
      <c r="E19" s="27" t="str">
        <f>IFERROR(IFERROR(INDEX(ref!$B:$B, MATCH(Calculator!$C19, ref!$A:$A, 0)),"")*Table1[[#This Row],[Quantity]],"")</f>
        <v/>
      </c>
      <c r="F19" s="27" t="str">
        <f>IFERROR(INDEX(ref!$C:$C, MATCH(Calculator!$C19, ref!$A:$A, 0)),"")</f>
        <v/>
      </c>
      <c r="G19" s="27" t="str">
        <f t="shared" si="0"/>
        <v/>
      </c>
    </row>
    <row r="20" spans="2:7">
      <c r="B20" s="17" t="s">
        <v>29</v>
      </c>
      <c r="C20" s="6"/>
      <c r="D20" s="23">
        <v>1</v>
      </c>
      <c r="E20" s="27" t="str">
        <f>IFERROR(IFERROR(INDEX(ref!$B:$B, MATCH(Calculator!$C20, ref!$A:$A, 0)),"")*Table1[[#This Row],[Quantity]],"")</f>
        <v/>
      </c>
      <c r="F20" s="27" t="str">
        <f>IFERROR(INDEX(ref!$C:$C, MATCH(Calculator!$C20, ref!$A:$A, 0)),"")</f>
        <v/>
      </c>
      <c r="G20" s="27" t="str">
        <f t="shared" si="0"/>
        <v/>
      </c>
    </row>
    <row r="21" spans="2:7">
      <c r="B21" s="17" t="s">
        <v>30</v>
      </c>
      <c r="C21" s="6"/>
      <c r="D21" s="23">
        <v>1</v>
      </c>
      <c r="E21" s="27" t="str">
        <f>IFERROR(IFERROR(INDEX(ref!$B:$B, MATCH(Calculator!$C21, ref!$A:$A, 0)),"")*Table1[[#This Row],[Quantity]],"")</f>
        <v/>
      </c>
      <c r="F21" s="27" t="str">
        <f>IFERROR(INDEX(ref!$C:$C, MATCH(Calculator!$C21, ref!$A:$A, 0)),"")</f>
        <v/>
      </c>
      <c r="G21" s="27" t="str">
        <f t="shared" si="0"/>
        <v/>
      </c>
    </row>
    <row r="22" spans="2:7">
      <c r="B22" s="17" t="s">
        <v>31</v>
      </c>
      <c r="C22" s="6"/>
      <c r="D22" s="23">
        <v>1</v>
      </c>
      <c r="E22" s="27" t="str">
        <f>IFERROR(IFERROR(INDEX(ref!$B:$B, MATCH(Calculator!$C22, ref!$A:$A, 0)),"")*Table1[[#This Row],[Quantity]],"")</f>
        <v/>
      </c>
      <c r="F22" s="27" t="str">
        <f>IFERROR(INDEX(ref!$C:$C, MATCH(Calculator!$C22, ref!$A:$A, 0)),"")</f>
        <v/>
      </c>
      <c r="G22" s="27" t="str">
        <f t="shared" si="0"/>
        <v/>
      </c>
    </row>
    <row r="23" spans="2:7">
      <c r="B23" s="17" t="s">
        <v>32</v>
      </c>
      <c r="C23" s="6"/>
      <c r="D23" s="23">
        <v>1</v>
      </c>
      <c r="E23" s="27" t="str">
        <f>IFERROR(IFERROR(INDEX(ref!$B:$B, MATCH(Calculator!$C23, ref!$A:$A, 0)),"")*Table1[[#This Row],[Quantity]],"")</f>
        <v/>
      </c>
      <c r="F23" s="27" t="str">
        <f>IFERROR(INDEX(ref!$C:$C, MATCH(Calculator!$C23, ref!$A:$A, 0)),"")</f>
        <v/>
      </c>
      <c r="G23" s="27" t="str">
        <f t="shared" si="0"/>
        <v/>
      </c>
    </row>
    <row r="24" spans="2:7">
      <c r="B24" s="3"/>
      <c r="C24" s="3"/>
      <c r="D24" s="3"/>
      <c r="E24" s="3"/>
      <c r="F24" s="3"/>
      <c r="G24" s="3"/>
    </row>
    <row r="25" spans="2:7">
      <c r="B25" s="3"/>
      <c r="C25" s="3"/>
      <c r="D25" s="3"/>
      <c r="E25" s="3"/>
      <c r="F25" s="3"/>
      <c r="G25" s="3"/>
    </row>
    <row r="26" spans="2:7">
      <c r="B26" s="3"/>
      <c r="C26" s="3"/>
      <c r="D26" s="3"/>
      <c r="E26" s="3"/>
      <c r="F26" s="3"/>
      <c r="G26" s="3"/>
    </row>
    <row r="27" spans="2:7">
      <c r="B27" s="3"/>
      <c r="C27" s="3"/>
      <c r="D27" s="3"/>
      <c r="E27" s="3"/>
      <c r="F27" s="3"/>
      <c r="G27" s="3"/>
    </row>
    <row r="28" spans="2:7">
      <c r="B28" s="13"/>
      <c r="C28" s="14"/>
      <c r="D28" s="14"/>
      <c r="E28" s="14"/>
      <c r="F28" s="14"/>
      <c r="G28" s="15"/>
    </row>
    <row r="29" spans="2:7"/>
    <row r="30" spans="2:7"/>
    <row r="31" spans="2:7"/>
  </sheetData>
  <mergeCells count="2">
    <mergeCell ref="B7:D11"/>
    <mergeCell ref="B6:D6"/>
  </mergeCell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ref!$A:$A</xm:f>
          </x14:formula1>
          <xm:sqref>C14:C23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8" sqref="B8"/>
    </sheetView>
  </sheetViews>
  <sheetFormatPr defaultColWidth="0" defaultRowHeight="15" zeroHeight="1"/>
  <cols>
    <col min="1" max="1" width="9.140625" customWidth="1"/>
    <col min="2" max="2" width="82.5703125" bestFit="1" customWidth="1"/>
    <col min="3" max="16384" width="9.140625" hidden="1"/>
  </cols>
  <sheetData>
    <row r="1" spans="1:2">
      <c r="A1" s="16" t="s">
        <v>40</v>
      </c>
      <c r="B1" s="16" t="s">
        <v>41</v>
      </c>
    </row>
    <row r="2" spans="1:2">
      <c r="A2" t="s">
        <v>2</v>
      </c>
      <c r="B2" t="s">
        <v>42</v>
      </c>
    </row>
    <row r="3" spans="1:2">
      <c r="A3" t="s">
        <v>38</v>
      </c>
      <c r="B3" t="s">
        <v>43</v>
      </c>
    </row>
    <row r="4" spans="1:2">
      <c r="A4" t="s">
        <v>39</v>
      </c>
      <c r="B4" t="s">
        <v>44</v>
      </c>
    </row>
    <row r="5" spans="1:2">
      <c r="A5" t="s">
        <v>36</v>
      </c>
      <c r="B5" t="s">
        <v>45</v>
      </c>
    </row>
    <row r="6" spans="1:2">
      <c r="A6" t="s">
        <v>37</v>
      </c>
      <c r="B6" t="s">
        <v>46</v>
      </c>
    </row>
    <row r="7" spans="1:2"/>
    <row r="8" spans="1:2"/>
    <row r="9" spans="1:2"/>
    <row r="10" spans="1:2"/>
    <row r="11" spans="1:2"/>
    <row r="12" spans="1:2"/>
    <row r="13" spans="1:2"/>
    <row r="14" spans="1:2"/>
    <row r="15" spans="1:2"/>
    <row r="16" spans="1: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1" sqref="A21"/>
    </sheetView>
  </sheetViews>
  <sheetFormatPr defaultRowHeight="15"/>
  <cols>
    <col min="1" max="1" width="32.28515625" customWidth="1"/>
  </cols>
  <sheetData>
    <row r="1" spans="1:3">
      <c r="A1" t="s">
        <v>23</v>
      </c>
      <c r="B1" t="s">
        <v>2</v>
      </c>
      <c r="C1" t="s">
        <v>3</v>
      </c>
    </row>
    <row r="2" spans="1:3">
      <c r="A2" s="39" t="s">
        <v>4</v>
      </c>
      <c r="B2" s="38">
        <v>4247</v>
      </c>
      <c r="C2" s="38">
        <v>1499</v>
      </c>
    </row>
    <row r="3" spans="1:3">
      <c r="A3" s="39" t="s">
        <v>6</v>
      </c>
      <c r="B3" s="38">
        <v>650</v>
      </c>
      <c r="C3" s="38">
        <v>650</v>
      </c>
    </row>
    <row r="4" spans="1:3">
      <c r="A4" s="39" t="s">
        <v>7</v>
      </c>
      <c r="B4" s="38">
        <v>650</v>
      </c>
      <c r="C4" s="38">
        <v>650</v>
      </c>
    </row>
    <row r="5" spans="1:3">
      <c r="A5" s="39" t="s">
        <v>8</v>
      </c>
      <c r="B5" s="38">
        <v>650</v>
      </c>
      <c r="C5" s="38">
        <v>650</v>
      </c>
    </row>
    <row r="6" spans="1:3">
      <c r="A6" s="39" t="s">
        <v>9</v>
      </c>
      <c r="B6" s="38">
        <v>1197</v>
      </c>
      <c r="C6" s="38">
        <v>1197</v>
      </c>
    </row>
    <row r="7" spans="1:3">
      <c r="A7" s="39" t="s">
        <v>10</v>
      </c>
      <c r="B7" s="38">
        <v>4297</v>
      </c>
      <c r="C7" s="38">
        <v>2799</v>
      </c>
    </row>
    <row r="8" spans="1:3">
      <c r="A8" s="39" t="s">
        <v>11</v>
      </c>
      <c r="B8" s="38">
        <v>1299</v>
      </c>
      <c r="C8" s="38">
        <v>1299</v>
      </c>
    </row>
    <row r="9" spans="1:3">
      <c r="A9" s="39" t="s">
        <v>12</v>
      </c>
      <c r="B9" s="38">
        <v>1299</v>
      </c>
      <c r="C9" s="38">
        <v>1299</v>
      </c>
    </row>
    <row r="10" spans="1:3">
      <c r="A10" s="39" t="s">
        <v>13</v>
      </c>
      <c r="B10" s="38">
        <v>1699</v>
      </c>
      <c r="C10" s="38">
        <v>1699</v>
      </c>
    </row>
    <row r="11" spans="1:3">
      <c r="A11" s="39" t="s">
        <v>5</v>
      </c>
      <c r="B11" s="38">
        <v>1750</v>
      </c>
      <c r="C11" s="38">
        <v>499</v>
      </c>
    </row>
    <row r="12" spans="1:3">
      <c r="A12" t="s">
        <v>6</v>
      </c>
      <c r="B12">
        <v>650</v>
      </c>
      <c r="C12">
        <v>650</v>
      </c>
    </row>
    <row r="13" spans="1:3">
      <c r="A13" s="39" t="s">
        <v>14</v>
      </c>
      <c r="B13" s="38">
        <v>1100</v>
      </c>
      <c r="C13" s="38">
        <v>1100</v>
      </c>
    </row>
    <row r="14" spans="1:3">
      <c r="A14" s="39" t="s">
        <v>15</v>
      </c>
      <c r="B14" s="38">
        <v>999</v>
      </c>
      <c r="C14" s="38">
        <v>999</v>
      </c>
    </row>
    <row r="15" spans="1:3">
      <c r="A15" s="39" t="s">
        <v>16</v>
      </c>
      <c r="B15">
        <v>2394</v>
      </c>
      <c r="C15">
        <v>2394</v>
      </c>
    </row>
    <row r="16" spans="1:3">
      <c r="A16" s="39" t="s">
        <v>22</v>
      </c>
      <c r="B16">
        <v>7194</v>
      </c>
      <c r="C16">
        <v>7194</v>
      </c>
    </row>
    <row r="17" spans="1:3">
      <c r="A17" s="39" t="s">
        <v>17</v>
      </c>
      <c r="B17">
        <v>1599</v>
      </c>
      <c r="C17">
        <v>1599</v>
      </c>
    </row>
    <row r="18" spans="1:3">
      <c r="A18" s="39" t="s">
        <v>18</v>
      </c>
      <c r="B18">
        <v>9899</v>
      </c>
      <c r="C18">
        <v>9899</v>
      </c>
    </row>
    <row r="19" spans="1:3">
      <c r="A19" s="39" t="s">
        <v>19</v>
      </c>
      <c r="B19">
        <v>4999</v>
      </c>
      <c r="C19">
        <v>4999</v>
      </c>
    </row>
    <row r="20" spans="1:3">
      <c r="A20" s="39" t="s">
        <v>20</v>
      </c>
      <c r="B20">
        <v>2997</v>
      </c>
      <c r="C20">
        <v>2997</v>
      </c>
    </row>
    <row r="21" spans="1:3">
      <c r="A21" s="39" t="s">
        <v>21</v>
      </c>
      <c r="B21">
        <v>899</v>
      </c>
      <c r="C21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Glossary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Relampagos</dc:creator>
  <cp:lastModifiedBy>Windows User</cp:lastModifiedBy>
  <dcterms:created xsi:type="dcterms:W3CDTF">2021-04-08T19:34:00Z</dcterms:created>
  <dcterms:modified xsi:type="dcterms:W3CDTF">2021-04-10T09:43:20Z</dcterms:modified>
</cp:coreProperties>
</file>